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APC Colombia PAISS\2025\adquisiciones\"/>
    </mc:Choice>
  </mc:AlternateContent>
  <xr:revisionPtr revIDLastSave="0" documentId="8_{C98039D2-8ACE-44F8-B7CD-03001388C010}" xr6:coauthVersionLast="47" xr6:coauthVersionMax="47" xr10:uidLastSave="{00000000-0000-0000-0000-000000000000}"/>
  <bookViews>
    <workbookView xWindow="-120" yWindow="-120" windowWidth="29040" windowHeight="15720" tabRatio="800" xr2:uid="{822527A9-D477-4C4A-9180-6772A40C778D}"/>
  </bookViews>
  <sheets>
    <sheet name="Formulario Cotización Lote 1" sheetId="11" r:id="rId1"/>
    <sheet name="Formulario Cotización Lote 2" sheetId="18" r:id="rId2"/>
    <sheet name="Formulario Cotización Lote 3" sheetId="14" r:id="rId3"/>
    <sheet name="Formulario Cotización Lote 4" sheetId="16" r:id="rId4"/>
    <sheet name="Formulario Cotización Lote 5" sheetId="1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6" l="1"/>
  <c r="G46" i="16"/>
  <c r="G62" i="18"/>
  <c r="G60" i="18"/>
  <c r="G52" i="18"/>
  <c r="G28" i="18"/>
  <c r="G9" i="18"/>
  <c r="G60" i="11"/>
  <c r="G36" i="11"/>
  <c r="G37" i="11"/>
  <c r="G38" i="11"/>
  <c r="G39" i="11"/>
  <c r="G40" i="11"/>
  <c r="G41" i="11"/>
  <c r="G42" i="11"/>
  <c r="G43" i="11"/>
  <c r="G44" i="11"/>
  <c r="G45" i="11"/>
  <c r="G23" i="17" l="1"/>
  <c r="G24" i="17"/>
  <c r="G22" i="17"/>
  <c r="G10" i="17"/>
  <c r="G11" i="17"/>
  <c r="G12" i="17"/>
  <c r="G13" i="17"/>
  <c r="G14" i="17"/>
  <c r="G15" i="17"/>
  <c r="G16" i="17"/>
  <c r="G17" i="17"/>
  <c r="G18" i="17"/>
  <c r="G19" i="17"/>
  <c r="G9" i="17"/>
  <c r="G49" i="16"/>
  <c r="G50" i="16"/>
  <c r="G48" i="16"/>
  <c r="G36" i="16"/>
  <c r="G37" i="16"/>
  <c r="G38" i="16"/>
  <c r="G39" i="16"/>
  <c r="G40" i="16"/>
  <c r="G41" i="16"/>
  <c r="G42" i="16"/>
  <c r="G43" i="16"/>
  <c r="G44" i="16"/>
  <c r="G45" i="16"/>
  <c r="G35" i="16"/>
  <c r="G23" i="16"/>
  <c r="G24" i="16"/>
  <c r="G25" i="16"/>
  <c r="G26" i="16"/>
  <c r="G22" i="16"/>
  <c r="G10" i="16"/>
  <c r="G11" i="16"/>
  <c r="G12" i="16"/>
  <c r="G13" i="16"/>
  <c r="G14" i="16"/>
  <c r="G15" i="16"/>
  <c r="G16" i="16"/>
  <c r="G17" i="16"/>
  <c r="G18" i="16"/>
  <c r="G19" i="16"/>
  <c r="G9" i="16"/>
  <c r="G10" i="14"/>
  <c r="G11" i="14"/>
  <c r="G12" i="14"/>
  <c r="G13" i="14"/>
  <c r="G14" i="14"/>
  <c r="G15" i="14"/>
  <c r="G16" i="14"/>
  <c r="G17" i="14"/>
  <c r="G18" i="14"/>
  <c r="G19" i="14"/>
  <c r="G9" i="14"/>
  <c r="G23" i="14"/>
  <c r="G24" i="14"/>
  <c r="G22" i="14"/>
  <c r="G47" i="18"/>
  <c r="G48" i="18"/>
  <c r="G46" i="18"/>
  <c r="G23" i="18"/>
  <c r="G24" i="18"/>
  <c r="G22" i="18"/>
  <c r="G10" i="18"/>
  <c r="G11" i="18"/>
  <c r="G12" i="18"/>
  <c r="G13" i="18"/>
  <c r="G14" i="18"/>
  <c r="G15" i="18"/>
  <c r="G16" i="18"/>
  <c r="G17" i="18"/>
  <c r="G18" i="18"/>
  <c r="G19" i="18"/>
  <c r="G49" i="11"/>
  <c r="G50" i="11"/>
  <c r="G48" i="11"/>
  <c r="G35" i="11"/>
  <c r="G23" i="11"/>
  <c r="G24" i="11"/>
  <c r="G25" i="11"/>
  <c r="G26" i="11"/>
  <c r="G22" i="11"/>
  <c r="G28" i="16"/>
  <c r="G29" i="16" s="1"/>
  <c r="G26" i="18"/>
  <c r="G27" i="18" s="1"/>
  <c r="G28" i="11"/>
  <c r="G29" i="11" s="1"/>
  <c r="G33" i="17"/>
  <c r="G32" i="17"/>
  <c r="G57" i="18"/>
  <c r="G56" i="18"/>
  <c r="G26" i="17"/>
  <c r="G52" i="16"/>
  <c r="G26" i="14"/>
  <c r="G27" i="14" s="1"/>
  <c r="G50" i="18"/>
  <c r="G51" i="18" s="1"/>
  <c r="G10" i="11"/>
  <c r="G11" i="11"/>
  <c r="G12" i="11"/>
  <c r="G13" i="11"/>
  <c r="G14" i="11"/>
  <c r="G15" i="11"/>
  <c r="G16" i="11"/>
  <c r="G17" i="11"/>
  <c r="G18" i="11"/>
  <c r="G19" i="11"/>
  <c r="G9" i="11"/>
  <c r="G43" i="18"/>
  <c r="G42" i="18"/>
  <c r="G41" i="18"/>
  <c r="G40" i="18"/>
  <c r="G39" i="18"/>
  <c r="G38" i="18"/>
  <c r="G37" i="18"/>
  <c r="G36" i="18"/>
  <c r="G35" i="18"/>
  <c r="G34" i="18"/>
  <c r="G33" i="18"/>
  <c r="G27" i="17"/>
  <c r="G59" i="11"/>
  <c r="G58" i="11"/>
  <c r="G52" i="11"/>
  <c r="G27" i="16" l="1"/>
  <c r="G27" i="11"/>
  <c r="G20" i="11"/>
  <c r="G34" i="17"/>
  <c r="G44" i="18"/>
  <c r="G49" i="18"/>
  <c r="G58" i="18"/>
  <c r="G25" i="18"/>
  <c r="G20" i="18"/>
  <c r="G25" i="17"/>
  <c r="G28" i="17" s="1"/>
  <c r="G20" i="17"/>
  <c r="G51" i="16"/>
  <c r="G54" i="16"/>
  <c r="G20" i="16"/>
  <c r="G25" i="14"/>
  <c r="G20" i="14"/>
  <c r="G30" i="16" l="1"/>
  <c r="G28" i="14"/>
  <c r="G30" i="14" s="1"/>
  <c r="G32" i="14" s="1"/>
  <c r="G56" i="16"/>
  <c r="G58" i="16" s="1"/>
  <c r="G36" i="17"/>
  <c r="G38" i="17" s="1"/>
  <c r="G53" i="11" l="1"/>
  <c r="G51" i="11"/>
  <c r="G46" i="11" l="1"/>
  <c r="G54" i="11" s="1"/>
  <c r="G30" i="11" l="1"/>
  <c r="G62" i="11" s="1"/>
  <c r="G6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Guillermo Aguirre Madrid</author>
  </authors>
  <commentList>
    <comment ref="F57" authorId="0" shapeId="0" xr:uid="{1223982A-8284-429A-9E09-081DFC008666}">
      <text>
        <r>
          <rPr>
            <sz val="9"/>
            <color indexed="81"/>
            <rFont val="Calibri Light"/>
            <family val="2"/>
          </rPr>
          <t>Los honorarios máximos mensuales son un valor fijo unitario que no puede ser modificado por el Oferente. El pago de los valores descritos corresponderan a los servicios efectivamente prestados y ejecutados sin exceder los topes máximos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Guillermo Aguirre Madrid</author>
  </authors>
  <commentList>
    <comment ref="F55" authorId="0" shapeId="0" xr:uid="{42CA8957-2941-4CCE-88CC-FD84B84D5840}">
      <text>
        <r>
          <rPr>
            <sz val="9"/>
            <color indexed="81"/>
            <rFont val="Calibri Light"/>
            <family val="2"/>
          </rPr>
          <t>Los honorarios máximos mensuales son un valor fijo unitario que no puede ser modificado por el Oferente. El pago de los valores descritos corresponderan a los servicios efectivamente prestados y ejecutados sin exceder los topes máximos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Guillermo Aguirre Madrid</author>
  </authors>
  <commentList>
    <comment ref="F31" authorId="0" shapeId="0" xr:uid="{8FFECA9B-D13E-4CE7-9842-0137F1338272}">
      <text>
        <r>
          <rPr>
            <sz val="9"/>
            <color indexed="81"/>
            <rFont val="Calibri Light"/>
            <family val="2"/>
          </rPr>
          <t>Los honorarios máximos mensuales son un valor fijo unitario que no puede ser modificado por el Oferente. El pago de los valores descritos corresponderan a los servicios efectivamente prestados y ejecutados sin exceder los topes máximos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<sst xmlns="http://schemas.openxmlformats.org/spreadsheetml/2006/main" count="371" uniqueCount="81">
  <si>
    <t>Puntos de Internet</t>
  </si>
  <si>
    <t>Mesas</t>
  </si>
  <si>
    <t>Sillas</t>
  </si>
  <si>
    <t>Carpas  (alquiler)</t>
  </si>
  <si>
    <t>Apoyo tecnico jornada (10 digitadoresX 8 horas) (6 guias comunitarios)</t>
  </si>
  <si>
    <t>SUBTOTAL1</t>
  </si>
  <si>
    <t>SUBTOTAL2</t>
  </si>
  <si>
    <t>Almuerzos y/o refrigerios (Personal apoyo durante las jornadas)</t>
  </si>
  <si>
    <t xml:space="preserve">Paquete de acciones promocionales y preventivas </t>
  </si>
  <si>
    <t>SERVICIO</t>
  </si>
  <si>
    <t>N/A</t>
  </si>
  <si>
    <t>Refrigerios</t>
  </si>
  <si>
    <t>Agua</t>
  </si>
  <si>
    <t>UNIDAD</t>
  </si>
  <si>
    <t>DIAS</t>
  </si>
  <si>
    <t>SUBTOTAL (COP)</t>
  </si>
  <si>
    <t>OBSERVACIONES</t>
  </si>
  <si>
    <t>SUBTOTAL3</t>
  </si>
  <si>
    <t>Puntos eléctricos (1PLANTA ELÉCTRICA Y 15 ACCESORIOS)</t>
  </si>
  <si>
    <t>Paquete de  visibilización que incluye:</t>
  </si>
  <si>
    <t>Tablet con lapiz para firma  (alquiler)</t>
  </si>
  <si>
    <t>Profesionales equipos de apoyo a la atención en salud perfil salud y social</t>
  </si>
  <si>
    <t>Auxiliares o promotor equipos de apoyo a la atención en salud</t>
  </si>
  <si>
    <t>Alquiler de impresora - fotocopiadora</t>
  </si>
  <si>
    <t>Computadores (alquiler)</t>
  </si>
  <si>
    <t>Almuerzos (Personal apoyo durante las jornadas)</t>
  </si>
  <si>
    <t>Convenio de Cooperación Técnica No Reembolsable No. ATN/ER-19158-CO</t>
  </si>
  <si>
    <t xml:space="preserve">Pendones de  2 metros x 1 metro tipo roll up con maletín para cargarlo </t>
  </si>
  <si>
    <t>Alquiler pantallas de difusion de mensajes (1 a 8 horas)</t>
  </si>
  <si>
    <t>Chalecos tela ligera tipo periodista con bolsillos adelante, logos estampados en el pecho y parte trasera,</t>
  </si>
  <si>
    <t xml:space="preserve">Perifoneo 6 horas diarias.(perímetro urbano y maximo decibeles permitidos) </t>
  </si>
  <si>
    <t>Difusión de mensajes radiales (40 segundos) 15 por dia  (el servicio se presta minimo un mes)</t>
  </si>
  <si>
    <t>JORNADAS</t>
  </si>
  <si>
    <t>Puntos eléctricos (1 planta eléctrica y 15 accesorios)</t>
  </si>
  <si>
    <t>SUBTOTAL JORNADAS TIPO B DE 1,000 PERSONAS (1, 2 y 3)</t>
  </si>
  <si>
    <t>Soacha (CUN), Medellín (ANT), 
Bucaramanga (SAN), Tunja (BOY)</t>
  </si>
  <si>
    <t>Apoyo tecnico jornada (20 digitadores X 8 horas) (6 guias comunitarios)</t>
  </si>
  <si>
    <t>Apoyo tecnico jornada (15 digitadores X 8 horas) (6 guias comunitarios)</t>
  </si>
  <si>
    <t>SUBTOTAL JORNADAS TIPO B DE 250 PERSONAS (1, 2 y 3)</t>
  </si>
  <si>
    <t>EQUIPOS DE APOYO A LA ATENCIÓN EN SALUD DE PERFIL SALUD Y SOCIAL</t>
  </si>
  <si>
    <t>SUBTOTAL EQUIPO DE APOYO</t>
  </si>
  <si>
    <t>SUBTOTAL JORNADAS TIPO B + EQUIPO DE APOYO</t>
  </si>
  <si>
    <t>TOTAL COTIZACIÓN LOTE 1.</t>
  </si>
  <si>
    <t>Necoclí (ANT)</t>
  </si>
  <si>
    <t>Bogotá D.C.
Cúcuta (NTE)</t>
  </si>
  <si>
    <t>ADMON. OPERADOR LOGÍSTICO (MAXIMO EL 10%)</t>
  </si>
  <si>
    <t>Pereira (RIS), Manizales (CAL), Neiva (HUI), 
Armenia (QUI), Ibagué (TOL)</t>
  </si>
  <si>
    <t xml:space="preserve">SUBTOTAL JORNADAS TIPO B </t>
  </si>
  <si>
    <t>Cali (VLL)</t>
  </si>
  <si>
    <t>Ipiales (NAR), 
Popayán (CAU)</t>
  </si>
  <si>
    <t>TOTAL COTIZACIÓN LOTE 4.</t>
  </si>
  <si>
    <t>TOTAL COTIZACIÓN LOTE 3.</t>
  </si>
  <si>
    <t>Arauca (ARA),
Villavicencio (MET)</t>
  </si>
  <si>
    <t>Puerto Carreño (VIC)</t>
  </si>
  <si>
    <t>TOTAL COTIZACIÓN LOTE 5.</t>
  </si>
  <si>
    <t>Santa Marta (MAG),Cartagena (BOL), Riohacha (GUAJ),
Barranquilla (ATL), Valledupar (CES), Montería (COR), Sincelejo (SUC).</t>
  </si>
  <si>
    <t>Cartagena (BOL), Soledad (ATL), 
Santa Marta (MAG), Manaure (GUAJ)</t>
  </si>
  <si>
    <t>SUBTOTAL JORNADAS TIPO B + JORNADAS TIPO A + EQUIPO DE APOYO</t>
  </si>
  <si>
    <t>TOTAL COTIZACIÓN LOTE 2.</t>
  </si>
  <si>
    <t>Manaure (GUAJ)</t>
  </si>
  <si>
    <t>Solicitud de Cotización FAESM-18-O-CP-2025</t>
  </si>
  <si>
    <t>SECCIÓN IV. FORMULARIO DE COTIZACIÓN - LOTE 1. (Seis jornadas)</t>
  </si>
  <si>
    <t>JORNADAS TIPO B DE 1,000 PERSONAS (Dos jornadas)</t>
  </si>
  <si>
    <t>JORNADAS TIPO B DE 250 PERSONAS (Cuatro jornadas)</t>
  </si>
  <si>
    <t>EQUIPOS DE APOYO A LA ATENCIÓN EN SALUD DE PERFIL SALUD Y SOCIAL (Un territorio)</t>
  </si>
  <si>
    <t>JORNADAS TIPO B DE 250 PERSONAS (Siete jornadas)</t>
  </si>
  <si>
    <t>JORNADAS TIPO A DE 100 PERSONAS (Un jornada)</t>
  </si>
  <si>
    <t>SECCIÓN IV. FORMULARIO DE COTIZACIÓN - LOTE 2. (Ocho jornadas)</t>
  </si>
  <si>
    <t>EQUIPOS DE APOYO A LA ATENCIÓN EN SALUD DE PERFIL SALUD Y SOCIAL (Cuatro territorios)</t>
  </si>
  <si>
    <t>SECCIÓN IV. FORMULARIO DE COTIZACIÓN - LOTE 3. (Cinco jornadas)</t>
  </si>
  <si>
    <t>JORNADAS TIPO B DE 250 PERSONAS (Cinco jornadas)</t>
  </si>
  <si>
    <t>SECCIÓN IV. FORMULARIO DE COTIZACIÓN - LOTE 4. (Tres jornadas)</t>
  </si>
  <si>
    <t>JORNADAS TIPO B DE 1,000 PERSONAS (Una jornada)</t>
  </si>
  <si>
    <t>JORNADAS TIPO B DE 250 PERSONAS (Dos jornadas)</t>
  </si>
  <si>
    <t>SECCIÓN IV. FORMULARIO DE COTIZACIÓN - LOTE 5. (Dos jornadas)</t>
  </si>
  <si>
    <t>Este precio es un valor fijo que no puede ser modificado por el Oferente</t>
  </si>
  <si>
    <r>
      <rPr>
        <b/>
        <sz val="11"/>
        <color theme="1"/>
        <rFont val="Calibri Light"/>
        <family val="2"/>
      </rPr>
      <t>Nota:</t>
    </r>
    <r>
      <rPr>
        <sz val="11"/>
        <color theme="1"/>
        <rFont val="Calibri Light"/>
        <family val="2"/>
      </rPr>
      <t xml:space="preserve"> Los honorarios máximos mensuales son un valor fijo unitario que no puede ser modificado por el Oferente. El pago de los valores descritos corresponderan a los servicios efectivamente prestados y ejecutados sin exceder los topes máximos</t>
    </r>
  </si>
  <si>
    <t>MESES</t>
  </si>
  <si>
    <t>HONORARIOS MENSUALES MÁXIMOS (ver Nota)</t>
  </si>
  <si>
    <t>PRECIO PROM UNIDAD DIA (Ver nota)</t>
  </si>
  <si>
    <t>PRECIO PROM UNIDAD DIA  (Ver 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</si>
</sst>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indexed="81"/>
      <name val="Tahoma"/>
      <family val="2"/>
    </font>
    <font>
      <sz val="9"/>
      <color indexed="8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44" fontId="4" fillId="0" borderId="1" xfId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left" vertical="center" wrapText="1"/>
      <protection locked="0"/>
    </xf>
    <xf numFmtId="0" fontId="8" fillId="5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44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6" xfId="1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right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44" fontId="4" fillId="4" borderId="18" xfId="1" applyFont="1" applyFill="1" applyBorder="1" applyAlignment="1" applyProtection="1">
      <alignment vertical="center"/>
      <protection locked="0"/>
    </xf>
    <xf numFmtId="44" fontId="3" fillId="4" borderId="18" xfId="1" applyFont="1" applyFill="1" applyBorder="1" applyAlignment="1" applyProtection="1">
      <alignment vertical="center"/>
      <protection locked="0"/>
    </xf>
    <xf numFmtId="164" fontId="5" fillId="4" borderId="21" xfId="1" applyNumberFormat="1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164" fontId="3" fillId="4" borderId="22" xfId="1" applyNumberFormat="1" applyFont="1" applyFill="1" applyBorder="1" applyAlignment="1" applyProtection="1">
      <alignment vertical="center"/>
      <protection locked="0"/>
    </xf>
    <xf numFmtId="0" fontId="4" fillId="6" borderId="13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4" fillId="0" borderId="20" xfId="1" applyNumberFormat="1" applyFont="1" applyBorder="1" applyAlignment="1" applyProtection="1">
      <alignment horizontal="center" vertical="center" wrapText="1"/>
      <protection locked="0"/>
    </xf>
    <xf numFmtId="164" fontId="4" fillId="4" borderId="22" xfId="1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44" fontId="4" fillId="2" borderId="26" xfId="1" applyFont="1" applyFill="1" applyBorder="1" applyAlignment="1" applyProtection="1">
      <alignment vertical="center"/>
      <protection locked="0"/>
    </xf>
    <xf numFmtId="44" fontId="3" fillId="2" borderId="26" xfId="1" applyFont="1" applyFill="1" applyBorder="1" applyAlignment="1" applyProtection="1">
      <alignment vertical="center"/>
      <protection locked="0"/>
    </xf>
    <xf numFmtId="164" fontId="4" fillId="2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44" fontId="8" fillId="5" borderId="24" xfId="0" applyNumberFormat="1" applyFont="1" applyFill="1" applyBorder="1" applyAlignment="1" applyProtection="1">
      <alignment vertical="center"/>
      <protection locked="0"/>
    </xf>
    <xf numFmtId="164" fontId="6" fillId="5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44" fontId="3" fillId="2" borderId="29" xfId="0" applyNumberFormat="1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44" fontId="3" fillId="0" borderId="18" xfId="1" applyFont="1" applyFill="1" applyBorder="1" applyAlignment="1" applyProtection="1">
      <alignment vertical="center"/>
      <protection locked="0"/>
    </xf>
    <xf numFmtId="164" fontId="4" fillId="0" borderId="22" xfId="1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44" fontId="3" fillId="3" borderId="26" xfId="1" applyFont="1" applyFill="1" applyBorder="1" applyAlignment="1" applyProtection="1">
      <alignment vertical="center"/>
      <protection locked="0"/>
    </xf>
    <xf numFmtId="164" fontId="4" fillId="3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4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</xf>
    <xf numFmtId="44" fontId="4" fillId="0" borderId="1" xfId="1" applyFont="1" applyBorder="1" applyAlignment="1" applyProtection="1">
      <alignment vertical="center"/>
    </xf>
    <xf numFmtId="164" fontId="4" fillId="0" borderId="1" xfId="1" applyNumberFormat="1" applyFont="1" applyBorder="1" applyAlignment="1" applyProtection="1">
      <alignment vertical="center"/>
      <protection locked="0"/>
    </xf>
    <xf numFmtId="164" fontId="4" fillId="4" borderId="18" xfId="1" applyNumberFormat="1" applyFont="1" applyFill="1" applyBorder="1" applyAlignment="1" applyProtection="1">
      <alignment vertical="center"/>
      <protection locked="0"/>
    </xf>
    <xf numFmtId="164" fontId="3" fillId="4" borderId="18" xfId="1" applyNumberFormat="1" applyFont="1" applyFill="1" applyBorder="1" applyAlignment="1" applyProtection="1">
      <alignment vertical="center"/>
      <protection locked="0"/>
    </xf>
    <xf numFmtId="164" fontId="4" fillId="2" borderId="26" xfId="1" applyNumberFormat="1" applyFont="1" applyFill="1" applyBorder="1" applyAlignment="1" applyProtection="1">
      <alignment vertical="center"/>
      <protection locked="0"/>
    </xf>
    <xf numFmtId="164" fontId="3" fillId="2" borderId="26" xfId="1" applyNumberFormat="1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8" xfId="0" applyFont="1" applyFill="1" applyBorder="1" applyAlignment="1" applyProtection="1">
      <alignment horizontal="right" vertical="center"/>
      <protection locked="0"/>
    </xf>
    <xf numFmtId="164" fontId="4" fillId="2" borderId="18" xfId="1" applyNumberFormat="1" applyFont="1" applyFill="1" applyBorder="1" applyAlignment="1" applyProtection="1">
      <alignment vertical="center"/>
      <protection locked="0"/>
    </xf>
    <xf numFmtId="164" fontId="3" fillId="2" borderId="18" xfId="1" applyNumberFormat="1" applyFont="1" applyFill="1" applyBorder="1" applyAlignment="1" applyProtection="1">
      <alignment vertical="center"/>
      <protection locked="0"/>
    </xf>
    <xf numFmtId="164" fontId="5" fillId="2" borderId="21" xfId="1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3" fillId="4" borderId="19" xfId="0" applyFont="1" applyFill="1" applyBorder="1" applyAlignment="1" applyProtection="1">
      <alignment horizontal="right" vertical="center" wrapText="1"/>
      <protection locked="0"/>
    </xf>
    <xf numFmtId="0" fontId="3" fillId="4" borderId="18" xfId="0" applyFont="1" applyFill="1" applyBorder="1" applyAlignment="1" applyProtection="1">
      <alignment vertical="center"/>
      <protection locked="0"/>
    </xf>
    <xf numFmtId="0" fontId="8" fillId="5" borderId="24" xfId="0" applyFont="1" applyFill="1" applyBorder="1" applyAlignment="1" applyProtection="1">
      <alignment horizontal="left" vertical="center" wrapText="1"/>
      <protection locked="0"/>
    </xf>
    <xf numFmtId="0" fontId="8" fillId="5" borderId="15" xfId="0" applyFont="1" applyFill="1" applyBorder="1" applyAlignment="1" applyProtection="1">
      <alignment horizontal="left" vertical="center" wrapText="1"/>
      <protection locked="0"/>
    </xf>
    <xf numFmtId="44" fontId="3" fillId="0" borderId="1" xfId="1" applyFont="1" applyBorder="1" applyAlignment="1" applyProtection="1">
      <alignment vertical="center"/>
      <protection locked="0"/>
    </xf>
    <xf numFmtId="0" fontId="8" fillId="5" borderId="24" xfId="0" applyFont="1" applyFill="1" applyBorder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Normal 2" xfId="2" xr:uid="{FFC7776E-F029-41B8-BC04-A39F3A33C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B75C-D9B3-A147-8656-643B091A1C1B}">
  <dimension ref="A1:K67"/>
  <sheetViews>
    <sheetView tabSelected="1" topLeftCell="A52" zoomScale="95" zoomScaleNormal="95" workbookViewId="0">
      <selection activeCell="E73" sqref="E73"/>
    </sheetView>
  </sheetViews>
  <sheetFormatPr baseColWidth="10" defaultColWidth="11.5703125" defaultRowHeight="15" x14ac:dyDescent="0.25"/>
  <cols>
    <col min="1" max="1" width="3.85546875" style="5" customWidth="1"/>
    <col min="2" max="2" width="62.28515625" style="5" customWidth="1"/>
    <col min="3" max="4" width="11.7109375" style="3" customWidth="1"/>
    <col min="5" max="5" width="10.5703125" style="3" customWidth="1"/>
    <col min="6" max="6" width="26.28515625" style="4" bestFit="1" customWidth="1"/>
    <col min="7" max="7" width="24.28515625" style="4" bestFit="1" customWidth="1"/>
    <col min="8" max="8" width="32.140625" style="5" customWidth="1"/>
    <col min="9" max="16384" width="11.5703125" style="5"/>
  </cols>
  <sheetData>
    <row r="1" spans="2:8" x14ac:dyDescent="0.25">
      <c r="B1" s="2" t="s">
        <v>26</v>
      </c>
      <c r="C1" s="2"/>
    </row>
    <row r="2" spans="2:8" x14ac:dyDescent="0.25">
      <c r="B2" s="2" t="s">
        <v>60</v>
      </c>
      <c r="C2" s="2"/>
    </row>
    <row r="3" spans="2:8" x14ac:dyDescent="0.25">
      <c r="C3" s="5"/>
    </row>
    <row r="4" spans="2:8" x14ac:dyDescent="0.25">
      <c r="B4" s="6" t="s">
        <v>61</v>
      </c>
      <c r="C4" s="6"/>
    </row>
    <row r="5" spans="2:8" ht="15.75" thickBot="1" x14ac:dyDescent="0.3">
      <c r="C5" s="5"/>
    </row>
    <row r="6" spans="2:8" x14ac:dyDescent="0.25">
      <c r="B6" s="7" t="s">
        <v>62</v>
      </c>
      <c r="C6" s="8"/>
      <c r="D6" s="8"/>
      <c r="E6" s="9" t="s">
        <v>44</v>
      </c>
      <c r="F6" s="9"/>
      <c r="G6" s="9"/>
      <c r="H6" s="10"/>
    </row>
    <row r="7" spans="2:8" ht="15.75" thickBot="1" x14ac:dyDescent="0.3">
      <c r="B7" s="11"/>
      <c r="C7" s="12"/>
      <c r="D7" s="12"/>
      <c r="E7" s="13"/>
      <c r="F7" s="13"/>
      <c r="G7" s="13"/>
      <c r="H7" s="14"/>
    </row>
    <row r="8" spans="2:8" ht="57.75" customHeight="1" x14ac:dyDescent="0.25">
      <c r="B8" s="15" t="s">
        <v>9</v>
      </c>
      <c r="C8" s="16" t="s">
        <v>32</v>
      </c>
      <c r="D8" s="17" t="s">
        <v>13</v>
      </c>
      <c r="E8" s="17" t="s">
        <v>14</v>
      </c>
      <c r="F8" s="18" t="s">
        <v>80</v>
      </c>
      <c r="G8" s="18" t="s">
        <v>15</v>
      </c>
      <c r="H8" s="19" t="s">
        <v>16</v>
      </c>
    </row>
    <row r="9" spans="2:8" x14ac:dyDescent="0.25">
      <c r="B9" s="20" t="s">
        <v>3</v>
      </c>
      <c r="C9" s="21">
        <v>2</v>
      </c>
      <c r="D9" s="22">
        <v>20</v>
      </c>
      <c r="E9" s="22">
        <v>2</v>
      </c>
      <c r="F9" s="1"/>
      <c r="G9" s="1">
        <f>$C$9*D9*E9*F9</f>
        <v>0</v>
      </c>
      <c r="H9" s="23"/>
    </row>
    <row r="10" spans="2:8" x14ac:dyDescent="0.25">
      <c r="B10" s="20" t="s">
        <v>20</v>
      </c>
      <c r="C10" s="24"/>
      <c r="D10" s="22">
        <v>20</v>
      </c>
      <c r="E10" s="22">
        <v>1</v>
      </c>
      <c r="F10" s="1"/>
      <c r="G10" s="1">
        <f t="shared" ref="G10:G19" si="0">$C$9*D10*E10*F10</f>
        <v>0</v>
      </c>
      <c r="H10" s="23"/>
    </row>
    <row r="11" spans="2:8" x14ac:dyDescent="0.25">
      <c r="B11" s="20" t="s">
        <v>0</v>
      </c>
      <c r="C11" s="24"/>
      <c r="D11" s="22">
        <v>20</v>
      </c>
      <c r="E11" s="22">
        <v>1</v>
      </c>
      <c r="F11" s="1"/>
      <c r="G11" s="1">
        <f t="shared" si="0"/>
        <v>0</v>
      </c>
      <c r="H11" s="23"/>
    </row>
    <row r="12" spans="2:8" x14ac:dyDescent="0.25">
      <c r="B12" s="25" t="s">
        <v>33</v>
      </c>
      <c r="C12" s="24"/>
      <c r="D12" s="22">
        <v>20</v>
      </c>
      <c r="E12" s="22">
        <v>1</v>
      </c>
      <c r="F12" s="1"/>
      <c r="G12" s="1">
        <f t="shared" si="0"/>
        <v>0</v>
      </c>
      <c r="H12" s="23"/>
    </row>
    <row r="13" spans="2:8" x14ac:dyDescent="0.25">
      <c r="B13" s="20" t="s">
        <v>1</v>
      </c>
      <c r="C13" s="24"/>
      <c r="D13" s="22">
        <v>40</v>
      </c>
      <c r="E13" s="22">
        <v>2</v>
      </c>
      <c r="F13" s="1"/>
      <c r="G13" s="1">
        <f t="shared" si="0"/>
        <v>0</v>
      </c>
      <c r="H13" s="23"/>
    </row>
    <row r="14" spans="2:8" x14ac:dyDescent="0.25">
      <c r="B14" s="20" t="s">
        <v>2</v>
      </c>
      <c r="C14" s="24"/>
      <c r="D14" s="22">
        <v>120</v>
      </c>
      <c r="E14" s="22">
        <v>2</v>
      </c>
      <c r="F14" s="1"/>
      <c r="G14" s="1">
        <f t="shared" si="0"/>
        <v>0</v>
      </c>
      <c r="H14" s="23"/>
    </row>
    <row r="15" spans="2:8" x14ac:dyDescent="0.25">
      <c r="B15" s="20" t="s">
        <v>23</v>
      </c>
      <c r="C15" s="24"/>
      <c r="D15" s="22">
        <v>5</v>
      </c>
      <c r="E15" s="22">
        <v>1</v>
      </c>
      <c r="F15" s="1"/>
      <c r="G15" s="1">
        <f t="shared" si="0"/>
        <v>0</v>
      </c>
      <c r="H15" s="23"/>
    </row>
    <row r="16" spans="2:8" ht="30" x14ac:dyDescent="0.25">
      <c r="B16" s="25" t="s">
        <v>36</v>
      </c>
      <c r="C16" s="24"/>
      <c r="D16" s="22">
        <v>26</v>
      </c>
      <c r="E16" s="22">
        <v>1</v>
      </c>
      <c r="F16" s="1"/>
      <c r="G16" s="1">
        <f t="shared" si="0"/>
        <v>0</v>
      </c>
      <c r="H16" s="23"/>
    </row>
    <row r="17" spans="2:8" x14ac:dyDescent="0.25">
      <c r="B17" s="25" t="s">
        <v>7</v>
      </c>
      <c r="C17" s="24"/>
      <c r="D17" s="22">
        <v>80</v>
      </c>
      <c r="E17" s="22">
        <v>1</v>
      </c>
      <c r="F17" s="1"/>
      <c r="G17" s="1">
        <f t="shared" si="0"/>
        <v>0</v>
      </c>
      <c r="H17" s="23"/>
    </row>
    <row r="18" spans="2:8" x14ac:dyDescent="0.25">
      <c r="B18" s="25" t="s">
        <v>11</v>
      </c>
      <c r="C18" s="24"/>
      <c r="D18" s="22">
        <v>80</v>
      </c>
      <c r="E18" s="22">
        <v>1</v>
      </c>
      <c r="F18" s="1"/>
      <c r="G18" s="1">
        <f t="shared" si="0"/>
        <v>0</v>
      </c>
      <c r="H18" s="23"/>
    </row>
    <row r="19" spans="2:8" x14ac:dyDescent="0.25">
      <c r="B19" s="25" t="s">
        <v>12</v>
      </c>
      <c r="C19" s="26"/>
      <c r="D19" s="22">
        <v>160</v>
      </c>
      <c r="E19" s="22">
        <v>1</v>
      </c>
      <c r="F19" s="1"/>
      <c r="G19" s="1">
        <f t="shared" si="0"/>
        <v>0</v>
      </c>
      <c r="H19" s="23"/>
    </row>
    <row r="20" spans="2:8" ht="15.75" thickBot="1" x14ac:dyDescent="0.3">
      <c r="B20" s="27" t="s">
        <v>5</v>
      </c>
      <c r="C20" s="28"/>
      <c r="D20" s="29"/>
      <c r="E20" s="29"/>
      <c r="F20" s="30"/>
      <c r="G20" s="31">
        <f>SUM(G9:G19)</f>
        <v>0</v>
      </c>
      <c r="H20" s="32"/>
    </row>
    <row r="21" spans="2:8" ht="56.25" customHeight="1" thickTop="1" x14ac:dyDescent="0.25">
      <c r="B21" s="33" t="s">
        <v>19</v>
      </c>
      <c r="C21" s="16" t="s">
        <v>32</v>
      </c>
      <c r="D21" s="17" t="s">
        <v>13</v>
      </c>
      <c r="E21" s="17" t="s">
        <v>14</v>
      </c>
      <c r="F21" s="18" t="s">
        <v>80</v>
      </c>
      <c r="G21" s="18" t="s">
        <v>15</v>
      </c>
      <c r="H21" s="19" t="s">
        <v>16</v>
      </c>
    </row>
    <row r="22" spans="2:8" x14ac:dyDescent="0.25">
      <c r="B22" s="25" t="s">
        <v>27</v>
      </c>
      <c r="C22" s="34">
        <v>2</v>
      </c>
      <c r="D22" s="22">
        <v>5</v>
      </c>
      <c r="E22" s="22">
        <v>1</v>
      </c>
      <c r="F22" s="1"/>
      <c r="G22" s="1">
        <f>+$C$22*D22*E22*F22</f>
        <v>0</v>
      </c>
      <c r="H22" s="23"/>
    </row>
    <row r="23" spans="2:8" x14ac:dyDescent="0.25">
      <c r="B23" s="25" t="s">
        <v>28</v>
      </c>
      <c r="C23" s="35"/>
      <c r="D23" s="22">
        <v>2</v>
      </c>
      <c r="E23" s="22">
        <v>1</v>
      </c>
      <c r="F23" s="1"/>
      <c r="G23" s="1">
        <f t="shared" ref="G23:G26" si="1">+$C$22*D23*E23*F23</f>
        <v>0</v>
      </c>
      <c r="H23" s="23"/>
    </row>
    <row r="24" spans="2:8" ht="30" x14ac:dyDescent="0.25">
      <c r="B24" s="25" t="s">
        <v>29</v>
      </c>
      <c r="C24" s="35"/>
      <c r="D24" s="22">
        <v>16</v>
      </c>
      <c r="E24" s="22">
        <v>1</v>
      </c>
      <c r="F24" s="1"/>
      <c r="G24" s="1">
        <f t="shared" si="1"/>
        <v>0</v>
      </c>
      <c r="H24" s="23"/>
    </row>
    <row r="25" spans="2:8" ht="30" x14ac:dyDescent="0.25">
      <c r="B25" s="25" t="s">
        <v>30</v>
      </c>
      <c r="C25" s="35"/>
      <c r="D25" s="22">
        <v>1</v>
      </c>
      <c r="E25" s="22">
        <v>5</v>
      </c>
      <c r="F25" s="1"/>
      <c r="G25" s="1">
        <f t="shared" si="1"/>
        <v>0</v>
      </c>
      <c r="H25" s="23"/>
    </row>
    <row r="26" spans="2:8" ht="30" x14ac:dyDescent="0.25">
      <c r="B26" s="25" t="s">
        <v>31</v>
      </c>
      <c r="C26" s="36"/>
      <c r="D26" s="22">
        <v>1</v>
      </c>
      <c r="E26" s="22">
        <v>10</v>
      </c>
      <c r="F26" s="1"/>
      <c r="G26" s="1">
        <f t="shared" si="1"/>
        <v>0</v>
      </c>
      <c r="H26" s="37"/>
    </row>
    <row r="27" spans="2:8" ht="15.75" thickBot="1" x14ac:dyDescent="0.3">
      <c r="B27" s="27" t="s">
        <v>6</v>
      </c>
      <c r="C27" s="28"/>
      <c r="D27" s="38"/>
      <c r="E27" s="38"/>
      <c r="F27" s="30"/>
      <c r="G27" s="31">
        <f>SUM(G22:G26)</f>
        <v>0</v>
      </c>
      <c r="H27" s="39"/>
    </row>
    <row r="28" spans="2:8" ht="45.75" thickTop="1" x14ac:dyDescent="0.25">
      <c r="B28" s="40" t="s">
        <v>8</v>
      </c>
      <c r="C28" s="41">
        <v>2</v>
      </c>
      <c r="D28" s="42">
        <v>1</v>
      </c>
      <c r="E28" s="42" t="s">
        <v>10</v>
      </c>
      <c r="F28" s="82">
        <v>24000000</v>
      </c>
      <c r="G28" s="1">
        <f>+C28*D28*F28</f>
        <v>48000000</v>
      </c>
      <c r="H28" s="43" t="s">
        <v>75</v>
      </c>
    </row>
    <row r="29" spans="2:8" ht="15.75" thickBot="1" x14ac:dyDescent="0.3">
      <c r="B29" s="27" t="s">
        <v>17</v>
      </c>
      <c r="C29" s="28"/>
      <c r="D29" s="38"/>
      <c r="E29" s="38"/>
      <c r="F29" s="30"/>
      <c r="G29" s="31">
        <f>+G28</f>
        <v>48000000</v>
      </c>
      <c r="H29" s="44"/>
    </row>
    <row r="30" spans="2:8" ht="42" customHeight="1" thickTop="1" thickBot="1" x14ac:dyDescent="0.3">
      <c r="B30" s="45" t="s">
        <v>34</v>
      </c>
      <c r="C30" s="46"/>
      <c r="D30" s="47"/>
      <c r="E30" s="47"/>
      <c r="F30" s="48"/>
      <c r="G30" s="49">
        <f>+G29+G27+G20</f>
        <v>48000000</v>
      </c>
      <c r="H30" s="50"/>
    </row>
    <row r="31" spans="2:8" ht="6" customHeight="1" thickBot="1" x14ac:dyDescent="0.3"/>
    <row r="32" spans="2:8" x14ac:dyDescent="0.25">
      <c r="B32" s="7" t="s">
        <v>63</v>
      </c>
      <c r="C32" s="8"/>
      <c r="D32" s="8"/>
      <c r="E32" s="9" t="s">
        <v>35</v>
      </c>
      <c r="F32" s="9"/>
      <c r="G32" s="9"/>
      <c r="H32" s="10"/>
    </row>
    <row r="33" spans="1:8" ht="15.75" thickBot="1" x14ac:dyDescent="0.3">
      <c r="B33" s="11"/>
      <c r="C33" s="12"/>
      <c r="D33" s="12"/>
      <c r="E33" s="13"/>
      <c r="F33" s="13"/>
      <c r="G33" s="13"/>
      <c r="H33" s="14"/>
    </row>
    <row r="34" spans="1:8" ht="49.15" customHeight="1" x14ac:dyDescent="0.25">
      <c r="A34" s="51"/>
      <c r="B34" s="52" t="s">
        <v>9</v>
      </c>
      <c r="C34" s="16" t="s">
        <v>32</v>
      </c>
      <c r="D34" s="53" t="s">
        <v>13</v>
      </c>
      <c r="E34" s="53" t="s">
        <v>14</v>
      </c>
      <c r="F34" s="18" t="s">
        <v>80</v>
      </c>
      <c r="G34" s="54" t="s">
        <v>15</v>
      </c>
      <c r="H34" s="55" t="s">
        <v>16</v>
      </c>
    </row>
    <row r="35" spans="1:8" x14ac:dyDescent="0.25">
      <c r="A35" s="51"/>
      <c r="B35" s="20" t="s">
        <v>3</v>
      </c>
      <c r="C35" s="21">
        <v>4</v>
      </c>
      <c r="D35" s="22">
        <v>15</v>
      </c>
      <c r="E35" s="22">
        <v>2</v>
      </c>
      <c r="F35" s="1"/>
      <c r="G35" s="1">
        <f>+$C$35*D35*E35*F35</f>
        <v>0</v>
      </c>
      <c r="H35" s="23"/>
    </row>
    <row r="36" spans="1:8" x14ac:dyDescent="0.25">
      <c r="A36" s="51"/>
      <c r="B36" s="20" t="s">
        <v>20</v>
      </c>
      <c r="C36" s="24"/>
      <c r="D36" s="22">
        <v>15</v>
      </c>
      <c r="E36" s="22">
        <v>1</v>
      </c>
      <c r="F36" s="1"/>
      <c r="G36" s="1">
        <f t="shared" ref="G36:G45" si="2">+$C$35*D36*E36*F36</f>
        <v>0</v>
      </c>
      <c r="H36" s="23"/>
    </row>
    <row r="37" spans="1:8" x14ac:dyDescent="0.25">
      <c r="A37" s="51"/>
      <c r="B37" s="20" t="s">
        <v>24</v>
      </c>
      <c r="C37" s="24"/>
      <c r="D37" s="22">
        <v>5</v>
      </c>
      <c r="E37" s="22">
        <v>1</v>
      </c>
      <c r="F37" s="1"/>
      <c r="G37" s="1">
        <f t="shared" si="2"/>
        <v>0</v>
      </c>
      <c r="H37" s="23"/>
    </row>
    <row r="38" spans="1:8" x14ac:dyDescent="0.25">
      <c r="A38" s="51"/>
      <c r="B38" s="20" t="s">
        <v>0</v>
      </c>
      <c r="C38" s="24"/>
      <c r="D38" s="22">
        <v>15</v>
      </c>
      <c r="E38" s="22">
        <v>1</v>
      </c>
      <c r="F38" s="1"/>
      <c r="G38" s="1">
        <f t="shared" si="2"/>
        <v>0</v>
      </c>
      <c r="H38" s="23"/>
    </row>
    <row r="39" spans="1:8" x14ac:dyDescent="0.25">
      <c r="A39" s="51"/>
      <c r="B39" s="25" t="s">
        <v>33</v>
      </c>
      <c r="C39" s="24"/>
      <c r="D39" s="22">
        <v>15</v>
      </c>
      <c r="E39" s="22">
        <v>1</v>
      </c>
      <c r="F39" s="1"/>
      <c r="G39" s="1">
        <f t="shared" si="2"/>
        <v>0</v>
      </c>
      <c r="H39" s="23"/>
    </row>
    <row r="40" spans="1:8" x14ac:dyDescent="0.25">
      <c r="A40" s="51"/>
      <c r="B40" s="20" t="s">
        <v>1</v>
      </c>
      <c r="C40" s="24"/>
      <c r="D40" s="22">
        <v>35</v>
      </c>
      <c r="E40" s="22">
        <v>2</v>
      </c>
      <c r="F40" s="1"/>
      <c r="G40" s="1">
        <f t="shared" si="2"/>
        <v>0</v>
      </c>
      <c r="H40" s="23"/>
    </row>
    <row r="41" spans="1:8" x14ac:dyDescent="0.25">
      <c r="A41" s="51"/>
      <c r="B41" s="20" t="s">
        <v>2</v>
      </c>
      <c r="C41" s="24"/>
      <c r="D41" s="22">
        <v>75</v>
      </c>
      <c r="E41" s="22">
        <v>2</v>
      </c>
      <c r="F41" s="1"/>
      <c r="G41" s="1">
        <f t="shared" si="2"/>
        <v>0</v>
      </c>
      <c r="H41" s="23"/>
    </row>
    <row r="42" spans="1:8" ht="30" x14ac:dyDescent="0.25">
      <c r="A42" s="51"/>
      <c r="B42" s="25" t="s">
        <v>37</v>
      </c>
      <c r="C42" s="24"/>
      <c r="D42" s="22">
        <v>21</v>
      </c>
      <c r="E42" s="22">
        <v>1</v>
      </c>
      <c r="F42" s="1"/>
      <c r="G42" s="1">
        <f t="shared" si="2"/>
        <v>0</v>
      </c>
      <c r="H42" s="23"/>
    </row>
    <row r="43" spans="1:8" x14ac:dyDescent="0.25">
      <c r="A43" s="51"/>
      <c r="B43" s="25" t="s">
        <v>25</v>
      </c>
      <c r="C43" s="24"/>
      <c r="D43" s="22">
        <v>50</v>
      </c>
      <c r="E43" s="22">
        <v>1</v>
      </c>
      <c r="F43" s="1"/>
      <c r="G43" s="1">
        <f t="shared" si="2"/>
        <v>0</v>
      </c>
      <c r="H43" s="23"/>
    </row>
    <row r="44" spans="1:8" x14ac:dyDescent="0.25">
      <c r="A44" s="51"/>
      <c r="B44" s="25" t="s">
        <v>11</v>
      </c>
      <c r="C44" s="24"/>
      <c r="D44" s="22">
        <v>50</v>
      </c>
      <c r="E44" s="22">
        <v>1</v>
      </c>
      <c r="F44" s="1"/>
      <c r="G44" s="1">
        <f t="shared" si="2"/>
        <v>0</v>
      </c>
      <c r="H44" s="23"/>
    </row>
    <row r="45" spans="1:8" x14ac:dyDescent="0.25">
      <c r="A45" s="51"/>
      <c r="B45" s="25" t="s">
        <v>12</v>
      </c>
      <c r="C45" s="26"/>
      <c r="D45" s="22">
        <v>100</v>
      </c>
      <c r="E45" s="22">
        <v>1</v>
      </c>
      <c r="F45" s="1"/>
      <c r="G45" s="1">
        <f t="shared" si="2"/>
        <v>0</v>
      </c>
      <c r="H45" s="23"/>
    </row>
    <row r="46" spans="1:8" ht="15.75" thickBot="1" x14ac:dyDescent="0.3">
      <c r="A46" s="51"/>
      <c r="B46" s="27" t="s">
        <v>5</v>
      </c>
      <c r="C46" s="28"/>
      <c r="D46" s="29"/>
      <c r="E46" s="29"/>
      <c r="F46" s="30"/>
      <c r="G46" s="31">
        <f>SUM(G35:G45)</f>
        <v>0</v>
      </c>
      <c r="H46" s="32"/>
    </row>
    <row r="47" spans="1:8" ht="30.75" thickTop="1" x14ac:dyDescent="0.25">
      <c r="A47" s="51"/>
      <c r="B47" s="33" t="s">
        <v>19</v>
      </c>
      <c r="C47" s="16" t="s">
        <v>32</v>
      </c>
      <c r="D47" s="17" t="s">
        <v>13</v>
      </c>
      <c r="E47" s="17" t="s">
        <v>14</v>
      </c>
      <c r="F47" s="18" t="s">
        <v>80</v>
      </c>
      <c r="G47" s="18" t="s">
        <v>15</v>
      </c>
      <c r="H47" s="19" t="s">
        <v>16</v>
      </c>
    </row>
    <row r="48" spans="1:8" x14ac:dyDescent="0.25">
      <c r="A48" s="51"/>
      <c r="B48" s="25" t="s">
        <v>28</v>
      </c>
      <c r="C48" s="34">
        <v>4</v>
      </c>
      <c r="D48" s="22">
        <v>2</v>
      </c>
      <c r="E48" s="22">
        <v>1</v>
      </c>
      <c r="F48" s="1"/>
      <c r="G48" s="1">
        <f>+$C$48*D48*E48*F48</f>
        <v>0</v>
      </c>
      <c r="H48" s="23"/>
    </row>
    <row r="49" spans="1:11" ht="30" x14ac:dyDescent="0.25">
      <c r="A49" s="51"/>
      <c r="B49" s="25" t="s">
        <v>30</v>
      </c>
      <c r="C49" s="35"/>
      <c r="D49" s="22">
        <v>1</v>
      </c>
      <c r="E49" s="22">
        <v>5</v>
      </c>
      <c r="F49" s="1"/>
      <c r="G49" s="1">
        <f t="shared" ref="G49:G50" si="3">+$C$48*D49*E49*F49</f>
        <v>0</v>
      </c>
      <c r="H49" s="23"/>
    </row>
    <row r="50" spans="1:11" ht="30" x14ac:dyDescent="0.25">
      <c r="A50" s="51"/>
      <c r="B50" s="25" t="s">
        <v>31</v>
      </c>
      <c r="C50" s="36"/>
      <c r="D50" s="22">
        <v>1</v>
      </c>
      <c r="E50" s="22">
        <v>10</v>
      </c>
      <c r="F50" s="1"/>
      <c r="G50" s="1">
        <f t="shared" si="3"/>
        <v>0</v>
      </c>
      <c r="H50" s="37"/>
    </row>
    <row r="51" spans="1:11" ht="15.75" thickBot="1" x14ac:dyDescent="0.3">
      <c r="A51" s="51"/>
      <c r="B51" s="27" t="s">
        <v>6</v>
      </c>
      <c r="C51" s="28"/>
      <c r="D51" s="38"/>
      <c r="E51" s="38"/>
      <c r="F51" s="30"/>
      <c r="G51" s="31">
        <f>SUM(G48:G50)</f>
        <v>0</v>
      </c>
      <c r="H51" s="39"/>
    </row>
    <row r="52" spans="1:11" ht="45.75" thickTop="1" x14ac:dyDescent="0.25">
      <c r="A52" s="51"/>
      <c r="B52" s="40" t="s">
        <v>8</v>
      </c>
      <c r="C52" s="41">
        <v>4</v>
      </c>
      <c r="D52" s="42">
        <v>1</v>
      </c>
      <c r="E52" s="42" t="s">
        <v>10</v>
      </c>
      <c r="F52" s="82">
        <v>24000000</v>
      </c>
      <c r="G52" s="1">
        <f>+C52*D52*F52</f>
        <v>96000000</v>
      </c>
      <c r="H52" s="43" t="s">
        <v>75</v>
      </c>
    </row>
    <row r="53" spans="1:11" ht="15.75" thickBot="1" x14ac:dyDescent="0.3">
      <c r="A53" s="51"/>
      <c r="B53" s="27" t="s">
        <v>17</v>
      </c>
      <c r="C53" s="28"/>
      <c r="D53" s="38"/>
      <c r="E53" s="38"/>
      <c r="F53" s="30"/>
      <c r="G53" s="31">
        <f>+G52</f>
        <v>96000000</v>
      </c>
      <c r="H53" s="44"/>
    </row>
    <row r="54" spans="1:11" ht="46.5" customHeight="1" thickTop="1" thickBot="1" x14ac:dyDescent="0.3">
      <c r="A54" s="51"/>
      <c r="B54" s="45" t="s">
        <v>38</v>
      </c>
      <c r="C54" s="46"/>
      <c r="D54" s="47"/>
      <c r="E54" s="47"/>
      <c r="F54" s="48"/>
      <c r="G54" s="49">
        <f>+G53+G51+G46</f>
        <v>96000000</v>
      </c>
      <c r="H54" s="50"/>
    </row>
    <row r="55" spans="1:11" ht="6" customHeight="1" thickBot="1" x14ac:dyDescent="0.3"/>
    <row r="56" spans="1:11" ht="27.6" customHeight="1" x14ac:dyDescent="0.25">
      <c r="B56" s="56" t="s">
        <v>64</v>
      </c>
      <c r="C56" s="57"/>
      <c r="D56" s="57"/>
      <c r="E56" s="57"/>
      <c r="F56" s="58" t="s">
        <v>43</v>
      </c>
      <c r="G56" s="58"/>
      <c r="H56" s="59"/>
    </row>
    <row r="57" spans="1:11" ht="45" x14ac:dyDescent="0.25">
      <c r="B57" s="60"/>
      <c r="C57" s="61"/>
      <c r="D57" s="53" t="s">
        <v>13</v>
      </c>
      <c r="E57" s="53" t="s">
        <v>77</v>
      </c>
      <c r="F57" s="54" t="s">
        <v>78</v>
      </c>
      <c r="G57" s="54" t="s">
        <v>15</v>
      </c>
      <c r="H57" s="55" t="s">
        <v>16</v>
      </c>
    </row>
    <row r="58" spans="1:11" ht="45" x14ac:dyDescent="0.25">
      <c r="B58" s="62" t="s">
        <v>21</v>
      </c>
      <c r="C58" s="63"/>
      <c r="D58" s="64">
        <v>2</v>
      </c>
      <c r="E58" s="22">
        <v>3</v>
      </c>
      <c r="F58" s="82">
        <v>8000000</v>
      </c>
      <c r="G58" s="1">
        <f>+D58*E58*F58</f>
        <v>48000000</v>
      </c>
      <c r="H58" s="43" t="s">
        <v>75</v>
      </c>
    </row>
    <row r="59" spans="1:11" ht="45" x14ac:dyDescent="0.25">
      <c r="B59" s="62" t="s">
        <v>22</v>
      </c>
      <c r="C59" s="63"/>
      <c r="D59" s="64">
        <v>2</v>
      </c>
      <c r="E59" s="22">
        <v>3</v>
      </c>
      <c r="F59" s="82">
        <v>4000000</v>
      </c>
      <c r="G59" s="1">
        <f>+D59*E59*F59</f>
        <v>24000000</v>
      </c>
      <c r="H59" s="43" t="s">
        <v>75</v>
      </c>
      <c r="K59" s="81"/>
    </row>
    <row r="60" spans="1:11" ht="15.75" thickBot="1" x14ac:dyDescent="0.3">
      <c r="B60" s="45" t="s">
        <v>40</v>
      </c>
      <c r="C60" s="46"/>
      <c r="D60" s="47"/>
      <c r="E60" s="47"/>
      <c r="F60" s="48"/>
      <c r="G60" s="49">
        <f>SUM(G58:G59)</f>
        <v>72000000</v>
      </c>
      <c r="H60" s="50"/>
    </row>
    <row r="61" spans="1:11" ht="6" customHeight="1" thickBot="1" x14ac:dyDescent="0.3"/>
    <row r="62" spans="1:11" x14ac:dyDescent="0.25">
      <c r="B62" s="65" t="s">
        <v>41</v>
      </c>
      <c r="C62" s="66"/>
      <c r="D62" s="66"/>
      <c r="E62" s="66"/>
      <c r="F62" s="66"/>
      <c r="G62" s="67">
        <f>+G60+G54+G30</f>
        <v>216000000</v>
      </c>
      <c r="H62" s="68"/>
    </row>
    <row r="63" spans="1:11" ht="15.75" thickBot="1" x14ac:dyDescent="0.3">
      <c r="A63" s="51"/>
      <c r="B63" s="69" t="s">
        <v>45</v>
      </c>
      <c r="C63" s="70"/>
      <c r="D63" s="70"/>
      <c r="E63" s="70"/>
      <c r="F63" s="70"/>
      <c r="G63" s="71"/>
      <c r="H63" s="72"/>
    </row>
    <row r="64" spans="1:11" ht="30.6" customHeight="1" thickTop="1" thickBot="1" x14ac:dyDescent="0.3">
      <c r="A64" s="51"/>
      <c r="B64" s="73" t="s">
        <v>42</v>
      </c>
      <c r="C64" s="74"/>
      <c r="D64" s="74"/>
      <c r="E64" s="74"/>
      <c r="F64" s="74"/>
      <c r="G64" s="75">
        <f>+G62+G63</f>
        <v>216000000</v>
      </c>
      <c r="H64" s="76"/>
    </row>
    <row r="66" spans="2:8" ht="29.45" customHeight="1" x14ac:dyDescent="0.25">
      <c r="B66" s="77" t="s">
        <v>76</v>
      </c>
      <c r="C66" s="77"/>
      <c r="D66" s="77"/>
      <c r="E66" s="77"/>
      <c r="F66" s="77"/>
      <c r="G66" s="77"/>
      <c r="H66" s="77"/>
    </row>
    <row r="67" spans="2:8" x14ac:dyDescent="0.25">
      <c r="B67" s="78"/>
      <c r="C67" s="79"/>
      <c r="D67" s="79"/>
      <c r="E67" s="79"/>
      <c r="F67" s="80"/>
      <c r="G67" s="80"/>
      <c r="H67" s="78"/>
    </row>
  </sheetData>
  <sheetProtection algorithmName="SHA-512" hashValue="HlXCSlDJZUZuLzgBKzjy2GjMqE2vZl4nqs3G6v8JgWeUM4k93YfD4IxOdMjimghnzpDzy09RWQrVScX6CuLd2w==" saltValue="RbnfyxY6oYvgUmKyDswuiw==" spinCount="100000" sheet="1" formatCells="0" formatColumns="0" formatRows="0" insertColumns="0" insertRows="0" insertHyperlinks="0" deleteColumns="0" deleteRows="0" sort="0" autoFilter="0" pivotTables="0"/>
  <mergeCells count="16">
    <mergeCell ref="C35:C45"/>
    <mergeCell ref="C48:C50"/>
    <mergeCell ref="C9:C19"/>
    <mergeCell ref="B2:C2"/>
    <mergeCell ref="B1:C1"/>
    <mergeCell ref="B4:C4"/>
    <mergeCell ref="E6:H7"/>
    <mergeCell ref="B6:D7"/>
    <mergeCell ref="B32:D33"/>
    <mergeCell ref="E32:H33"/>
    <mergeCell ref="C22:C26"/>
    <mergeCell ref="B66:H66"/>
    <mergeCell ref="B63:F63"/>
    <mergeCell ref="B62:F62"/>
    <mergeCell ref="B64:F64"/>
    <mergeCell ref="B56:E56"/>
  </mergeCells>
  <dataValidations count="3"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2 F28" xr:uid="{BAD9B73C-8DCD-44D1-A522-9D417125C52B}">
      <formula1>24000000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8" xr:uid="{6EDFA327-B799-4EA4-8216-CD68E24487E2}">
      <formula1>8000000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9" xr:uid="{1F554B29-70CF-4C79-9B1C-DB25A603FCAC}">
      <formula1>4000000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BBA8-1FA2-4CA4-86E7-8A154E6B0CE9}">
  <dimension ref="A1:M65"/>
  <sheetViews>
    <sheetView topLeftCell="A46" zoomScale="95" zoomScaleNormal="95" workbookViewId="0">
      <selection activeCell="F56" sqref="F56"/>
    </sheetView>
  </sheetViews>
  <sheetFormatPr baseColWidth="10" defaultColWidth="11.5703125" defaultRowHeight="15" x14ac:dyDescent="0.25"/>
  <cols>
    <col min="1" max="1" width="3.85546875" style="5" customWidth="1"/>
    <col min="2" max="2" width="62.28515625" style="5" customWidth="1"/>
    <col min="3" max="4" width="11.7109375" style="3" customWidth="1"/>
    <col min="5" max="5" width="9.140625" style="3" bestFit="1" customWidth="1"/>
    <col min="6" max="6" width="21.140625" style="5" customWidth="1"/>
    <col min="7" max="7" width="21.28515625" style="5" bestFit="1" customWidth="1"/>
    <col min="8" max="8" width="27.28515625" style="5" bestFit="1" customWidth="1"/>
    <col min="9" max="16384" width="11.5703125" style="5"/>
  </cols>
  <sheetData>
    <row r="1" spans="1:8" x14ac:dyDescent="0.25">
      <c r="B1" s="2" t="s">
        <v>26</v>
      </c>
      <c r="C1" s="2"/>
    </row>
    <row r="2" spans="1:8" x14ac:dyDescent="0.25">
      <c r="B2" s="2" t="s">
        <v>60</v>
      </c>
      <c r="C2" s="2"/>
    </row>
    <row r="3" spans="1:8" x14ac:dyDescent="0.25">
      <c r="C3" s="5"/>
    </row>
    <row r="4" spans="1:8" x14ac:dyDescent="0.25">
      <c r="B4" s="6" t="s">
        <v>67</v>
      </c>
      <c r="C4" s="6"/>
    </row>
    <row r="5" spans="1:8" ht="15.75" thickBot="1" x14ac:dyDescent="0.3">
      <c r="C5" s="5"/>
    </row>
    <row r="6" spans="1:8" x14ac:dyDescent="0.25">
      <c r="B6" s="7" t="s">
        <v>65</v>
      </c>
      <c r="C6" s="8"/>
      <c r="D6" s="8"/>
      <c r="E6" s="9" t="s">
        <v>55</v>
      </c>
      <c r="F6" s="9"/>
      <c r="G6" s="9"/>
      <c r="H6" s="10"/>
    </row>
    <row r="7" spans="1:8" ht="15.75" thickBot="1" x14ac:dyDescent="0.3">
      <c r="B7" s="11"/>
      <c r="C7" s="12"/>
      <c r="D7" s="12"/>
      <c r="E7" s="13"/>
      <c r="F7" s="13"/>
      <c r="G7" s="13"/>
      <c r="H7" s="14"/>
    </row>
    <row r="8" spans="1:8" ht="45" x14ac:dyDescent="0.25">
      <c r="A8" s="51"/>
      <c r="B8" s="52" t="s">
        <v>9</v>
      </c>
      <c r="C8" s="16" t="s">
        <v>32</v>
      </c>
      <c r="D8" s="53" t="s">
        <v>13</v>
      </c>
      <c r="E8" s="53" t="s">
        <v>14</v>
      </c>
      <c r="F8" s="18" t="s">
        <v>80</v>
      </c>
      <c r="G8" s="53" t="s">
        <v>15</v>
      </c>
      <c r="H8" s="55" t="s">
        <v>16</v>
      </c>
    </row>
    <row r="9" spans="1:8" x14ac:dyDescent="0.25">
      <c r="A9" s="51"/>
      <c r="B9" s="20" t="s">
        <v>3</v>
      </c>
      <c r="C9" s="21">
        <v>7</v>
      </c>
      <c r="D9" s="22">
        <v>15</v>
      </c>
      <c r="E9" s="22">
        <v>2</v>
      </c>
      <c r="F9" s="1"/>
      <c r="G9" s="83">
        <f>+$C$9*D9*E9*F9</f>
        <v>0</v>
      </c>
      <c r="H9" s="23"/>
    </row>
    <row r="10" spans="1:8" x14ac:dyDescent="0.25">
      <c r="A10" s="51"/>
      <c r="B10" s="20" t="s">
        <v>20</v>
      </c>
      <c r="C10" s="24"/>
      <c r="D10" s="22">
        <v>15</v>
      </c>
      <c r="E10" s="22">
        <v>1</v>
      </c>
      <c r="F10" s="1"/>
      <c r="G10" s="83">
        <f t="shared" ref="G10:G19" si="0">+$C$9*D10*E10*F10</f>
        <v>0</v>
      </c>
      <c r="H10" s="23"/>
    </row>
    <row r="11" spans="1:8" x14ac:dyDescent="0.25">
      <c r="A11" s="51"/>
      <c r="B11" s="20" t="s">
        <v>24</v>
      </c>
      <c r="C11" s="24"/>
      <c r="D11" s="22">
        <v>5</v>
      </c>
      <c r="E11" s="22">
        <v>1</v>
      </c>
      <c r="F11" s="1"/>
      <c r="G11" s="83">
        <f t="shared" si="0"/>
        <v>0</v>
      </c>
      <c r="H11" s="23"/>
    </row>
    <row r="12" spans="1:8" x14ac:dyDescent="0.25">
      <c r="A12" s="51"/>
      <c r="B12" s="20" t="s">
        <v>0</v>
      </c>
      <c r="C12" s="24"/>
      <c r="D12" s="22">
        <v>15</v>
      </c>
      <c r="E12" s="22">
        <v>1</v>
      </c>
      <c r="F12" s="1"/>
      <c r="G12" s="83">
        <f t="shared" si="0"/>
        <v>0</v>
      </c>
      <c r="H12" s="23"/>
    </row>
    <row r="13" spans="1:8" x14ac:dyDescent="0.25">
      <c r="A13" s="51"/>
      <c r="B13" s="25" t="s">
        <v>33</v>
      </c>
      <c r="C13" s="24"/>
      <c r="D13" s="22">
        <v>15</v>
      </c>
      <c r="E13" s="22">
        <v>1</v>
      </c>
      <c r="F13" s="1"/>
      <c r="G13" s="83">
        <f t="shared" si="0"/>
        <v>0</v>
      </c>
      <c r="H13" s="23"/>
    </row>
    <row r="14" spans="1:8" x14ac:dyDescent="0.25">
      <c r="A14" s="51"/>
      <c r="B14" s="20" t="s">
        <v>1</v>
      </c>
      <c r="C14" s="24"/>
      <c r="D14" s="22">
        <v>35</v>
      </c>
      <c r="E14" s="22">
        <v>2</v>
      </c>
      <c r="F14" s="1"/>
      <c r="G14" s="83">
        <f t="shared" si="0"/>
        <v>0</v>
      </c>
      <c r="H14" s="23"/>
    </row>
    <row r="15" spans="1:8" x14ac:dyDescent="0.25">
      <c r="A15" s="51"/>
      <c r="B15" s="20" t="s">
        <v>2</v>
      </c>
      <c r="C15" s="24"/>
      <c r="D15" s="22">
        <v>75</v>
      </c>
      <c r="E15" s="22">
        <v>2</v>
      </c>
      <c r="F15" s="1"/>
      <c r="G15" s="83">
        <f t="shared" si="0"/>
        <v>0</v>
      </c>
      <c r="H15" s="23"/>
    </row>
    <row r="16" spans="1:8" ht="30" x14ac:dyDescent="0.25">
      <c r="A16" s="51"/>
      <c r="B16" s="25" t="s">
        <v>37</v>
      </c>
      <c r="C16" s="24"/>
      <c r="D16" s="22">
        <v>21</v>
      </c>
      <c r="E16" s="22">
        <v>1</v>
      </c>
      <c r="F16" s="1"/>
      <c r="G16" s="83">
        <f t="shared" si="0"/>
        <v>0</v>
      </c>
      <c r="H16" s="23"/>
    </row>
    <row r="17" spans="1:13" x14ac:dyDescent="0.25">
      <c r="A17" s="51"/>
      <c r="B17" s="25" t="s">
        <v>25</v>
      </c>
      <c r="C17" s="24"/>
      <c r="D17" s="22">
        <v>50</v>
      </c>
      <c r="E17" s="22">
        <v>1</v>
      </c>
      <c r="F17" s="1"/>
      <c r="G17" s="83">
        <f t="shared" si="0"/>
        <v>0</v>
      </c>
      <c r="H17" s="23"/>
    </row>
    <row r="18" spans="1:13" x14ac:dyDescent="0.25">
      <c r="A18" s="51"/>
      <c r="B18" s="25" t="s">
        <v>11</v>
      </c>
      <c r="C18" s="24"/>
      <c r="D18" s="22">
        <v>50</v>
      </c>
      <c r="E18" s="22">
        <v>1</v>
      </c>
      <c r="F18" s="1"/>
      <c r="G18" s="83">
        <f t="shared" si="0"/>
        <v>0</v>
      </c>
      <c r="H18" s="23"/>
    </row>
    <row r="19" spans="1:13" x14ac:dyDescent="0.25">
      <c r="A19" s="51"/>
      <c r="B19" s="25" t="s">
        <v>12</v>
      </c>
      <c r="C19" s="26"/>
      <c r="D19" s="22">
        <v>100</v>
      </c>
      <c r="E19" s="22">
        <v>1</v>
      </c>
      <c r="F19" s="1"/>
      <c r="G19" s="83">
        <f t="shared" si="0"/>
        <v>0</v>
      </c>
      <c r="H19" s="23"/>
    </row>
    <row r="20" spans="1:13" ht="15.75" thickBot="1" x14ac:dyDescent="0.3">
      <c r="A20" s="51"/>
      <c r="B20" s="27" t="s">
        <v>5</v>
      </c>
      <c r="C20" s="28"/>
      <c r="D20" s="29"/>
      <c r="E20" s="29"/>
      <c r="F20" s="84"/>
      <c r="G20" s="85">
        <f>SUM(G9:G19)</f>
        <v>0</v>
      </c>
      <c r="H20" s="32"/>
    </row>
    <row r="21" spans="1:13" ht="45.75" thickTop="1" x14ac:dyDescent="0.25">
      <c r="A21" s="51"/>
      <c r="B21" s="33" t="s">
        <v>19</v>
      </c>
      <c r="C21" s="16" t="s">
        <v>32</v>
      </c>
      <c r="D21" s="17" t="s">
        <v>13</v>
      </c>
      <c r="E21" s="17" t="s">
        <v>14</v>
      </c>
      <c r="F21" s="18" t="s">
        <v>80</v>
      </c>
      <c r="G21" s="17" t="s">
        <v>15</v>
      </c>
      <c r="H21" s="19" t="s">
        <v>16</v>
      </c>
    </row>
    <row r="22" spans="1:13" x14ac:dyDescent="0.25">
      <c r="A22" s="51"/>
      <c r="B22" s="25" t="s">
        <v>28</v>
      </c>
      <c r="C22" s="34">
        <v>7</v>
      </c>
      <c r="D22" s="22">
        <v>2</v>
      </c>
      <c r="E22" s="22">
        <v>1</v>
      </c>
      <c r="F22" s="1"/>
      <c r="G22" s="83">
        <f>+$C$22*D22*E22*F22</f>
        <v>0</v>
      </c>
      <c r="H22" s="23"/>
    </row>
    <row r="23" spans="1:13" ht="30" x14ac:dyDescent="0.25">
      <c r="A23" s="51"/>
      <c r="B23" s="25" t="s">
        <v>30</v>
      </c>
      <c r="C23" s="35"/>
      <c r="D23" s="22">
        <v>1</v>
      </c>
      <c r="E23" s="22">
        <v>5</v>
      </c>
      <c r="F23" s="1"/>
      <c r="G23" s="83">
        <f t="shared" ref="G23:G24" si="1">+$C$22*D23*E23*F23</f>
        <v>0</v>
      </c>
      <c r="H23" s="23"/>
    </row>
    <row r="24" spans="1:13" ht="30" x14ac:dyDescent="0.25">
      <c r="A24" s="51"/>
      <c r="B24" s="25" t="s">
        <v>31</v>
      </c>
      <c r="C24" s="36"/>
      <c r="D24" s="22">
        <v>1</v>
      </c>
      <c r="E24" s="22">
        <v>10</v>
      </c>
      <c r="F24" s="1"/>
      <c r="G24" s="83">
        <f t="shared" si="1"/>
        <v>0</v>
      </c>
      <c r="H24" s="37"/>
    </row>
    <row r="25" spans="1:13" ht="15.75" thickBot="1" x14ac:dyDescent="0.3">
      <c r="A25" s="51"/>
      <c r="B25" s="27" t="s">
        <v>6</v>
      </c>
      <c r="C25" s="28"/>
      <c r="D25" s="38"/>
      <c r="E25" s="38"/>
      <c r="F25" s="84"/>
      <c r="G25" s="85">
        <f>SUM(G22:G24)</f>
        <v>0</v>
      </c>
      <c r="H25" s="39"/>
    </row>
    <row r="26" spans="1:13" ht="45.75" thickTop="1" x14ac:dyDescent="0.25">
      <c r="A26" s="51"/>
      <c r="B26" s="40" t="s">
        <v>8</v>
      </c>
      <c r="C26" s="41">
        <v>7</v>
      </c>
      <c r="D26" s="42">
        <v>1</v>
      </c>
      <c r="E26" s="42" t="s">
        <v>10</v>
      </c>
      <c r="F26" s="82">
        <v>24000000</v>
      </c>
      <c r="G26" s="1">
        <f>+C26*D26*F26</f>
        <v>168000000</v>
      </c>
      <c r="H26" s="43" t="s">
        <v>75</v>
      </c>
      <c r="M26" s="81"/>
    </row>
    <row r="27" spans="1:13" ht="15.75" thickBot="1" x14ac:dyDescent="0.3">
      <c r="A27" s="51"/>
      <c r="B27" s="27" t="s">
        <v>17</v>
      </c>
      <c r="C27" s="28"/>
      <c r="D27" s="38"/>
      <c r="E27" s="38"/>
      <c r="F27" s="84"/>
      <c r="G27" s="85">
        <f>+G26</f>
        <v>168000000</v>
      </c>
      <c r="H27" s="44"/>
    </row>
    <row r="28" spans="1:13" ht="16.5" thickTop="1" thickBot="1" x14ac:dyDescent="0.3">
      <c r="A28" s="51"/>
      <c r="B28" s="45" t="s">
        <v>38</v>
      </c>
      <c r="C28" s="46"/>
      <c r="D28" s="47"/>
      <c r="E28" s="47"/>
      <c r="F28" s="86"/>
      <c r="G28" s="87">
        <f>+G27+G25+G20</f>
        <v>168000000</v>
      </c>
      <c r="H28" s="50"/>
    </row>
    <row r="29" spans="1:13" ht="6" customHeight="1" thickBot="1" x14ac:dyDescent="0.3"/>
    <row r="30" spans="1:13" x14ac:dyDescent="0.25">
      <c r="A30" s="51"/>
      <c r="B30" s="7" t="s">
        <v>66</v>
      </c>
      <c r="C30" s="8"/>
      <c r="D30" s="8"/>
      <c r="E30" s="9" t="s">
        <v>59</v>
      </c>
      <c r="F30" s="9"/>
      <c r="G30" s="9"/>
      <c r="H30" s="10"/>
    </row>
    <row r="31" spans="1:13" ht="15.75" thickBot="1" x14ac:dyDescent="0.3">
      <c r="A31" s="51"/>
      <c r="B31" s="11"/>
      <c r="C31" s="12"/>
      <c r="D31" s="12"/>
      <c r="E31" s="13"/>
      <c r="F31" s="13"/>
      <c r="G31" s="13"/>
      <c r="H31" s="14"/>
    </row>
    <row r="32" spans="1:13" ht="45" x14ac:dyDescent="0.25">
      <c r="A32" s="51"/>
      <c r="B32" s="52" t="s">
        <v>9</v>
      </c>
      <c r="C32" s="16" t="s">
        <v>32</v>
      </c>
      <c r="D32" s="17" t="s">
        <v>13</v>
      </c>
      <c r="E32" s="17" t="s">
        <v>14</v>
      </c>
      <c r="F32" s="18" t="s">
        <v>80</v>
      </c>
      <c r="G32" s="17" t="s">
        <v>15</v>
      </c>
      <c r="H32" s="19" t="s">
        <v>16</v>
      </c>
    </row>
    <row r="33" spans="1:9" x14ac:dyDescent="0.25">
      <c r="A33" s="51"/>
      <c r="B33" s="20" t="s">
        <v>3</v>
      </c>
      <c r="C33" s="21">
        <v>1</v>
      </c>
      <c r="D33" s="22">
        <v>10</v>
      </c>
      <c r="E33" s="22">
        <v>2</v>
      </c>
      <c r="F33" s="1"/>
      <c r="G33" s="83">
        <f t="shared" ref="G33:G43" si="2">+C33*D33*E33*F33</f>
        <v>0</v>
      </c>
      <c r="H33" s="23"/>
    </row>
    <row r="34" spans="1:9" x14ac:dyDescent="0.25">
      <c r="A34" s="51"/>
      <c r="B34" s="20" t="s">
        <v>20</v>
      </c>
      <c r="C34" s="24"/>
      <c r="D34" s="22">
        <v>10</v>
      </c>
      <c r="E34" s="22">
        <v>1</v>
      </c>
      <c r="F34" s="1"/>
      <c r="G34" s="83">
        <f t="shared" si="2"/>
        <v>0</v>
      </c>
      <c r="H34" s="23"/>
    </row>
    <row r="35" spans="1:9" x14ac:dyDescent="0.25">
      <c r="A35" s="51"/>
      <c r="B35" s="20" t="s">
        <v>24</v>
      </c>
      <c r="C35" s="24"/>
      <c r="D35" s="22">
        <v>5</v>
      </c>
      <c r="E35" s="22">
        <v>1</v>
      </c>
      <c r="F35" s="1"/>
      <c r="G35" s="83">
        <f t="shared" si="2"/>
        <v>0</v>
      </c>
      <c r="H35" s="23"/>
    </row>
    <row r="36" spans="1:9" x14ac:dyDescent="0.25">
      <c r="A36" s="51"/>
      <c r="B36" s="20" t="s">
        <v>0</v>
      </c>
      <c r="C36" s="24"/>
      <c r="D36" s="22">
        <v>10</v>
      </c>
      <c r="E36" s="22">
        <v>1</v>
      </c>
      <c r="F36" s="1"/>
      <c r="G36" s="83">
        <f t="shared" si="2"/>
        <v>0</v>
      </c>
      <c r="H36" s="23"/>
    </row>
    <row r="37" spans="1:9" x14ac:dyDescent="0.25">
      <c r="A37" s="51"/>
      <c r="B37" s="25" t="s">
        <v>18</v>
      </c>
      <c r="C37" s="24"/>
      <c r="D37" s="22">
        <v>10</v>
      </c>
      <c r="E37" s="22">
        <v>1</v>
      </c>
      <c r="F37" s="1"/>
      <c r="G37" s="83">
        <f t="shared" si="2"/>
        <v>0</v>
      </c>
      <c r="H37" s="23"/>
    </row>
    <row r="38" spans="1:9" x14ac:dyDescent="0.25">
      <c r="A38" s="51"/>
      <c r="B38" s="20" t="s">
        <v>1</v>
      </c>
      <c r="C38" s="24"/>
      <c r="D38" s="22">
        <v>20</v>
      </c>
      <c r="E38" s="22">
        <v>2</v>
      </c>
      <c r="F38" s="1"/>
      <c r="G38" s="83">
        <f t="shared" si="2"/>
        <v>0</v>
      </c>
      <c r="H38" s="23"/>
    </row>
    <row r="39" spans="1:9" x14ac:dyDescent="0.25">
      <c r="A39" s="51"/>
      <c r="B39" s="20" t="s">
        <v>2</v>
      </c>
      <c r="C39" s="24"/>
      <c r="D39" s="22">
        <v>50</v>
      </c>
      <c r="E39" s="22">
        <v>2</v>
      </c>
      <c r="F39" s="1"/>
      <c r="G39" s="83">
        <f t="shared" si="2"/>
        <v>0</v>
      </c>
      <c r="H39" s="23"/>
    </row>
    <row r="40" spans="1:9" ht="30" x14ac:dyDescent="0.25">
      <c r="A40" s="51"/>
      <c r="B40" s="25" t="s">
        <v>4</v>
      </c>
      <c r="C40" s="24"/>
      <c r="D40" s="22">
        <v>16</v>
      </c>
      <c r="E40" s="22">
        <v>1</v>
      </c>
      <c r="F40" s="1"/>
      <c r="G40" s="83">
        <f t="shared" si="2"/>
        <v>0</v>
      </c>
      <c r="H40" s="23"/>
    </row>
    <row r="41" spans="1:9" x14ac:dyDescent="0.25">
      <c r="A41" s="51"/>
      <c r="B41" s="25" t="s">
        <v>25</v>
      </c>
      <c r="C41" s="24"/>
      <c r="D41" s="22">
        <v>35</v>
      </c>
      <c r="E41" s="22">
        <v>1</v>
      </c>
      <c r="F41" s="1"/>
      <c r="G41" s="83">
        <f t="shared" si="2"/>
        <v>0</v>
      </c>
      <c r="H41" s="23"/>
    </row>
    <row r="42" spans="1:9" x14ac:dyDescent="0.25">
      <c r="A42" s="51"/>
      <c r="B42" s="25" t="s">
        <v>11</v>
      </c>
      <c r="C42" s="24"/>
      <c r="D42" s="22">
        <v>35</v>
      </c>
      <c r="E42" s="22">
        <v>1</v>
      </c>
      <c r="F42" s="1"/>
      <c r="G42" s="83">
        <f t="shared" si="2"/>
        <v>0</v>
      </c>
      <c r="H42" s="23"/>
    </row>
    <row r="43" spans="1:9" x14ac:dyDescent="0.25">
      <c r="A43" s="51"/>
      <c r="B43" s="25" t="s">
        <v>12</v>
      </c>
      <c r="C43" s="26"/>
      <c r="D43" s="22">
        <v>70</v>
      </c>
      <c r="E43" s="22">
        <v>1</v>
      </c>
      <c r="F43" s="1"/>
      <c r="G43" s="83">
        <f t="shared" si="2"/>
        <v>0</v>
      </c>
      <c r="H43" s="23"/>
    </row>
    <row r="44" spans="1:9" ht="15.75" thickBot="1" x14ac:dyDescent="0.3">
      <c r="A44" s="51"/>
      <c r="B44" s="88" t="s">
        <v>5</v>
      </c>
      <c r="C44" s="89"/>
      <c r="D44" s="90"/>
      <c r="E44" s="90"/>
      <c r="F44" s="91"/>
      <c r="G44" s="92">
        <f>SUM(G33:G43)</f>
        <v>0</v>
      </c>
      <c r="H44" s="93"/>
      <c r="I44" s="94"/>
    </row>
    <row r="45" spans="1:9" ht="45.75" thickTop="1" x14ac:dyDescent="0.25">
      <c r="A45" s="51"/>
      <c r="B45" s="33" t="s">
        <v>19</v>
      </c>
      <c r="C45" s="16" t="s">
        <v>32</v>
      </c>
      <c r="D45" s="17" t="s">
        <v>13</v>
      </c>
      <c r="E45" s="17" t="s">
        <v>14</v>
      </c>
      <c r="F45" s="18" t="s">
        <v>80</v>
      </c>
      <c r="G45" s="17" t="s">
        <v>15</v>
      </c>
      <c r="H45" s="19" t="s">
        <v>16</v>
      </c>
    </row>
    <row r="46" spans="1:9" x14ac:dyDescent="0.25">
      <c r="A46" s="51"/>
      <c r="B46" s="25" t="s">
        <v>28</v>
      </c>
      <c r="C46" s="34">
        <v>1</v>
      </c>
      <c r="D46" s="22">
        <v>2</v>
      </c>
      <c r="E46" s="22">
        <v>1</v>
      </c>
      <c r="F46" s="1"/>
      <c r="G46" s="83">
        <f>+$C$46*D46*E46*F46</f>
        <v>0</v>
      </c>
      <c r="H46" s="23"/>
    </row>
    <row r="47" spans="1:9" ht="30" x14ac:dyDescent="0.25">
      <c r="A47" s="51"/>
      <c r="B47" s="25" t="s">
        <v>30</v>
      </c>
      <c r="C47" s="35"/>
      <c r="D47" s="22">
        <v>1</v>
      </c>
      <c r="E47" s="22">
        <v>5</v>
      </c>
      <c r="F47" s="1"/>
      <c r="G47" s="83">
        <f t="shared" ref="G47:G48" si="3">+$C$46*D47*E47*F47</f>
        <v>0</v>
      </c>
      <c r="H47" s="23"/>
    </row>
    <row r="48" spans="1:9" ht="30" x14ac:dyDescent="0.25">
      <c r="A48" s="51"/>
      <c r="B48" s="25" t="s">
        <v>31</v>
      </c>
      <c r="C48" s="36"/>
      <c r="D48" s="22">
        <v>1</v>
      </c>
      <c r="E48" s="22">
        <v>10</v>
      </c>
      <c r="F48" s="1"/>
      <c r="G48" s="83">
        <f t="shared" si="3"/>
        <v>0</v>
      </c>
      <c r="H48" s="37"/>
    </row>
    <row r="49" spans="1:8" ht="15.75" thickBot="1" x14ac:dyDescent="0.3">
      <c r="A49" s="51"/>
      <c r="B49" s="27" t="s">
        <v>6</v>
      </c>
      <c r="C49" s="95"/>
      <c r="D49" s="96"/>
      <c r="E49" s="96"/>
      <c r="F49" s="84"/>
      <c r="G49" s="85">
        <f>SUM(G46:G48)</f>
        <v>0</v>
      </c>
      <c r="H49" s="39"/>
    </row>
    <row r="50" spans="1:8" ht="45.75" thickTop="1" x14ac:dyDescent="0.25">
      <c r="A50" s="51"/>
      <c r="B50" s="40" t="s">
        <v>8</v>
      </c>
      <c r="C50" s="41">
        <v>1</v>
      </c>
      <c r="D50" s="42">
        <v>1</v>
      </c>
      <c r="E50" s="42" t="s">
        <v>10</v>
      </c>
      <c r="F50" s="82">
        <v>24000000</v>
      </c>
      <c r="G50" s="1">
        <f>+C50*D50*F50</f>
        <v>24000000</v>
      </c>
      <c r="H50" s="43" t="s">
        <v>75</v>
      </c>
    </row>
    <row r="51" spans="1:8" ht="15.75" thickBot="1" x14ac:dyDescent="0.3">
      <c r="A51" s="51"/>
      <c r="B51" s="27" t="s">
        <v>17</v>
      </c>
      <c r="C51" s="28"/>
      <c r="D51" s="38"/>
      <c r="E51" s="38"/>
      <c r="F51" s="84"/>
      <c r="G51" s="85">
        <f>+G50</f>
        <v>24000000</v>
      </c>
      <c r="H51" s="44"/>
    </row>
    <row r="52" spans="1:8" ht="16.5" thickTop="1" thickBot="1" x14ac:dyDescent="0.3">
      <c r="A52" s="51"/>
      <c r="B52" s="45" t="s">
        <v>38</v>
      </c>
      <c r="C52" s="46"/>
      <c r="D52" s="47"/>
      <c r="E52" s="47"/>
      <c r="F52" s="86"/>
      <c r="G52" s="87">
        <f>+G51+G49+G44</f>
        <v>24000000</v>
      </c>
      <c r="H52" s="50"/>
    </row>
    <row r="53" spans="1:8" ht="6" customHeight="1" thickBot="1" x14ac:dyDescent="0.3"/>
    <row r="54" spans="1:8" ht="27.6" customHeight="1" x14ac:dyDescent="0.25">
      <c r="B54" s="56" t="s">
        <v>68</v>
      </c>
      <c r="C54" s="57"/>
      <c r="D54" s="57"/>
      <c r="E54" s="57"/>
      <c r="F54" s="97" t="s">
        <v>56</v>
      </c>
      <c r="G54" s="97"/>
      <c r="H54" s="98"/>
    </row>
    <row r="55" spans="1:8" ht="60" x14ac:dyDescent="0.25">
      <c r="B55" s="60"/>
      <c r="C55" s="61"/>
      <c r="D55" s="53" t="s">
        <v>13</v>
      </c>
      <c r="E55" s="53" t="s">
        <v>77</v>
      </c>
      <c r="F55" s="54" t="s">
        <v>78</v>
      </c>
      <c r="G55" s="53" t="s">
        <v>15</v>
      </c>
      <c r="H55" s="55" t="s">
        <v>16</v>
      </c>
    </row>
    <row r="56" spans="1:8" ht="45" x14ac:dyDescent="0.25">
      <c r="B56" s="62" t="s">
        <v>21</v>
      </c>
      <c r="C56" s="63"/>
      <c r="D56" s="64">
        <v>8</v>
      </c>
      <c r="E56" s="22">
        <v>3</v>
      </c>
      <c r="F56" s="82">
        <v>8000000</v>
      </c>
      <c r="G56" s="99">
        <f>+D56*E56*F56</f>
        <v>192000000</v>
      </c>
      <c r="H56" s="43" t="s">
        <v>75</v>
      </c>
    </row>
    <row r="57" spans="1:8" ht="45" x14ac:dyDescent="0.25">
      <c r="B57" s="62" t="s">
        <v>22</v>
      </c>
      <c r="C57" s="63"/>
      <c r="D57" s="64">
        <v>8</v>
      </c>
      <c r="E57" s="22">
        <v>3</v>
      </c>
      <c r="F57" s="82">
        <v>4000000</v>
      </c>
      <c r="G57" s="99">
        <f>+D57*E57*F57</f>
        <v>96000000</v>
      </c>
      <c r="H57" s="43" t="s">
        <v>75</v>
      </c>
    </row>
    <row r="58" spans="1:8" ht="15.75" thickBot="1" x14ac:dyDescent="0.3">
      <c r="B58" s="45" t="s">
        <v>40</v>
      </c>
      <c r="C58" s="46"/>
      <c r="D58" s="47"/>
      <c r="E58" s="47"/>
      <c r="F58" s="48"/>
      <c r="G58" s="49">
        <f>SUM(G56:G57)</f>
        <v>288000000</v>
      </c>
      <c r="H58" s="50"/>
    </row>
    <row r="59" spans="1:8" ht="6" customHeight="1" thickBot="1" x14ac:dyDescent="0.3"/>
    <row r="60" spans="1:8" x14ac:dyDescent="0.25">
      <c r="B60" s="65" t="s">
        <v>57</v>
      </c>
      <c r="C60" s="66"/>
      <c r="D60" s="66"/>
      <c r="E60" s="66"/>
      <c r="F60" s="66"/>
      <c r="G60" s="67">
        <f>+G58+G28+G52</f>
        <v>480000000</v>
      </c>
      <c r="H60" s="68"/>
    </row>
    <row r="61" spans="1:8" ht="15.75" thickBot="1" x14ac:dyDescent="0.3">
      <c r="A61" s="51"/>
      <c r="B61" s="69" t="s">
        <v>45</v>
      </c>
      <c r="C61" s="70"/>
      <c r="D61" s="70"/>
      <c r="E61" s="70"/>
      <c r="F61" s="70"/>
      <c r="G61" s="71"/>
      <c r="H61" s="72"/>
    </row>
    <row r="62" spans="1:8" ht="30.6" customHeight="1" thickTop="1" thickBot="1" x14ac:dyDescent="0.3">
      <c r="A62" s="51"/>
      <c r="B62" s="73" t="s">
        <v>58</v>
      </c>
      <c r="C62" s="74"/>
      <c r="D62" s="74"/>
      <c r="E62" s="74"/>
      <c r="F62" s="74"/>
      <c r="G62" s="75">
        <f>+G60+G61</f>
        <v>480000000</v>
      </c>
      <c r="H62" s="76"/>
    </row>
    <row r="63" spans="1:8" x14ac:dyDescent="0.25">
      <c r="A63" s="51"/>
    </row>
    <row r="64" spans="1:8" ht="29.45" customHeight="1" x14ac:dyDescent="0.25">
      <c r="B64" s="77" t="s">
        <v>76</v>
      </c>
      <c r="C64" s="77"/>
      <c r="D64" s="77"/>
      <c r="E64" s="77"/>
      <c r="F64" s="77"/>
      <c r="G64" s="77"/>
      <c r="H64" s="77"/>
    </row>
    <row r="65" spans="1:1" x14ac:dyDescent="0.25">
      <c r="A65" s="51"/>
    </row>
  </sheetData>
  <sheetProtection algorithmName="SHA-512" hashValue="fxQyDToHLqQsO6DQzaiuYIkzhjoeYzlEfRYG2JveNOipeFSFnRiYz0BK9+RwGQ8SrtWGAKvCoQvMSnqz8P1m4g==" saltValue="L3s9jhBMq6wq+BqEnqPfWA==" spinCount="100000" sheet="1" objects="1" scenarios="1"/>
  <mergeCells count="17">
    <mergeCell ref="C46:C48"/>
    <mergeCell ref="B1:C1"/>
    <mergeCell ref="B2:C2"/>
    <mergeCell ref="B4:C4"/>
    <mergeCell ref="B6:D7"/>
    <mergeCell ref="B64:H64"/>
    <mergeCell ref="B62:F62"/>
    <mergeCell ref="F54:H54"/>
    <mergeCell ref="B54:E54"/>
    <mergeCell ref="E6:H7"/>
    <mergeCell ref="B30:D31"/>
    <mergeCell ref="E30:H31"/>
    <mergeCell ref="B60:F60"/>
    <mergeCell ref="B61:F61"/>
    <mergeCell ref="C9:C19"/>
    <mergeCell ref="C22:C24"/>
    <mergeCell ref="C33:C43"/>
  </mergeCells>
  <dataValidations count="3"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0 F26" xr:uid="{0001F9A6-F82E-4F2C-97FB-6E4596B15322}">
      <formula1>24000000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7" xr:uid="{27EB64FF-177F-4BD3-8852-B3FF7B0C1602}">
      <formula1>4000000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6" xr:uid="{D2FC02A0-FC24-4B65-B658-C553E50A5CFB}">
      <formula1>8000000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10684-DB5A-4F1B-B2D4-7F27B064E168}">
  <dimension ref="A1:H34"/>
  <sheetViews>
    <sheetView topLeftCell="A13" zoomScale="80" zoomScaleNormal="80" workbookViewId="0">
      <selection activeCell="G13" sqref="G13"/>
    </sheetView>
  </sheetViews>
  <sheetFormatPr baseColWidth="10" defaultColWidth="11.5703125" defaultRowHeight="15" x14ac:dyDescent="0.25"/>
  <cols>
    <col min="1" max="1" width="3.85546875" style="5" customWidth="1"/>
    <col min="2" max="2" width="62.28515625" style="5" customWidth="1"/>
    <col min="3" max="4" width="11.7109375" style="3" customWidth="1"/>
    <col min="5" max="5" width="7" style="3" bestFit="1" customWidth="1"/>
    <col min="6" max="6" width="17.28515625" style="5" bestFit="1" customWidth="1"/>
    <col min="7" max="7" width="20.7109375" style="5" bestFit="1" customWidth="1"/>
    <col min="8" max="8" width="27.28515625" style="5" bestFit="1" customWidth="1"/>
    <col min="9" max="16384" width="11.5703125" style="5"/>
  </cols>
  <sheetData>
    <row r="1" spans="1:8" x14ac:dyDescent="0.25">
      <c r="B1" s="2" t="s">
        <v>26</v>
      </c>
      <c r="C1" s="2"/>
    </row>
    <row r="2" spans="1:8" x14ac:dyDescent="0.25">
      <c r="B2" s="2" t="s">
        <v>60</v>
      </c>
      <c r="C2" s="2"/>
    </row>
    <row r="3" spans="1:8" x14ac:dyDescent="0.25">
      <c r="C3" s="5"/>
    </row>
    <row r="4" spans="1:8" x14ac:dyDescent="0.25">
      <c r="B4" s="6" t="s">
        <v>69</v>
      </c>
      <c r="C4" s="6"/>
    </row>
    <row r="5" spans="1:8" ht="15.75" thickBot="1" x14ac:dyDescent="0.3">
      <c r="C5" s="5"/>
    </row>
    <row r="6" spans="1:8" x14ac:dyDescent="0.25">
      <c r="B6" s="7" t="s">
        <v>70</v>
      </c>
      <c r="C6" s="8"/>
      <c r="D6" s="8"/>
      <c r="E6" s="9" t="s">
        <v>46</v>
      </c>
      <c r="F6" s="9"/>
      <c r="G6" s="9"/>
      <c r="H6" s="10"/>
    </row>
    <row r="7" spans="1:8" x14ac:dyDescent="0.25">
      <c r="B7" s="11"/>
      <c r="C7" s="12"/>
      <c r="D7" s="12"/>
      <c r="E7" s="13"/>
      <c r="F7" s="13"/>
      <c r="G7" s="13"/>
      <c r="H7" s="14"/>
    </row>
    <row r="8" spans="1:8" ht="49.15" customHeight="1" x14ac:dyDescent="0.25">
      <c r="A8" s="51"/>
      <c r="B8" s="52" t="s">
        <v>9</v>
      </c>
      <c r="C8" s="16" t="s">
        <v>32</v>
      </c>
      <c r="D8" s="53" t="s">
        <v>13</v>
      </c>
      <c r="E8" s="53" t="s">
        <v>14</v>
      </c>
      <c r="F8" s="18" t="s">
        <v>80</v>
      </c>
      <c r="G8" s="53" t="s">
        <v>15</v>
      </c>
      <c r="H8" s="55" t="s">
        <v>16</v>
      </c>
    </row>
    <row r="9" spans="1:8" x14ac:dyDescent="0.25">
      <c r="A9" s="51"/>
      <c r="B9" s="20" t="s">
        <v>3</v>
      </c>
      <c r="C9" s="21">
        <v>5</v>
      </c>
      <c r="D9" s="22">
        <v>15</v>
      </c>
      <c r="E9" s="22">
        <v>2</v>
      </c>
      <c r="F9" s="1"/>
      <c r="G9" s="83">
        <f>+$C$9*D9*E9*F9</f>
        <v>0</v>
      </c>
      <c r="H9" s="23"/>
    </row>
    <row r="10" spans="1:8" x14ac:dyDescent="0.25">
      <c r="A10" s="51"/>
      <c r="B10" s="20" t="s">
        <v>20</v>
      </c>
      <c r="C10" s="24"/>
      <c r="D10" s="22">
        <v>15</v>
      </c>
      <c r="E10" s="22">
        <v>1</v>
      </c>
      <c r="F10" s="1"/>
      <c r="G10" s="83">
        <f t="shared" ref="G10:G19" si="0">+$C$9*D10*E10*F10</f>
        <v>0</v>
      </c>
      <c r="H10" s="23"/>
    </row>
    <row r="11" spans="1:8" x14ac:dyDescent="0.25">
      <c r="A11" s="51"/>
      <c r="B11" s="20" t="s">
        <v>24</v>
      </c>
      <c r="C11" s="24"/>
      <c r="D11" s="22">
        <v>5</v>
      </c>
      <c r="E11" s="22">
        <v>1</v>
      </c>
      <c r="F11" s="1"/>
      <c r="G11" s="83">
        <f t="shared" si="0"/>
        <v>0</v>
      </c>
      <c r="H11" s="23"/>
    </row>
    <row r="12" spans="1:8" x14ac:dyDescent="0.25">
      <c r="A12" s="51"/>
      <c r="B12" s="20" t="s">
        <v>0</v>
      </c>
      <c r="C12" s="24"/>
      <c r="D12" s="22">
        <v>15</v>
      </c>
      <c r="E12" s="22">
        <v>1</v>
      </c>
      <c r="F12" s="1"/>
      <c r="G12" s="83">
        <f t="shared" si="0"/>
        <v>0</v>
      </c>
      <c r="H12" s="23"/>
    </row>
    <row r="13" spans="1:8" x14ac:dyDescent="0.25">
      <c r="A13" s="51"/>
      <c r="B13" s="25" t="s">
        <v>33</v>
      </c>
      <c r="C13" s="24"/>
      <c r="D13" s="22">
        <v>15</v>
      </c>
      <c r="E13" s="22">
        <v>1</v>
      </c>
      <c r="F13" s="1"/>
      <c r="G13" s="83">
        <f t="shared" si="0"/>
        <v>0</v>
      </c>
      <c r="H13" s="23"/>
    </row>
    <row r="14" spans="1:8" x14ac:dyDescent="0.25">
      <c r="A14" s="51"/>
      <c r="B14" s="20" t="s">
        <v>1</v>
      </c>
      <c r="C14" s="24"/>
      <c r="D14" s="22">
        <v>35</v>
      </c>
      <c r="E14" s="22">
        <v>2</v>
      </c>
      <c r="F14" s="1"/>
      <c r="G14" s="83">
        <f t="shared" si="0"/>
        <v>0</v>
      </c>
      <c r="H14" s="23"/>
    </row>
    <row r="15" spans="1:8" x14ac:dyDescent="0.25">
      <c r="A15" s="51"/>
      <c r="B15" s="20" t="s">
        <v>2</v>
      </c>
      <c r="C15" s="24"/>
      <c r="D15" s="22">
        <v>75</v>
      </c>
      <c r="E15" s="22">
        <v>2</v>
      </c>
      <c r="F15" s="1"/>
      <c r="G15" s="83">
        <f t="shared" si="0"/>
        <v>0</v>
      </c>
      <c r="H15" s="23"/>
    </row>
    <row r="16" spans="1:8" ht="30" x14ac:dyDescent="0.25">
      <c r="A16" s="51"/>
      <c r="B16" s="25" t="s">
        <v>37</v>
      </c>
      <c r="C16" s="24"/>
      <c r="D16" s="22">
        <v>21</v>
      </c>
      <c r="E16" s="22">
        <v>1</v>
      </c>
      <c r="F16" s="1"/>
      <c r="G16" s="83">
        <f t="shared" si="0"/>
        <v>0</v>
      </c>
      <c r="H16" s="23"/>
    </row>
    <row r="17" spans="1:8" x14ac:dyDescent="0.25">
      <c r="A17" s="51"/>
      <c r="B17" s="25" t="s">
        <v>25</v>
      </c>
      <c r="C17" s="24"/>
      <c r="D17" s="22">
        <v>50</v>
      </c>
      <c r="E17" s="22">
        <v>1</v>
      </c>
      <c r="F17" s="1"/>
      <c r="G17" s="83">
        <f t="shared" si="0"/>
        <v>0</v>
      </c>
      <c r="H17" s="23"/>
    </row>
    <row r="18" spans="1:8" x14ac:dyDescent="0.25">
      <c r="A18" s="51"/>
      <c r="B18" s="25" t="s">
        <v>11</v>
      </c>
      <c r="C18" s="24"/>
      <c r="D18" s="22">
        <v>50</v>
      </c>
      <c r="E18" s="22">
        <v>1</v>
      </c>
      <c r="F18" s="1"/>
      <c r="G18" s="83">
        <f t="shared" si="0"/>
        <v>0</v>
      </c>
      <c r="H18" s="23"/>
    </row>
    <row r="19" spans="1:8" x14ac:dyDescent="0.25">
      <c r="A19" s="51"/>
      <c r="B19" s="25" t="s">
        <v>12</v>
      </c>
      <c r="C19" s="26"/>
      <c r="D19" s="22">
        <v>100</v>
      </c>
      <c r="E19" s="22">
        <v>1</v>
      </c>
      <c r="F19" s="1"/>
      <c r="G19" s="83">
        <f t="shared" si="0"/>
        <v>0</v>
      </c>
      <c r="H19" s="23"/>
    </row>
    <row r="20" spans="1:8" ht="15.75" thickBot="1" x14ac:dyDescent="0.3">
      <c r="A20" s="51"/>
      <c r="B20" s="27" t="s">
        <v>5</v>
      </c>
      <c r="C20" s="28"/>
      <c r="D20" s="29"/>
      <c r="E20" s="29"/>
      <c r="F20" s="84"/>
      <c r="G20" s="85">
        <f>SUM(G9:G19)</f>
        <v>0</v>
      </c>
      <c r="H20" s="32"/>
    </row>
    <row r="21" spans="1:8" ht="45.75" thickTop="1" x14ac:dyDescent="0.25">
      <c r="A21" s="51"/>
      <c r="B21" s="33" t="s">
        <v>19</v>
      </c>
      <c r="C21" s="16" t="s">
        <v>32</v>
      </c>
      <c r="D21" s="17" t="s">
        <v>13</v>
      </c>
      <c r="E21" s="17" t="s">
        <v>14</v>
      </c>
      <c r="F21" s="18" t="s">
        <v>80</v>
      </c>
      <c r="G21" s="17" t="s">
        <v>15</v>
      </c>
      <c r="H21" s="19" t="s">
        <v>16</v>
      </c>
    </row>
    <row r="22" spans="1:8" x14ac:dyDescent="0.25">
      <c r="A22" s="51"/>
      <c r="B22" s="25" t="s">
        <v>28</v>
      </c>
      <c r="C22" s="34">
        <v>5</v>
      </c>
      <c r="D22" s="22">
        <v>2</v>
      </c>
      <c r="E22" s="22">
        <v>1</v>
      </c>
      <c r="F22" s="1"/>
      <c r="G22" s="83">
        <f>+$C$22*D22*E22*F22</f>
        <v>0</v>
      </c>
      <c r="H22" s="23"/>
    </row>
    <row r="23" spans="1:8" ht="30" x14ac:dyDescent="0.25">
      <c r="A23" s="51"/>
      <c r="B23" s="25" t="s">
        <v>30</v>
      </c>
      <c r="C23" s="35"/>
      <c r="D23" s="22">
        <v>1</v>
      </c>
      <c r="E23" s="22">
        <v>5</v>
      </c>
      <c r="F23" s="1"/>
      <c r="G23" s="83">
        <f t="shared" ref="G23:G24" si="1">+$C$22*D23*E23*F23</f>
        <v>0</v>
      </c>
      <c r="H23" s="23"/>
    </row>
    <row r="24" spans="1:8" ht="30" x14ac:dyDescent="0.25">
      <c r="A24" s="51"/>
      <c r="B24" s="25" t="s">
        <v>31</v>
      </c>
      <c r="C24" s="36"/>
      <c r="D24" s="22">
        <v>1</v>
      </c>
      <c r="E24" s="22">
        <v>10</v>
      </c>
      <c r="F24" s="1"/>
      <c r="G24" s="83">
        <f t="shared" si="1"/>
        <v>0</v>
      </c>
      <c r="H24" s="37"/>
    </row>
    <row r="25" spans="1:8" ht="15.75" thickBot="1" x14ac:dyDescent="0.3">
      <c r="A25" s="51"/>
      <c r="B25" s="27" t="s">
        <v>6</v>
      </c>
      <c r="C25" s="28"/>
      <c r="D25" s="38"/>
      <c r="E25" s="38"/>
      <c r="F25" s="84"/>
      <c r="G25" s="85">
        <f>SUM(G22:G24)</f>
        <v>0</v>
      </c>
      <c r="H25" s="39"/>
    </row>
    <row r="26" spans="1:8" ht="45.75" thickTop="1" x14ac:dyDescent="0.25">
      <c r="A26" s="51"/>
      <c r="B26" s="40" t="s">
        <v>8</v>
      </c>
      <c r="C26" s="41">
        <v>5</v>
      </c>
      <c r="D26" s="42">
        <v>1</v>
      </c>
      <c r="E26" s="42" t="s">
        <v>10</v>
      </c>
      <c r="F26" s="82">
        <v>24000000</v>
      </c>
      <c r="G26" s="1">
        <f>+C26*D26*F26</f>
        <v>120000000</v>
      </c>
      <c r="H26" s="43" t="s">
        <v>75</v>
      </c>
    </row>
    <row r="27" spans="1:8" ht="15.75" thickBot="1" x14ac:dyDescent="0.3">
      <c r="A27" s="51"/>
      <c r="B27" s="27" t="s">
        <v>17</v>
      </c>
      <c r="C27" s="28"/>
      <c r="D27" s="38"/>
      <c r="E27" s="38"/>
      <c r="F27" s="84"/>
      <c r="G27" s="31">
        <f>+G26</f>
        <v>120000000</v>
      </c>
      <c r="H27" s="44"/>
    </row>
    <row r="28" spans="1:8" ht="16.5" thickTop="1" thickBot="1" x14ac:dyDescent="0.3">
      <c r="A28" s="51"/>
      <c r="B28" s="45" t="s">
        <v>38</v>
      </c>
      <c r="C28" s="46"/>
      <c r="D28" s="47"/>
      <c r="E28" s="47"/>
      <c r="F28" s="86"/>
      <c r="G28" s="49">
        <f>+G27+G25+G20</f>
        <v>120000000</v>
      </c>
      <c r="H28" s="50"/>
    </row>
    <row r="29" spans="1:8" ht="6" customHeight="1" thickBot="1" x14ac:dyDescent="0.3"/>
    <row r="30" spans="1:8" x14ac:dyDescent="0.25">
      <c r="B30" s="65" t="s">
        <v>47</v>
      </c>
      <c r="C30" s="66"/>
      <c r="D30" s="66"/>
      <c r="E30" s="66"/>
      <c r="F30" s="66"/>
      <c r="G30" s="67">
        <f>+G28</f>
        <v>120000000</v>
      </c>
      <c r="H30" s="68"/>
    </row>
    <row r="31" spans="1:8" ht="15.75" thickBot="1" x14ac:dyDescent="0.3">
      <c r="A31" s="51"/>
      <c r="B31" s="69" t="s">
        <v>45</v>
      </c>
      <c r="C31" s="70"/>
      <c r="D31" s="70"/>
      <c r="E31" s="70"/>
      <c r="F31" s="70"/>
      <c r="G31" s="71"/>
      <c r="H31" s="72"/>
    </row>
    <row r="32" spans="1:8" ht="30.6" customHeight="1" thickTop="1" thickBot="1" x14ac:dyDescent="0.3">
      <c r="A32" s="51"/>
      <c r="B32" s="73" t="s">
        <v>51</v>
      </c>
      <c r="C32" s="74"/>
      <c r="D32" s="74"/>
      <c r="E32" s="74"/>
      <c r="F32" s="74"/>
      <c r="G32" s="75">
        <f>+G30+G31</f>
        <v>120000000</v>
      </c>
      <c r="H32" s="76"/>
    </row>
    <row r="34" spans="2:8" ht="44.25" customHeight="1" x14ac:dyDescent="0.25">
      <c r="B34" s="77" t="s">
        <v>76</v>
      </c>
      <c r="C34" s="77"/>
      <c r="D34" s="77"/>
      <c r="E34" s="77"/>
      <c r="F34" s="77"/>
      <c r="G34" s="77"/>
      <c r="H34" s="77"/>
    </row>
  </sheetData>
  <sheetProtection algorithmName="SHA-512" hashValue="9y7MfH3Hyo2CjtBJhHrC2PYw/Qh4YwFfB/hjyjrC9kzvd48gK5+sYpl+iaIAqas0KY0K9exzCq26DvnoBinSqA==" saltValue="F/MH4tqwD2eQ4AqAa1b/eA==" spinCount="100000" sheet="1" objects="1" scenarios="1"/>
  <mergeCells count="11">
    <mergeCell ref="B34:H34"/>
    <mergeCell ref="B30:F30"/>
    <mergeCell ref="B31:F31"/>
    <mergeCell ref="B32:F32"/>
    <mergeCell ref="B1:C1"/>
    <mergeCell ref="B2:C2"/>
    <mergeCell ref="B4:C4"/>
    <mergeCell ref="B6:D7"/>
    <mergeCell ref="E6:H7"/>
    <mergeCell ref="C9:C19"/>
    <mergeCell ref="C22:C24"/>
  </mergeCells>
  <dataValidations disablePrompts="1" count="1"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26" xr:uid="{A44C4401-A79E-435C-8951-CD1B9272DA51}">
      <formula1>24000000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AE6A-BBE1-4D1E-AAE6-4AB147A7BF83}">
  <dimension ref="A1:H60"/>
  <sheetViews>
    <sheetView topLeftCell="A38" zoomScale="96" zoomScaleNormal="96" workbookViewId="0">
      <selection activeCell="F47" sqref="F47"/>
    </sheetView>
  </sheetViews>
  <sheetFormatPr baseColWidth="10" defaultColWidth="11.5703125" defaultRowHeight="15" x14ac:dyDescent="0.25"/>
  <cols>
    <col min="1" max="1" width="3.85546875" style="5" customWidth="1"/>
    <col min="2" max="2" width="62.28515625" style="5" customWidth="1"/>
    <col min="3" max="4" width="11.7109375" style="3" customWidth="1"/>
    <col min="5" max="5" width="7" style="3" bestFit="1" customWidth="1"/>
    <col min="6" max="6" width="17.28515625" style="5" bestFit="1" customWidth="1"/>
    <col min="7" max="7" width="19.42578125" style="5" bestFit="1" customWidth="1"/>
    <col min="8" max="8" width="27.28515625" style="5" bestFit="1" customWidth="1"/>
    <col min="9" max="16384" width="11.5703125" style="5"/>
  </cols>
  <sheetData>
    <row r="1" spans="2:8" x14ac:dyDescent="0.25">
      <c r="B1" s="2" t="s">
        <v>26</v>
      </c>
      <c r="C1" s="2"/>
    </row>
    <row r="2" spans="2:8" x14ac:dyDescent="0.25">
      <c r="B2" s="2" t="s">
        <v>60</v>
      </c>
      <c r="C2" s="2"/>
    </row>
    <row r="3" spans="2:8" x14ac:dyDescent="0.25">
      <c r="C3" s="5"/>
    </row>
    <row r="4" spans="2:8" x14ac:dyDescent="0.25">
      <c r="B4" s="6" t="s">
        <v>71</v>
      </c>
      <c r="C4" s="6"/>
    </row>
    <row r="5" spans="2:8" ht="15.75" thickBot="1" x14ac:dyDescent="0.3">
      <c r="C5" s="5"/>
    </row>
    <row r="6" spans="2:8" x14ac:dyDescent="0.25">
      <c r="B6" s="7" t="s">
        <v>72</v>
      </c>
      <c r="C6" s="8"/>
      <c r="D6" s="8"/>
      <c r="E6" s="9" t="s">
        <v>48</v>
      </c>
      <c r="F6" s="9"/>
      <c r="G6" s="9"/>
      <c r="H6" s="10"/>
    </row>
    <row r="7" spans="2:8" ht="15.75" thickBot="1" x14ac:dyDescent="0.3">
      <c r="B7" s="11"/>
      <c r="C7" s="12"/>
      <c r="D7" s="12"/>
      <c r="E7" s="13"/>
      <c r="F7" s="13"/>
      <c r="G7" s="13"/>
      <c r="H7" s="14"/>
    </row>
    <row r="8" spans="2:8" ht="45" x14ac:dyDescent="0.25">
      <c r="B8" s="15" t="s">
        <v>9</v>
      </c>
      <c r="C8" s="16" t="s">
        <v>32</v>
      </c>
      <c r="D8" s="17" t="s">
        <v>13</v>
      </c>
      <c r="E8" s="17" t="s">
        <v>14</v>
      </c>
      <c r="F8" s="18" t="s">
        <v>79</v>
      </c>
      <c r="G8" s="17" t="s">
        <v>15</v>
      </c>
      <c r="H8" s="19" t="s">
        <v>16</v>
      </c>
    </row>
    <row r="9" spans="2:8" x14ac:dyDescent="0.25">
      <c r="B9" s="20" t="s">
        <v>3</v>
      </c>
      <c r="C9" s="21">
        <v>1</v>
      </c>
      <c r="D9" s="22">
        <v>20</v>
      </c>
      <c r="E9" s="22">
        <v>2</v>
      </c>
      <c r="F9" s="1"/>
      <c r="G9" s="83">
        <f>+$C$9*D9*E9*F9</f>
        <v>0</v>
      </c>
      <c r="H9" s="23"/>
    </row>
    <row r="10" spans="2:8" x14ac:dyDescent="0.25">
      <c r="B10" s="20" t="s">
        <v>20</v>
      </c>
      <c r="C10" s="24"/>
      <c r="D10" s="22">
        <v>20</v>
      </c>
      <c r="E10" s="22">
        <v>1</v>
      </c>
      <c r="F10" s="1"/>
      <c r="G10" s="83">
        <f t="shared" ref="G10:G19" si="0">+$C$9*D10*E10*F10</f>
        <v>0</v>
      </c>
      <c r="H10" s="23"/>
    </row>
    <row r="11" spans="2:8" x14ac:dyDescent="0.25">
      <c r="B11" s="20" t="s">
        <v>0</v>
      </c>
      <c r="C11" s="24"/>
      <c r="D11" s="22">
        <v>20</v>
      </c>
      <c r="E11" s="22">
        <v>1</v>
      </c>
      <c r="F11" s="1"/>
      <c r="G11" s="83">
        <f t="shared" si="0"/>
        <v>0</v>
      </c>
      <c r="H11" s="23"/>
    </row>
    <row r="12" spans="2:8" x14ac:dyDescent="0.25">
      <c r="B12" s="25" t="s">
        <v>33</v>
      </c>
      <c r="C12" s="24"/>
      <c r="D12" s="22">
        <v>20</v>
      </c>
      <c r="E12" s="22">
        <v>1</v>
      </c>
      <c r="F12" s="1"/>
      <c r="G12" s="83">
        <f t="shared" si="0"/>
        <v>0</v>
      </c>
      <c r="H12" s="23"/>
    </row>
    <row r="13" spans="2:8" x14ac:dyDescent="0.25">
      <c r="B13" s="20" t="s">
        <v>1</v>
      </c>
      <c r="C13" s="24"/>
      <c r="D13" s="22">
        <v>40</v>
      </c>
      <c r="E13" s="22">
        <v>2</v>
      </c>
      <c r="F13" s="1"/>
      <c r="G13" s="83">
        <f t="shared" si="0"/>
        <v>0</v>
      </c>
      <c r="H13" s="23"/>
    </row>
    <row r="14" spans="2:8" x14ac:dyDescent="0.25">
      <c r="B14" s="20" t="s">
        <v>2</v>
      </c>
      <c r="C14" s="24"/>
      <c r="D14" s="22">
        <v>120</v>
      </c>
      <c r="E14" s="22">
        <v>2</v>
      </c>
      <c r="F14" s="1"/>
      <c r="G14" s="83">
        <f t="shared" si="0"/>
        <v>0</v>
      </c>
      <c r="H14" s="23"/>
    </row>
    <row r="15" spans="2:8" x14ac:dyDescent="0.25">
      <c r="B15" s="20" t="s">
        <v>23</v>
      </c>
      <c r="C15" s="24"/>
      <c r="D15" s="22">
        <v>5</v>
      </c>
      <c r="E15" s="22">
        <v>1</v>
      </c>
      <c r="F15" s="1"/>
      <c r="G15" s="83">
        <f t="shared" si="0"/>
        <v>0</v>
      </c>
      <c r="H15" s="23"/>
    </row>
    <row r="16" spans="2:8" ht="30" x14ac:dyDescent="0.25">
      <c r="B16" s="25" t="s">
        <v>36</v>
      </c>
      <c r="C16" s="24"/>
      <c r="D16" s="22">
        <v>26</v>
      </c>
      <c r="E16" s="22">
        <v>1</v>
      </c>
      <c r="F16" s="1"/>
      <c r="G16" s="83">
        <f t="shared" si="0"/>
        <v>0</v>
      </c>
      <c r="H16" s="23"/>
    </row>
    <row r="17" spans="2:8" x14ac:dyDescent="0.25">
      <c r="B17" s="25" t="s">
        <v>7</v>
      </c>
      <c r="C17" s="24"/>
      <c r="D17" s="22">
        <v>80</v>
      </c>
      <c r="E17" s="22">
        <v>1</v>
      </c>
      <c r="F17" s="1"/>
      <c r="G17" s="83">
        <f t="shared" si="0"/>
        <v>0</v>
      </c>
      <c r="H17" s="23"/>
    </row>
    <row r="18" spans="2:8" x14ac:dyDescent="0.25">
      <c r="B18" s="25" t="s">
        <v>11</v>
      </c>
      <c r="C18" s="24"/>
      <c r="D18" s="22">
        <v>80</v>
      </c>
      <c r="E18" s="22">
        <v>1</v>
      </c>
      <c r="F18" s="1"/>
      <c r="G18" s="83">
        <f t="shared" si="0"/>
        <v>0</v>
      </c>
      <c r="H18" s="23"/>
    </row>
    <row r="19" spans="2:8" x14ac:dyDescent="0.25">
      <c r="B19" s="25" t="s">
        <v>12</v>
      </c>
      <c r="C19" s="26"/>
      <c r="D19" s="22">
        <v>160</v>
      </c>
      <c r="E19" s="22">
        <v>1</v>
      </c>
      <c r="F19" s="1"/>
      <c r="G19" s="83">
        <f t="shared" si="0"/>
        <v>0</v>
      </c>
      <c r="H19" s="23"/>
    </row>
    <row r="20" spans="2:8" ht="15.75" thickBot="1" x14ac:dyDescent="0.3">
      <c r="B20" s="27" t="s">
        <v>5</v>
      </c>
      <c r="C20" s="28"/>
      <c r="D20" s="29"/>
      <c r="E20" s="29"/>
      <c r="F20" s="84"/>
      <c r="G20" s="85">
        <f>SUM(G9:G19)</f>
        <v>0</v>
      </c>
      <c r="H20" s="32"/>
    </row>
    <row r="21" spans="2:8" ht="45.75" thickTop="1" x14ac:dyDescent="0.25">
      <c r="B21" s="33" t="s">
        <v>19</v>
      </c>
      <c r="C21" s="16" t="s">
        <v>32</v>
      </c>
      <c r="D21" s="17" t="s">
        <v>13</v>
      </c>
      <c r="E21" s="17" t="s">
        <v>14</v>
      </c>
      <c r="F21" s="18" t="s">
        <v>79</v>
      </c>
      <c r="G21" s="17" t="s">
        <v>15</v>
      </c>
      <c r="H21" s="19" t="s">
        <v>16</v>
      </c>
    </row>
    <row r="22" spans="2:8" x14ac:dyDescent="0.25">
      <c r="B22" s="25" t="s">
        <v>27</v>
      </c>
      <c r="C22" s="34">
        <v>1</v>
      </c>
      <c r="D22" s="22">
        <v>5</v>
      </c>
      <c r="E22" s="22">
        <v>1</v>
      </c>
      <c r="F22" s="1"/>
      <c r="G22" s="83">
        <f>+$C$22*D22*E22*F22</f>
        <v>0</v>
      </c>
      <c r="H22" s="23"/>
    </row>
    <row r="23" spans="2:8" x14ac:dyDescent="0.25">
      <c r="B23" s="25" t="s">
        <v>28</v>
      </c>
      <c r="C23" s="35"/>
      <c r="D23" s="22">
        <v>2</v>
      </c>
      <c r="E23" s="22">
        <v>1</v>
      </c>
      <c r="F23" s="1"/>
      <c r="G23" s="83">
        <f t="shared" ref="G23:G26" si="1">+$C$22*D23*E23*F23</f>
        <v>0</v>
      </c>
      <c r="H23" s="23"/>
    </row>
    <row r="24" spans="2:8" ht="30" x14ac:dyDescent="0.25">
      <c r="B24" s="25" t="s">
        <v>29</v>
      </c>
      <c r="C24" s="35"/>
      <c r="D24" s="22">
        <v>16</v>
      </c>
      <c r="E24" s="22">
        <v>1</v>
      </c>
      <c r="F24" s="1"/>
      <c r="G24" s="83">
        <f t="shared" si="1"/>
        <v>0</v>
      </c>
      <c r="H24" s="23"/>
    </row>
    <row r="25" spans="2:8" ht="30" x14ac:dyDescent="0.25">
      <c r="B25" s="25" t="s">
        <v>30</v>
      </c>
      <c r="C25" s="35"/>
      <c r="D25" s="22">
        <v>1</v>
      </c>
      <c r="E25" s="22">
        <v>5</v>
      </c>
      <c r="F25" s="1"/>
      <c r="G25" s="83">
        <f t="shared" si="1"/>
        <v>0</v>
      </c>
      <c r="H25" s="23"/>
    </row>
    <row r="26" spans="2:8" ht="30" x14ac:dyDescent="0.25">
      <c r="B26" s="25" t="s">
        <v>31</v>
      </c>
      <c r="C26" s="36"/>
      <c r="D26" s="22">
        <v>1</v>
      </c>
      <c r="E26" s="22">
        <v>10</v>
      </c>
      <c r="F26" s="1"/>
      <c r="G26" s="83">
        <f t="shared" si="1"/>
        <v>0</v>
      </c>
      <c r="H26" s="37"/>
    </row>
    <row r="27" spans="2:8" ht="15.75" thickBot="1" x14ac:dyDescent="0.3">
      <c r="B27" s="27" t="s">
        <v>6</v>
      </c>
      <c r="C27" s="28"/>
      <c r="D27" s="38"/>
      <c r="E27" s="38"/>
      <c r="F27" s="84"/>
      <c r="G27" s="85">
        <f>SUM(G22:G26)</f>
        <v>0</v>
      </c>
      <c r="H27" s="39"/>
    </row>
    <row r="28" spans="2:8" ht="45.75" thickTop="1" x14ac:dyDescent="0.25">
      <c r="B28" s="40" t="s">
        <v>8</v>
      </c>
      <c r="C28" s="41">
        <v>1</v>
      </c>
      <c r="D28" s="42">
        <v>1</v>
      </c>
      <c r="E28" s="42" t="s">
        <v>10</v>
      </c>
      <c r="F28" s="82">
        <v>24000000</v>
      </c>
      <c r="G28" s="1">
        <f>+C28*D28*F28</f>
        <v>24000000</v>
      </c>
      <c r="H28" s="43" t="s">
        <v>75</v>
      </c>
    </row>
    <row r="29" spans="2:8" ht="15.75" thickBot="1" x14ac:dyDescent="0.3">
      <c r="B29" s="27" t="s">
        <v>17</v>
      </c>
      <c r="C29" s="28"/>
      <c r="D29" s="38"/>
      <c r="E29" s="38"/>
      <c r="F29" s="84"/>
      <c r="G29" s="85">
        <f>+G28</f>
        <v>24000000</v>
      </c>
      <c r="H29" s="44"/>
    </row>
    <row r="30" spans="2:8" ht="16.5" thickTop="1" thickBot="1" x14ac:dyDescent="0.3">
      <c r="B30" s="45" t="s">
        <v>34</v>
      </c>
      <c r="C30" s="46"/>
      <c r="D30" s="47"/>
      <c r="E30" s="47"/>
      <c r="F30" s="86"/>
      <c r="G30" s="87">
        <f>+G29+G27+G20</f>
        <v>24000000</v>
      </c>
      <c r="H30" s="50"/>
    </row>
    <row r="31" spans="2:8" ht="6" customHeight="1" thickBot="1" x14ac:dyDescent="0.3"/>
    <row r="32" spans="2:8" x14ac:dyDescent="0.25">
      <c r="B32" s="7" t="s">
        <v>73</v>
      </c>
      <c r="C32" s="8"/>
      <c r="D32" s="8"/>
      <c r="E32" s="9" t="s">
        <v>49</v>
      </c>
      <c r="F32" s="9"/>
      <c r="G32" s="9"/>
      <c r="H32" s="10"/>
    </row>
    <row r="33" spans="1:8" ht="15.75" thickBot="1" x14ac:dyDescent="0.3">
      <c r="B33" s="11"/>
      <c r="C33" s="12"/>
      <c r="D33" s="12"/>
      <c r="E33" s="13"/>
      <c r="F33" s="13"/>
      <c r="G33" s="13"/>
      <c r="H33" s="14"/>
    </row>
    <row r="34" spans="1:8" ht="49.15" customHeight="1" x14ac:dyDescent="0.25">
      <c r="A34" s="51"/>
      <c r="B34" s="52" t="s">
        <v>9</v>
      </c>
      <c r="C34" s="16" t="s">
        <v>32</v>
      </c>
      <c r="D34" s="53" t="s">
        <v>13</v>
      </c>
      <c r="E34" s="53" t="s">
        <v>14</v>
      </c>
      <c r="F34" s="18" t="s">
        <v>79</v>
      </c>
      <c r="G34" s="53" t="s">
        <v>15</v>
      </c>
      <c r="H34" s="55" t="s">
        <v>16</v>
      </c>
    </row>
    <row r="35" spans="1:8" x14ac:dyDescent="0.25">
      <c r="A35" s="51"/>
      <c r="B35" s="20" t="s">
        <v>3</v>
      </c>
      <c r="C35" s="21">
        <v>2</v>
      </c>
      <c r="D35" s="22">
        <v>15</v>
      </c>
      <c r="E35" s="22">
        <v>2</v>
      </c>
      <c r="F35" s="1"/>
      <c r="G35" s="83">
        <f>+$C$35*D35*E35*F35</f>
        <v>0</v>
      </c>
      <c r="H35" s="23"/>
    </row>
    <row r="36" spans="1:8" x14ac:dyDescent="0.25">
      <c r="A36" s="51"/>
      <c r="B36" s="20" t="s">
        <v>20</v>
      </c>
      <c r="C36" s="24"/>
      <c r="D36" s="22">
        <v>15</v>
      </c>
      <c r="E36" s="22">
        <v>1</v>
      </c>
      <c r="F36" s="1"/>
      <c r="G36" s="83">
        <f t="shared" ref="G36:G45" si="2">+$C$35*D36*E36*F36</f>
        <v>0</v>
      </c>
      <c r="H36" s="23"/>
    </row>
    <row r="37" spans="1:8" x14ac:dyDescent="0.25">
      <c r="A37" s="51"/>
      <c r="B37" s="20" t="s">
        <v>24</v>
      </c>
      <c r="C37" s="24"/>
      <c r="D37" s="22">
        <v>5</v>
      </c>
      <c r="E37" s="22">
        <v>1</v>
      </c>
      <c r="F37" s="1"/>
      <c r="G37" s="83">
        <f t="shared" si="2"/>
        <v>0</v>
      </c>
      <c r="H37" s="23"/>
    </row>
    <row r="38" spans="1:8" x14ac:dyDescent="0.25">
      <c r="A38" s="51"/>
      <c r="B38" s="20" t="s">
        <v>0</v>
      </c>
      <c r="C38" s="24"/>
      <c r="D38" s="22">
        <v>15</v>
      </c>
      <c r="E38" s="22">
        <v>1</v>
      </c>
      <c r="F38" s="1"/>
      <c r="G38" s="83">
        <f t="shared" si="2"/>
        <v>0</v>
      </c>
      <c r="H38" s="23"/>
    </row>
    <row r="39" spans="1:8" x14ac:dyDescent="0.25">
      <c r="A39" s="51"/>
      <c r="B39" s="25" t="s">
        <v>33</v>
      </c>
      <c r="C39" s="24"/>
      <c r="D39" s="22">
        <v>15</v>
      </c>
      <c r="E39" s="22">
        <v>1</v>
      </c>
      <c r="F39" s="1"/>
      <c r="G39" s="83">
        <f t="shared" si="2"/>
        <v>0</v>
      </c>
      <c r="H39" s="23"/>
    </row>
    <row r="40" spans="1:8" x14ac:dyDescent="0.25">
      <c r="A40" s="51"/>
      <c r="B40" s="20" t="s">
        <v>1</v>
      </c>
      <c r="C40" s="24"/>
      <c r="D40" s="22">
        <v>35</v>
      </c>
      <c r="E40" s="22">
        <v>2</v>
      </c>
      <c r="F40" s="1"/>
      <c r="G40" s="83">
        <f t="shared" si="2"/>
        <v>0</v>
      </c>
      <c r="H40" s="23"/>
    </row>
    <row r="41" spans="1:8" x14ac:dyDescent="0.25">
      <c r="A41" s="51"/>
      <c r="B41" s="20" t="s">
        <v>2</v>
      </c>
      <c r="C41" s="24"/>
      <c r="D41" s="22">
        <v>75</v>
      </c>
      <c r="E41" s="22">
        <v>2</v>
      </c>
      <c r="F41" s="1"/>
      <c r="G41" s="83">
        <f t="shared" si="2"/>
        <v>0</v>
      </c>
      <c r="H41" s="23"/>
    </row>
    <row r="42" spans="1:8" ht="30" x14ac:dyDescent="0.25">
      <c r="A42" s="51"/>
      <c r="B42" s="25" t="s">
        <v>37</v>
      </c>
      <c r="C42" s="24"/>
      <c r="D42" s="22">
        <v>21</v>
      </c>
      <c r="E42" s="22">
        <v>1</v>
      </c>
      <c r="F42" s="1"/>
      <c r="G42" s="83">
        <f t="shared" si="2"/>
        <v>0</v>
      </c>
      <c r="H42" s="23"/>
    </row>
    <row r="43" spans="1:8" x14ac:dyDescent="0.25">
      <c r="A43" s="51"/>
      <c r="B43" s="25" t="s">
        <v>25</v>
      </c>
      <c r="C43" s="24"/>
      <c r="D43" s="22">
        <v>50</v>
      </c>
      <c r="E43" s="22">
        <v>1</v>
      </c>
      <c r="F43" s="1"/>
      <c r="G43" s="83">
        <f t="shared" si="2"/>
        <v>0</v>
      </c>
      <c r="H43" s="23"/>
    </row>
    <row r="44" spans="1:8" x14ac:dyDescent="0.25">
      <c r="A44" s="51"/>
      <c r="B44" s="25" t="s">
        <v>11</v>
      </c>
      <c r="C44" s="24"/>
      <c r="D44" s="22">
        <v>50</v>
      </c>
      <c r="E44" s="22">
        <v>1</v>
      </c>
      <c r="F44" s="1"/>
      <c r="G44" s="83">
        <f t="shared" si="2"/>
        <v>0</v>
      </c>
      <c r="H44" s="23"/>
    </row>
    <row r="45" spans="1:8" x14ac:dyDescent="0.25">
      <c r="A45" s="51"/>
      <c r="B45" s="25" t="s">
        <v>12</v>
      </c>
      <c r="C45" s="26"/>
      <c r="D45" s="22">
        <v>100</v>
      </c>
      <c r="E45" s="22">
        <v>1</v>
      </c>
      <c r="F45" s="1"/>
      <c r="G45" s="83">
        <f t="shared" si="2"/>
        <v>0</v>
      </c>
      <c r="H45" s="23"/>
    </row>
    <row r="46" spans="1:8" ht="15.75" thickBot="1" x14ac:dyDescent="0.3">
      <c r="A46" s="51"/>
      <c r="B46" s="27" t="s">
        <v>5</v>
      </c>
      <c r="C46" s="28"/>
      <c r="D46" s="29"/>
      <c r="E46" s="29"/>
      <c r="F46" s="84"/>
      <c r="G46" s="85">
        <f>SUM(G35:G45)</f>
        <v>0</v>
      </c>
      <c r="H46" s="32"/>
    </row>
    <row r="47" spans="1:8" ht="45.75" thickTop="1" x14ac:dyDescent="0.25">
      <c r="A47" s="51"/>
      <c r="B47" s="33" t="s">
        <v>19</v>
      </c>
      <c r="C47" s="16" t="s">
        <v>32</v>
      </c>
      <c r="D47" s="17" t="s">
        <v>13</v>
      </c>
      <c r="E47" s="17" t="s">
        <v>14</v>
      </c>
      <c r="F47" s="18" t="s">
        <v>79</v>
      </c>
      <c r="G47" s="17" t="s">
        <v>15</v>
      </c>
      <c r="H47" s="19" t="s">
        <v>16</v>
      </c>
    </row>
    <row r="48" spans="1:8" x14ac:dyDescent="0.25">
      <c r="A48" s="51"/>
      <c r="B48" s="25" t="s">
        <v>28</v>
      </c>
      <c r="C48" s="34">
        <v>2</v>
      </c>
      <c r="D48" s="22">
        <v>2</v>
      </c>
      <c r="E48" s="22">
        <v>1</v>
      </c>
      <c r="F48" s="1"/>
      <c r="G48" s="83">
        <f>+$C$48*D48*E48*F48</f>
        <v>0</v>
      </c>
      <c r="H48" s="23"/>
    </row>
    <row r="49" spans="1:8" ht="30" x14ac:dyDescent="0.25">
      <c r="A49" s="51"/>
      <c r="B49" s="25" t="s">
        <v>30</v>
      </c>
      <c r="C49" s="35"/>
      <c r="D49" s="22">
        <v>1</v>
      </c>
      <c r="E49" s="22">
        <v>5</v>
      </c>
      <c r="F49" s="1"/>
      <c r="G49" s="83">
        <f t="shared" ref="G49:G50" si="3">+$C$48*D49*E49*F49</f>
        <v>0</v>
      </c>
      <c r="H49" s="23"/>
    </row>
    <row r="50" spans="1:8" ht="30" x14ac:dyDescent="0.25">
      <c r="A50" s="51"/>
      <c r="B50" s="25" t="s">
        <v>31</v>
      </c>
      <c r="C50" s="36"/>
      <c r="D50" s="22">
        <v>1</v>
      </c>
      <c r="E50" s="22">
        <v>10</v>
      </c>
      <c r="F50" s="1"/>
      <c r="G50" s="83">
        <f t="shared" si="3"/>
        <v>0</v>
      </c>
      <c r="H50" s="37"/>
    </row>
    <row r="51" spans="1:8" ht="15.75" thickBot="1" x14ac:dyDescent="0.3">
      <c r="A51" s="51"/>
      <c r="B51" s="27" t="s">
        <v>6</v>
      </c>
      <c r="C51" s="28"/>
      <c r="D51" s="38"/>
      <c r="E51" s="38"/>
      <c r="F51" s="84"/>
      <c r="G51" s="85">
        <f>SUM(G48:G50)</f>
        <v>0</v>
      </c>
      <c r="H51" s="39"/>
    </row>
    <row r="52" spans="1:8" ht="45.75" thickTop="1" x14ac:dyDescent="0.25">
      <c r="A52" s="51"/>
      <c r="B52" s="40" t="s">
        <v>8</v>
      </c>
      <c r="C52" s="41">
        <v>2</v>
      </c>
      <c r="D52" s="42">
        <v>1</v>
      </c>
      <c r="E52" s="42" t="s">
        <v>10</v>
      </c>
      <c r="F52" s="82">
        <v>24000000</v>
      </c>
      <c r="G52" s="1">
        <f>+C52*D52*F52</f>
        <v>48000000</v>
      </c>
      <c r="H52" s="43" t="s">
        <v>75</v>
      </c>
    </row>
    <row r="53" spans="1:8" ht="15.75" thickBot="1" x14ac:dyDescent="0.3">
      <c r="A53" s="51"/>
      <c r="B53" s="27" t="s">
        <v>17</v>
      </c>
      <c r="C53" s="28"/>
      <c r="D53" s="38"/>
      <c r="E53" s="38"/>
      <c r="F53" s="84"/>
      <c r="G53" s="85">
        <f>+G52</f>
        <v>48000000</v>
      </c>
      <c r="H53" s="44"/>
    </row>
    <row r="54" spans="1:8" ht="16.5" thickTop="1" thickBot="1" x14ac:dyDescent="0.3">
      <c r="A54" s="51"/>
      <c r="B54" s="45" t="s">
        <v>38</v>
      </c>
      <c r="C54" s="46"/>
      <c r="D54" s="47"/>
      <c r="E54" s="47"/>
      <c r="F54" s="86"/>
      <c r="G54" s="87">
        <f>+G53+G51+G46</f>
        <v>48000000</v>
      </c>
      <c r="H54" s="50"/>
    </row>
    <row r="55" spans="1:8" ht="6" customHeight="1" thickBot="1" x14ac:dyDescent="0.3"/>
    <row r="56" spans="1:8" x14ac:dyDescent="0.25">
      <c r="B56" s="65" t="s">
        <v>47</v>
      </c>
      <c r="C56" s="66"/>
      <c r="D56" s="66"/>
      <c r="E56" s="66"/>
      <c r="F56" s="66"/>
      <c r="G56" s="67">
        <f>+G54+G30</f>
        <v>72000000</v>
      </c>
      <c r="H56" s="68"/>
    </row>
    <row r="57" spans="1:8" ht="15.75" thickBot="1" x14ac:dyDescent="0.3">
      <c r="A57" s="51"/>
      <c r="B57" s="69" t="s">
        <v>45</v>
      </c>
      <c r="C57" s="70"/>
      <c r="D57" s="70"/>
      <c r="E57" s="70"/>
      <c r="F57" s="70"/>
      <c r="G57" s="71"/>
      <c r="H57" s="72"/>
    </row>
    <row r="58" spans="1:8" ht="30.6" customHeight="1" thickTop="1" thickBot="1" x14ac:dyDescent="0.3">
      <c r="A58" s="51"/>
      <c r="B58" s="73" t="s">
        <v>50</v>
      </c>
      <c r="C58" s="74"/>
      <c r="D58" s="74"/>
      <c r="E58" s="74"/>
      <c r="F58" s="74"/>
      <c r="G58" s="75">
        <f>+G56+G57</f>
        <v>72000000</v>
      </c>
      <c r="H58" s="76"/>
    </row>
    <row r="60" spans="1:8" ht="39.75" customHeight="1" x14ac:dyDescent="0.25">
      <c r="B60" s="77" t="s">
        <v>76</v>
      </c>
      <c r="C60" s="77"/>
      <c r="D60" s="77"/>
      <c r="E60" s="77"/>
      <c r="F60" s="77"/>
      <c r="G60" s="77"/>
      <c r="H60" s="77"/>
    </row>
  </sheetData>
  <sheetProtection algorithmName="SHA-512" hashValue="2uZdKibaPEcbWH0DSu2I/2KcK6TEqxVVrlwfMF4PTBfzBJal5vG3SmJy/XFbrK4941zL77SyLMjSy4CWti6axQ==" saltValue="QI40DnzPCZ86QU2TAr04lw==" spinCount="100000" sheet="1" objects="1" scenarios="1"/>
  <mergeCells count="15">
    <mergeCell ref="B60:H60"/>
    <mergeCell ref="B56:F56"/>
    <mergeCell ref="B57:F57"/>
    <mergeCell ref="B58:F58"/>
    <mergeCell ref="B1:C1"/>
    <mergeCell ref="B2:C2"/>
    <mergeCell ref="B4:C4"/>
    <mergeCell ref="B6:D7"/>
    <mergeCell ref="E6:H7"/>
    <mergeCell ref="B32:D33"/>
    <mergeCell ref="E32:H33"/>
    <mergeCell ref="C9:C19"/>
    <mergeCell ref="C22:C26"/>
    <mergeCell ref="C35:C45"/>
    <mergeCell ref="C48:C50"/>
  </mergeCells>
  <dataValidations count="1"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52 F28" xr:uid="{1D7F85B2-AF03-4D5E-ACD9-22DBBEB3C768}">
      <formula1>24000000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C3F3-7E3D-46E3-B6DE-003CEC073AFA}">
  <dimension ref="A1:H40"/>
  <sheetViews>
    <sheetView topLeftCell="A26" zoomScale="95" zoomScaleNormal="95" workbookViewId="0">
      <selection activeCell="J19" sqref="J19"/>
    </sheetView>
  </sheetViews>
  <sheetFormatPr baseColWidth="10" defaultColWidth="11.5703125" defaultRowHeight="15" x14ac:dyDescent="0.25"/>
  <cols>
    <col min="1" max="1" width="3.85546875" style="5" customWidth="1"/>
    <col min="2" max="2" width="62.28515625" style="5" customWidth="1"/>
    <col min="3" max="4" width="11.7109375" style="3" customWidth="1"/>
    <col min="5" max="5" width="9.140625" style="3" bestFit="1" customWidth="1"/>
    <col min="6" max="6" width="21.28515625" style="5" bestFit="1" customWidth="1"/>
    <col min="7" max="7" width="20.7109375" style="5" bestFit="1" customWidth="1"/>
    <col min="8" max="8" width="27.28515625" style="5" bestFit="1" customWidth="1"/>
    <col min="9" max="16384" width="11.5703125" style="5"/>
  </cols>
  <sheetData>
    <row r="1" spans="1:8" x14ac:dyDescent="0.25">
      <c r="B1" s="2" t="s">
        <v>26</v>
      </c>
      <c r="C1" s="2"/>
    </row>
    <row r="2" spans="1:8" x14ac:dyDescent="0.25">
      <c r="B2" s="2" t="s">
        <v>60</v>
      </c>
      <c r="C2" s="2"/>
    </row>
    <row r="3" spans="1:8" x14ac:dyDescent="0.25">
      <c r="C3" s="5"/>
    </row>
    <row r="4" spans="1:8" x14ac:dyDescent="0.25">
      <c r="B4" s="6" t="s">
        <v>74</v>
      </c>
      <c r="C4" s="6"/>
    </row>
    <row r="5" spans="1:8" ht="15.75" thickBot="1" x14ac:dyDescent="0.3">
      <c r="C5" s="5"/>
    </row>
    <row r="6" spans="1:8" x14ac:dyDescent="0.25">
      <c r="B6" s="7" t="s">
        <v>73</v>
      </c>
      <c r="C6" s="8"/>
      <c r="D6" s="8"/>
      <c r="E6" s="9" t="s">
        <v>52</v>
      </c>
      <c r="F6" s="9"/>
      <c r="G6" s="9"/>
      <c r="H6" s="10"/>
    </row>
    <row r="7" spans="1:8" x14ac:dyDescent="0.25">
      <c r="B7" s="11"/>
      <c r="C7" s="12"/>
      <c r="D7" s="12"/>
      <c r="E7" s="13"/>
      <c r="F7" s="13"/>
      <c r="G7" s="13"/>
      <c r="H7" s="14"/>
    </row>
    <row r="8" spans="1:8" ht="45" x14ac:dyDescent="0.25">
      <c r="A8" s="51"/>
      <c r="B8" s="52" t="s">
        <v>9</v>
      </c>
      <c r="C8" s="16" t="s">
        <v>32</v>
      </c>
      <c r="D8" s="53" t="s">
        <v>13</v>
      </c>
      <c r="E8" s="53" t="s">
        <v>14</v>
      </c>
      <c r="F8" s="18" t="s">
        <v>79</v>
      </c>
      <c r="G8" s="53" t="s">
        <v>15</v>
      </c>
      <c r="H8" s="55" t="s">
        <v>16</v>
      </c>
    </row>
    <row r="9" spans="1:8" x14ac:dyDescent="0.25">
      <c r="A9" s="51"/>
      <c r="B9" s="20" t="s">
        <v>3</v>
      </c>
      <c r="C9" s="21">
        <v>2</v>
      </c>
      <c r="D9" s="22">
        <v>15</v>
      </c>
      <c r="E9" s="22">
        <v>2</v>
      </c>
      <c r="F9" s="1"/>
      <c r="G9" s="83">
        <f>+$C$9*D9*E9*F9</f>
        <v>0</v>
      </c>
      <c r="H9" s="23"/>
    </row>
    <row r="10" spans="1:8" x14ac:dyDescent="0.25">
      <c r="A10" s="51"/>
      <c r="B10" s="20" t="s">
        <v>20</v>
      </c>
      <c r="C10" s="24"/>
      <c r="D10" s="22">
        <v>15</v>
      </c>
      <c r="E10" s="22">
        <v>1</v>
      </c>
      <c r="F10" s="1"/>
      <c r="G10" s="83">
        <f t="shared" ref="G10:G19" si="0">+$C$9*D10*E10*F10</f>
        <v>0</v>
      </c>
      <c r="H10" s="23"/>
    </row>
    <row r="11" spans="1:8" x14ac:dyDescent="0.25">
      <c r="A11" s="51"/>
      <c r="B11" s="20" t="s">
        <v>24</v>
      </c>
      <c r="C11" s="24"/>
      <c r="D11" s="22">
        <v>5</v>
      </c>
      <c r="E11" s="22">
        <v>1</v>
      </c>
      <c r="F11" s="1"/>
      <c r="G11" s="83">
        <f t="shared" si="0"/>
        <v>0</v>
      </c>
      <c r="H11" s="23"/>
    </row>
    <row r="12" spans="1:8" x14ac:dyDescent="0.25">
      <c r="A12" s="51"/>
      <c r="B12" s="20" t="s">
        <v>0</v>
      </c>
      <c r="C12" s="24"/>
      <c r="D12" s="22">
        <v>15</v>
      </c>
      <c r="E12" s="22">
        <v>1</v>
      </c>
      <c r="F12" s="1"/>
      <c r="G12" s="83">
        <f t="shared" si="0"/>
        <v>0</v>
      </c>
      <c r="H12" s="23"/>
    </row>
    <row r="13" spans="1:8" x14ac:dyDescent="0.25">
      <c r="A13" s="51"/>
      <c r="B13" s="25" t="s">
        <v>33</v>
      </c>
      <c r="C13" s="24"/>
      <c r="D13" s="22">
        <v>15</v>
      </c>
      <c r="E13" s="22">
        <v>1</v>
      </c>
      <c r="F13" s="1"/>
      <c r="G13" s="83">
        <f t="shared" si="0"/>
        <v>0</v>
      </c>
      <c r="H13" s="23"/>
    </row>
    <row r="14" spans="1:8" x14ac:dyDescent="0.25">
      <c r="A14" s="51"/>
      <c r="B14" s="20" t="s">
        <v>1</v>
      </c>
      <c r="C14" s="24"/>
      <c r="D14" s="22">
        <v>35</v>
      </c>
      <c r="E14" s="22">
        <v>2</v>
      </c>
      <c r="F14" s="1"/>
      <c r="G14" s="83">
        <f t="shared" si="0"/>
        <v>0</v>
      </c>
      <c r="H14" s="23"/>
    </row>
    <row r="15" spans="1:8" x14ac:dyDescent="0.25">
      <c r="A15" s="51"/>
      <c r="B15" s="20" t="s">
        <v>2</v>
      </c>
      <c r="C15" s="24"/>
      <c r="D15" s="22">
        <v>75</v>
      </c>
      <c r="E15" s="22">
        <v>2</v>
      </c>
      <c r="F15" s="1"/>
      <c r="G15" s="83">
        <f t="shared" si="0"/>
        <v>0</v>
      </c>
      <c r="H15" s="23"/>
    </row>
    <row r="16" spans="1:8" ht="30" x14ac:dyDescent="0.25">
      <c r="A16" s="51"/>
      <c r="B16" s="25" t="s">
        <v>37</v>
      </c>
      <c r="C16" s="24"/>
      <c r="D16" s="22">
        <v>21</v>
      </c>
      <c r="E16" s="22">
        <v>1</v>
      </c>
      <c r="F16" s="1"/>
      <c r="G16" s="83">
        <f t="shared" si="0"/>
        <v>0</v>
      </c>
      <c r="H16" s="23"/>
    </row>
    <row r="17" spans="1:8" x14ac:dyDescent="0.25">
      <c r="A17" s="51"/>
      <c r="B17" s="25" t="s">
        <v>25</v>
      </c>
      <c r="C17" s="24"/>
      <c r="D17" s="22">
        <v>50</v>
      </c>
      <c r="E17" s="22">
        <v>1</v>
      </c>
      <c r="F17" s="1"/>
      <c r="G17" s="83">
        <f t="shared" si="0"/>
        <v>0</v>
      </c>
      <c r="H17" s="23"/>
    </row>
    <row r="18" spans="1:8" x14ac:dyDescent="0.25">
      <c r="A18" s="51"/>
      <c r="B18" s="25" t="s">
        <v>11</v>
      </c>
      <c r="C18" s="24"/>
      <c r="D18" s="22">
        <v>50</v>
      </c>
      <c r="E18" s="22">
        <v>1</v>
      </c>
      <c r="F18" s="1"/>
      <c r="G18" s="83">
        <f t="shared" si="0"/>
        <v>0</v>
      </c>
      <c r="H18" s="23"/>
    </row>
    <row r="19" spans="1:8" x14ac:dyDescent="0.25">
      <c r="A19" s="51"/>
      <c r="B19" s="25" t="s">
        <v>12</v>
      </c>
      <c r="C19" s="26"/>
      <c r="D19" s="22">
        <v>100</v>
      </c>
      <c r="E19" s="22">
        <v>1</v>
      </c>
      <c r="F19" s="1"/>
      <c r="G19" s="83">
        <f t="shared" si="0"/>
        <v>0</v>
      </c>
      <c r="H19" s="23"/>
    </row>
    <row r="20" spans="1:8" ht="15.75" thickBot="1" x14ac:dyDescent="0.3">
      <c r="A20" s="51"/>
      <c r="B20" s="27" t="s">
        <v>5</v>
      </c>
      <c r="C20" s="28"/>
      <c r="D20" s="29"/>
      <c r="E20" s="29"/>
      <c r="F20" s="84"/>
      <c r="G20" s="85">
        <f>SUM(G9:G19)</f>
        <v>0</v>
      </c>
      <c r="H20" s="32"/>
    </row>
    <row r="21" spans="1:8" ht="45.75" thickTop="1" x14ac:dyDescent="0.25">
      <c r="A21" s="51"/>
      <c r="B21" s="33" t="s">
        <v>19</v>
      </c>
      <c r="C21" s="16" t="s">
        <v>32</v>
      </c>
      <c r="D21" s="17" t="s">
        <v>13</v>
      </c>
      <c r="E21" s="17" t="s">
        <v>14</v>
      </c>
      <c r="F21" s="18" t="s">
        <v>79</v>
      </c>
      <c r="G21" s="17" t="s">
        <v>15</v>
      </c>
      <c r="H21" s="19" t="s">
        <v>16</v>
      </c>
    </row>
    <row r="22" spans="1:8" x14ac:dyDescent="0.25">
      <c r="A22" s="51"/>
      <c r="B22" s="25" t="s">
        <v>28</v>
      </c>
      <c r="C22" s="34">
        <v>2</v>
      </c>
      <c r="D22" s="22">
        <v>2</v>
      </c>
      <c r="E22" s="22">
        <v>1</v>
      </c>
      <c r="F22" s="1"/>
      <c r="G22" s="83">
        <f>+$C$22*D22*E22*F22</f>
        <v>0</v>
      </c>
      <c r="H22" s="23"/>
    </row>
    <row r="23" spans="1:8" ht="30" x14ac:dyDescent="0.25">
      <c r="A23" s="51"/>
      <c r="B23" s="25" t="s">
        <v>30</v>
      </c>
      <c r="C23" s="35"/>
      <c r="D23" s="22">
        <v>1</v>
      </c>
      <c r="E23" s="22">
        <v>5</v>
      </c>
      <c r="F23" s="1"/>
      <c r="G23" s="83">
        <f t="shared" ref="G23:G24" si="1">+$C$22*D23*E23*F23</f>
        <v>0</v>
      </c>
      <c r="H23" s="23"/>
    </row>
    <row r="24" spans="1:8" ht="30" x14ac:dyDescent="0.25">
      <c r="A24" s="51"/>
      <c r="B24" s="25" t="s">
        <v>31</v>
      </c>
      <c r="C24" s="36"/>
      <c r="D24" s="22">
        <v>1</v>
      </c>
      <c r="E24" s="22">
        <v>10</v>
      </c>
      <c r="F24" s="1"/>
      <c r="G24" s="83">
        <f t="shared" si="1"/>
        <v>0</v>
      </c>
      <c r="H24" s="37"/>
    </row>
    <row r="25" spans="1:8" ht="15.75" thickBot="1" x14ac:dyDescent="0.3">
      <c r="A25" s="51"/>
      <c r="B25" s="27" t="s">
        <v>6</v>
      </c>
      <c r="C25" s="28"/>
      <c r="D25" s="38"/>
      <c r="E25" s="38"/>
      <c r="F25" s="84"/>
      <c r="G25" s="85">
        <f>SUM(G22:G24)</f>
        <v>0</v>
      </c>
      <c r="H25" s="39"/>
    </row>
    <row r="26" spans="1:8" ht="45.75" thickTop="1" x14ac:dyDescent="0.25">
      <c r="A26" s="51"/>
      <c r="B26" s="40" t="s">
        <v>8</v>
      </c>
      <c r="C26" s="41">
        <v>2</v>
      </c>
      <c r="D26" s="42">
        <v>1</v>
      </c>
      <c r="E26" s="42" t="s">
        <v>10</v>
      </c>
      <c r="F26" s="82">
        <v>24000000</v>
      </c>
      <c r="G26" s="1">
        <f>+C26*D26*F26</f>
        <v>48000000</v>
      </c>
      <c r="H26" s="43" t="s">
        <v>75</v>
      </c>
    </row>
    <row r="27" spans="1:8" ht="15.75" thickBot="1" x14ac:dyDescent="0.3">
      <c r="A27" s="51"/>
      <c r="B27" s="27" t="s">
        <v>17</v>
      </c>
      <c r="C27" s="28"/>
      <c r="D27" s="38"/>
      <c r="E27" s="38"/>
      <c r="F27" s="84"/>
      <c r="G27" s="85">
        <f>+G26</f>
        <v>48000000</v>
      </c>
      <c r="H27" s="44"/>
    </row>
    <row r="28" spans="1:8" ht="16.5" thickTop="1" thickBot="1" x14ac:dyDescent="0.3">
      <c r="A28" s="51"/>
      <c r="B28" s="45" t="s">
        <v>38</v>
      </c>
      <c r="C28" s="46"/>
      <c r="D28" s="47"/>
      <c r="E28" s="47"/>
      <c r="F28" s="86"/>
      <c r="G28" s="87">
        <f>+G27+G25+G20</f>
        <v>48000000</v>
      </c>
      <c r="H28" s="50"/>
    </row>
    <row r="29" spans="1:8" ht="6" customHeight="1" thickBot="1" x14ac:dyDescent="0.3"/>
    <row r="30" spans="1:8" ht="27.6" customHeight="1" x14ac:dyDescent="0.25">
      <c r="B30" s="56" t="s">
        <v>39</v>
      </c>
      <c r="C30" s="57"/>
      <c r="D30" s="57"/>
      <c r="E30" s="57"/>
      <c r="F30" s="100" t="s">
        <v>53</v>
      </c>
      <c r="G30" s="100"/>
      <c r="H30" s="59"/>
    </row>
    <row r="31" spans="1:8" ht="60" x14ac:dyDescent="0.25">
      <c r="B31" s="60"/>
      <c r="C31" s="61"/>
      <c r="D31" s="53" t="s">
        <v>13</v>
      </c>
      <c r="E31" s="53" t="s">
        <v>77</v>
      </c>
      <c r="F31" s="54" t="s">
        <v>78</v>
      </c>
      <c r="G31" s="53" t="s">
        <v>15</v>
      </c>
      <c r="H31" s="55" t="s">
        <v>16</v>
      </c>
    </row>
    <row r="32" spans="1:8" ht="45" x14ac:dyDescent="0.25">
      <c r="B32" s="62" t="s">
        <v>21</v>
      </c>
      <c r="C32" s="63"/>
      <c r="D32" s="64">
        <v>2</v>
      </c>
      <c r="E32" s="22">
        <v>3</v>
      </c>
      <c r="F32" s="82">
        <v>8000000</v>
      </c>
      <c r="G32" s="99">
        <f>+D32*E32*F32</f>
        <v>48000000</v>
      </c>
      <c r="H32" s="43" t="s">
        <v>75</v>
      </c>
    </row>
    <row r="33" spans="1:8" ht="45" x14ac:dyDescent="0.25">
      <c r="B33" s="62" t="s">
        <v>22</v>
      </c>
      <c r="C33" s="63"/>
      <c r="D33" s="64">
        <v>2</v>
      </c>
      <c r="E33" s="22">
        <v>3</v>
      </c>
      <c r="F33" s="82">
        <v>4000000</v>
      </c>
      <c r="G33" s="99">
        <f>+D33*E33*F33</f>
        <v>24000000</v>
      </c>
      <c r="H33" s="43" t="s">
        <v>75</v>
      </c>
    </row>
    <row r="34" spans="1:8" ht="15.75" thickBot="1" x14ac:dyDescent="0.3">
      <c r="B34" s="45" t="s">
        <v>40</v>
      </c>
      <c r="C34" s="46"/>
      <c r="D34" s="47"/>
      <c r="E34" s="47"/>
      <c r="F34" s="48"/>
      <c r="G34" s="49">
        <f>SUM(G32:G33)</f>
        <v>72000000</v>
      </c>
      <c r="H34" s="50"/>
    </row>
    <row r="35" spans="1:8" ht="6" customHeight="1" thickBot="1" x14ac:dyDescent="0.3"/>
    <row r="36" spans="1:8" x14ac:dyDescent="0.25">
      <c r="B36" s="65" t="s">
        <v>41</v>
      </c>
      <c r="C36" s="66"/>
      <c r="D36" s="66"/>
      <c r="E36" s="66"/>
      <c r="F36" s="66"/>
      <c r="G36" s="67">
        <f>+G34+G28</f>
        <v>120000000</v>
      </c>
      <c r="H36" s="68"/>
    </row>
    <row r="37" spans="1:8" ht="15.75" thickBot="1" x14ac:dyDescent="0.3">
      <c r="A37" s="51"/>
      <c r="B37" s="69" t="s">
        <v>45</v>
      </c>
      <c r="C37" s="70"/>
      <c r="D37" s="70"/>
      <c r="E37" s="70"/>
      <c r="F37" s="70"/>
      <c r="G37" s="71"/>
      <c r="H37" s="72"/>
    </row>
    <row r="38" spans="1:8" ht="30.6" customHeight="1" thickTop="1" thickBot="1" x14ac:dyDescent="0.3">
      <c r="A38" s="51"/>
      <c r="B38" s="73" t="s">
        <v>54</v>
      </c>
      <c r="C38" s="74"/>
      <c r="D38" s="74"/>
      <c r="E38" s="74"/>
      <c r="F38" s="74"/>
      <c r="G38" s="75">
        <f>+G36+G37</f>
        <v>120000000</v>
      </c>
      <c r="H38" s="76"/>
    </row>
    <row r="40" spans="1:8" ht="29.45" customHeight="1" x14ac:dyDescent="0.25">
      <c r="B40" s="77" t="s">
        <v>76</v>
      </c>
      <c r="C40" s="77"/>
      <c r="D40" s="77"/>
      <c r="E40" s="77"/>
      <c r="F40" s="77"/>
      <c r="G40" s="77"/>
      <c r="H40" s="77"/>
    </row>
  </sheetData>
  <sheetProtection algorithmName="SHA-512" hashValue="7VV2pIBcqNRJR/90zhWw6vG0JNoJmzRhrpj9LX7riuKy1DByyl7dZZgjRGBJ57BIyevHS3XAI+e8XryTXDVG6w==" saltValue="2kzCxuhLadpuBhidBiZJBw==" spinCount="100000" sheet="1" objects="1" scenarios="1"/>
  <mergeCells count="12">
    <mergeCell ref="C9:C19"/>
    <mergeCell ref="C22:C24"/>
    <mergeCell ref="B1:C1"/>
    <mergeCell ref="B2:C2"/>
    <mergeCell ref="B4:C4"/>
    <mergeCell ref="B6:D7"/>
    <mergeCell ref="E6:H7"/>
    <mergeCell ref="B40:H40"/>
    <mergeCell ref="B30:E30"/>
    <mergeCell ref="B36:F36"/>
    <mergeCell ref="B37:F37"/>
    <mergeCell ref="B38:F38"/>
  </mergeCells>
  <dataValidations count="3"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26" xr:uid="{AC3782D2-BD69-482E-B6A7-D115EDDD340E}">
      <formula1>24000000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33" xr:uid="{883D1E08-AE37-4970-A5C6-FCBCD1DD066E}">
      <formula1>4000000</formula1>
    </dataValidation>
    <dataValidation type="whole" operator="equal" allowBlank="1" showInputMessage="1" showErrorMessage="1" error="Este precio es un valor fijo que no puede ser modificado por el Oferente" prompt="Este precio es un valor fijo que no puede ser modificado por el Oferente" sqref="F32" xr:uid="{39847846-28AF-4894-93EE-BEE8EB12CDFC}">
      <formula1>8000000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 Cotización Lote 1</vt:lpstr>
      <vt:lpstr>Formulario Cotización Lote 2</vt:lpstr>
      <vt:lpstr>Formulario Cotización Lote 3</vt:lpstr>
      <vt:lpstr>Formulario Cotización Lote 4</vt:lpstr>
      <vt:lpstr>Formulario Cotización Lote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Valdes</dc:creator>
  <cp:lastModifiedBy>Humberto</cp:lastModifiedBy>
  <dcterms:created xsi:type="dcterms:W3CDTF">2024-09-16T13:19:02Z</dcterms:created>
  <dcterms:modified xsi:type="dcterms:W3CDTF">2025-04-02T16:04:08Z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9ce4d35e-51c8-40c6-abd2-015e27579302</vt:lpwstr>
  </property>
</Properties>
</file>