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2020\SISTEMA INTEGRADO DE GESTIÓN\RIESGOS\"/>
    </mc:Choice>
  </mc:AlternateContent>
  <bookViews>
    <workbookView xWindow="0" yWindow="0" windowWidth="21480" windowHeight="8475"/>
  </bookViews>
  <sheets>
    <sheet name="Mapa de riesgos " sheetId="2" r:id="rId1"/>
  </sheets>
  <definedNames>
    <definedName name="_xlnm._FilterDatabase" localSheetId="0" hidden="1">'Mapa de riesgos '!$A$5:$AG$93</definedName>
    <definedName name="Z_8DA5D005_127A_4191_AF8C_2CD803379373_.wvu.FilterData" localSheetId="0" hidden="1">'Mapa de riesgos '!$A$5:$AG$59</definedName>
    <definedName name="Z_BA8DDAC6_CAFA_446C_8E48_41A506C158CA_.wvu.Cols" localSheetId="0" hidden="1">'Mapa de riesgos '!#REF!</definedName>
    <definedName name="Z_BA8DDAC6_CAFA_446C_8E48_41A506C158CA_.wvu.FilterData" localSheetId="0" hidden="1">'Mapa de riesgos '!$A$5:$AG$59</definedName>
    <definedName name="Z_BA8DDAC6_CAFA_446C_8E48_41A506C158CA_.wvu.Rows" localSheetId="0" hidden="1">'Mapa de riesgos '!$14:$17,'Mapa de riesgos '!$27:$32</definedName>
    <definedName name="Z_FEA9FB93_ED62_4836_84F9_2D7CD24237A6_.wvu.FilterData" localSheetId="0" hidden="1">'Mapa de riesgos '!$A$5:$AG$76</definedName>
  </definedNames>
  <calcPr calcId="152511" iterateDelta="1E-4"/>
  <customWorkbookViews>
    <customWorkbookView name="Gloria Patricia Pinzon Bastidas - Vista personalizada" guid="{FEA9FB93-ED62-4836-84F9-2D7CD24237A6}" mergeInterval="0" personalView="1" maximized="1" xWindow="-8" yWindow="-8" windowWidth="1936" windowHeight="1056" activeSheetId="1"/>
    <customWorkbookView name="Fredy Alayon Garcia - Vista personalizada" guid="{BA8DDAC6-CAFA-446C-8E48-41A506C158CA}" mergeInterval="0" personalView="1" maximized="1" xWindow="-8" yWindow="-8" windowWidth="1936" windowHeight="1096" activeSheetId="1"/>
  </customWorkbookViews>
</workbook>
</file>

<file path=xl/calcChain.xml><?xml version="1.0" encoding="utf-8"?>
<calcChain xmlns="http://schemas.openxmlformats.org/spreadsheetml/2006/main">
  <c r="Q91" i="2" l="1"/>
  <c r="Q90" i="2"/>
  <c r="Q89" i="2"/>
  <c r="Q80" i="2"/>
  <c r="Q76" i="2"/>
  <c r="Q75" i="2"/>
  <c r="Q74" i="2"/>
  <c r="Q73" i="2"/>
  <c r="Q72" i="2"/>
  <c r="Q71" i="2"/>
  <c r="Q70" i="2"/>
  <c r="Q69" i="2"/>
  <c r="Q68" i="2"/>
  <c r="Q67" i="2"/>
  <c r="Q66" i="2"/>
  <c r="Q65" i="2"/>
  <c r="Q64" i="2"/>
  <c r="Q63" i="2"/>
  <c r="Q62" i="2"/>
  <c r="Q61" i="2"/>
  <c r="Q60" i="2"/>
  <c r="Q59" i="2"/>
  <c r="Q58" i="2"/>
  <c r="Q46" i="2"/>
  <c r="Q45" i="2"/>
  <c r="Q44" i="2"/>
  <c r="Q41" i="2"/>
  <c r="Q40" i="2"/>
  <c r="Q39" i="2"/>
  <c r="Q38" i="2"/>
  <c r="Q37" i="2"/>
  <c r="Q35" i="2"/>
  <c r="Q34" i="2"/>
  <c r="Q33" i="2"/>
  <c r="Q25" i="2"/>
  <c r="Q24" i="2"/>
  <c r="Q23" i="2"/>
  <c r="Q22" i="2"/>
  <c r="Q21" i="2"/>
  <c r="Q20" i="2"/>
  <c r="Q19" i="2"/>
  <c r="Q18" i="2"/>
  <c r="Q13" i="2"/>
  <c r="Q12" i="2"/>
  <c r="Q11" i="2"/>
  <c r="Q10" i="2"/>
</calcChain>
</file>

<file path=xl/comments1.xml><?xml version="1.0" encoding="utf-8"?>
<comments xmlns="http://schemas.openxmlformats.org/spreadsheetml/2006/main">
  <authors>
    <author>Silvia Rocio Gomez Sandoval</author>
  </authors>
  <commentList>
    <comment ref="Q37" authorId="0" shapeId="0">
      <text>
        <r>
          <rPr>
            <b/>
            <sz val="9"/>
            <color indexed="81"/>
            <rFont val="Tahoma"/>
            <family val="2"/>
          </rPr>
          <t>Silvia Rocio Gomez Sandoval:</t>
        </r>
        <r>
          <rPr>
            <sz val="9"/>
            <color indexed="81"/>
            <rFont val="Tahoma"/>
            <family val="2"/>
          </rPr>
          <t xml:space="preserve">
POR CADA CONTROL SE DEBE REALIZAR EL PUNTAJE DE ACUERDO A LA TABLA DE LA GUÍA PAGINA 60 Y 61
</t>
        </r>
      </text>
    </comment>
  </commentList>
</comments>
</file>

<file path=xl/sharedStrings.xml><?xml version="1.0" encoding="utf-8"?>
<sst xmlns="http://schemas.openxmlformats.org/spreadsheetml/2006/main" count="1368" uniqueCount="542">
  <si>
    <t>CONTEXTO ESTRATÉGICO</t>
  </si>
  <si>
    <t>IDENTIFICACIÓN DEL RIESGO</t>
  </si>
  <si>
    <t xml:space="preserve">ANÁLISIS DEL RIESGO </t>
  </si>
  <si>
    <t>VALORACIÓN DEL RIESGO</t>
  </si>
  <si>
    <t xml:space="preserve">PLAN DE CONTINGENCIA </t>
  </si>
  <si>
    <t>PLAN DE MANEJO DE RIESGOS</t>
  </si>
  <si>
    <t>PROCESO</t>
  </si>
  <si>
    <t>OBJETIVO</t>
  </si>
  <si>
    <t>RIESGO</t>
  </si>
  <si>
    <t xml:space="preserve">DESCRIPCIÓN </t>
  </si>
  <si>
    <t>CLASIFICACIÓN</t>
  </si>
  <si>
    <t xml:space="preserve">CAUSAS DEL RIESGO </t>
  </si>
  <si>
    <t>CONSECUENCIAS DEL RIESGO</t>
  </si>
  <si>
    <t>PROBABILIDAD</t>
  </si>
  <si>
    <t>IMPACTO</t>
  </si>
  <si>
    <t xml:space="preserve">EVALUACIÓN ZONA DE RIESGO INHERENTE </t>
  </si>
  <si>
    <t>CONTROLES</t>
  </si>
  <si>
    <t>NATURALEZA</t>
  </si>
  <si>
    <t xml:space="preserve">EVALUACIÓN ZONA DE RIESGO RESIDUAL </t>
  </si>
  <si>
    <t xml:space="preserve">OPCIÓN DE MANEJO </t>
  </si>
  <si>
    <t>Direccionamiento Estratégico y Planeación</t>
  </si>
  <si>
    <t>N/A</t>
  </si>
  <si>
    <t>Financieros</t>
  </si>
  <si>
    <t>Corrupción</t>
  </si>
  <si>
    <t>1. Detrimento del patrimonio público,</t>
  </si>
  <si>
    <t>IMPROBABLE (2)</t>
  </si>
  <si>
    <t>CATASTRÓFICO (20)</t>
  </si>
  <si>
    <t>Zona de Riesgo ALTA</t>
  </si>
  <si>
    <t>Preventivo</t>
  </si>
  <si>
    <t>RARA VEZ (1)</t>
  </si>
  <si>
    <t>MODERADO (5)</t>
  </si>
  <si>
    <t>Zona de Riesgo BAJA</t>
  </si>
  <si>
    <t>Evitar el riesgo</t>
  </si>
  <si>
    <t>ACCIÓN</t>
  </si>
  <si>
    <t>FECHA INICIO</t>
  </si>
  <si>
    <t>FECHA FIN</t>
  </si>
  <si>
    <t>RESPONSABLE</t>
  </si>
  <si>
    <t>Oscar Miguel Diaz Romero / Profesional Especializado - 2028 - 20</t>
  </si>
  <si>
    <t>Detectivo</t>
  </si>
  <si>
    <t>4. Exigencia de constitución de garantías de cumplimiento a los ejecutores de los proyectos.</t>
  </si>
  <si>
    <t>Legal</t>
  </si>
  <si>
    <t>Tecnológicos</t>
  </si>
  <si>
    <t>MAYOR (10)</t>
  </si>
  <si>
    <t>Zona de Riesgo MODERADA</t>
  </si>
  <si>
    <t>Reducir el riesgo</t>
  </si>
  <si>
    <t>Fredy Alayon Garcia / Profesional Especializado - 2028 - 18</t>
  </si>
  <si>
    <t>Israel Páez Barajas / Técnico Administrativo - 3124 - 18</t>
  </si>
  <si>
    <t>No responder adecuadamente a las PQRSD</t>
  </si>
  <si>
    <t>No brindar una respuesta oportuna y de calidad a las PQRSD que ingresan a la entidad, en los términos dispuestos para tal fin en la Ley 1755 de 2015</t>
  </si>
  <si>
    <t>Cumplimiento</t>
  </si>
  <si>
    <t>PROBABLE (4)</t>
  </si>
  <si>
    <t>MAYOR (4)</t>
  </si>
  <si>
    <t>Zona de Riesgo EXTREMA</t>
  </si>
  <si>
    <t>Estratégico</t>
  </si>
  <si>
    <t>Incumplimiento de los lineamientos de corto, mediano y largo plazo generadas por el equipo directivo de la administración de turno y todas aquellas directrices que de allí generen.</t>
  </si>
  <si>
    <t>Estratégicos</t>
  </si>
  <si>
    <t>* Carencia de planes, proyectos de largo plazo que den la línea general que deben seguir las administraciones en torno al objetivo misional de la Agencia.</t>
  </si>
  <si>
    <t>* Cambios frecuentes en la política exterior colombiana derivada de los intereses del gobierno nacional y de otros gobiernos.</t>
  </si>
  <si>
    <t>* Afectación de la imagen pública de la Agencia</t>
  </si>
  <si>
    <t>* Incumplimiento de los objetivos institucionales y la misión de la Agencia.</t>
  </si>
  <si>
    <t>POSIBLE (3)</t>
  </si>
  <si>
    <t>MODERADO (3)</t>
  </si>
  <si>
    <t>Aplicar los controles y seguimiento al cumplimiento de las metas institucionales establecidas en la política de seguimiento y evaluación del Modelo Integrado de Planeación y Gestión</t>
  </si>
  <si>
    <t>Controles del Modelo Integrado de Gestión Implementados</t>
  </si>
  <si>
    <t>Silvia Rocio Gomez Sandoval / Profesional Especializado - 2028 - 18</t>
  </si>
  <si>
    <t>Operativos</t>
  </si>
  <si>
    <t>Gestión de Comunicaciones</t>
  </si>
  <si>
    <t>Generar los mecanismos de comunicación entre APC-Colombia y sus grupos de interés, así como establecer los mensajes necesarios que se entrega a cada uno de sus clientes internos y externos.</t>
  </si>
  <si>
    <t>Imágen</t>
  </si>
  <si>
    <t>No entregar productos con la calidad requerida.</t>
  </si>
  <si>
    <t>Aplicar la estrategia de manejo de crisis con el comité de dirección de la Agencia</t>
  </si>
  <si>
    <t>Sandra Patricia Garzón Rojas / Profesional Especializado - 2028 - 18</t>
  </si>
  <si>
    <t>Preparación y Formulación</t>
  </si>
  <si>
    <t>MENOR (2)</t>
  </si>
  <si>
    <t>Asumir el riesgo</t>
  </si>
  <si>
    <t>Gestión Jurídica</t>
  </si>
  <si>
    <t>Administrar y gestionar las actividades y trámites de naturaleza jurídica, de acuerdo con la normatividad y reglamentación vigente, con el fin de dar soporte jurídico a las actuaciones de las direcciones de la entidad y requerimientos de los entes externos.</t>
  </si>
  <si>
    <t>Daño antijurídico en la actuación de la entidad que pueda afectar los intereses de la misma o a terceros.</t>
  </si>
  <si>
    <t>Apertura de investigaciones disciplinarias, administrativas, penales y fiscales.</t>
  </si>
  <si>
    <t>Llamamiento en garantía con efectos de repetición.</t>
  </si>
  <si>
    <t>Efectuar el seguimiento al cumplimiento de las actividades del plan de acción establecido en el marco de la Política de prevención del daño antijurídico.</t>
  </si>
  <si>
    <t>Porcentaje de ejecución del plan de acción de la Política de Prevención del Daño Antijurídico.</t>
  </si>
  <si>
    <t>Sandra Soraya Villamizar Sandoval /</t>
  </si>
  <si>
    <t>Identificación y Priorización</t>
  </si>
  <si>
    <t>Identificar las necesidades, oportunidades y prioridades de todos los actores de la cooperación internacional.</t>
  </si>
  <si>
    <t>Calidad</t>
  </si>
  <si>
    <t>Debilidad en el posicionamiento de APC frente a otras entidades y los cooperantes.</t>
  </si>
  <si>
    <t>Desgaste de equipos técnicos y acumulación de carga laboral.</t>
  </si>
  <si>
    <t>Incumplimiento de metas de la Entidad y del sector presidencia.</t>
  </si>
  <si>
    <t>Bajo impacto de la cooperación internacional.</t>
  </si>
  <si>
    <t>Incluir dentro de los reportes de información que se entrega, notas aclaratorias sobre las características básicas de los datos que son entregados.</t>
  </si>
  <si>
    <t>La información que es entregada por la Agencia no cumple con la totalidad de los requerimientos de los usuarios o puede estar desactualizada frente a información entregada por otros actores de la cooperación</t>
  </si>
  <si>
    <t>Perdida de credibilidad de la Agencia.</t>
  </si>
  <si>
    <t>Incumplimiento de metas de la Entidad.</t>
  </si>
  <si>
    <t>La información divulgada no corresponde con la realidad de recursos de cooperación que ingresa al país.</t>
  </si>
  <si>
    <t>Desincentivo al reporte de las fuentes.</t>
  </si>
  <si>
    <t>Falencias en la generación de insumos para la toma decisiones de priorización.</t>
  </si>
  <si>
    <t>Duplicidad de la información que se registra en los sistemas de información.</t>
  </si>
  <si>
    <t>Participación en el proceso de mejoras en las herramientas de registro y divulgación de información</t>
  </si>
  <si>
    <t>Gestión Contractual</t>
  </si>
  <si>
    <t>Realizar los diferentes procesos de contratación requeridos por la entidad, mediante la estricta sujeción a la normatividad contractual correspondiente a cada modalidad, con el fin de garantizar el cumplimiento de las metas del Plan de Acción Institucional.</t>
  </si>
  <si>
    <t>Los documentos entregados para adelantar el proceso de contratación, no son oportunos, no son vigentes, y o no son completos.</t>
  </si>
  <si>
    <t>Adelantar la contratación por una modalidad diferente a la aplicable.</t>
  </si>
  <si>
    <t>Acciones penales, disciplinarias y fiscales.</t>
  </si>
  <si>
    <t>Revisiones en la plataforma SECOP II por parte del coodinador del grupo gestion contractual.</t>
  </si>
  <si>
    <t>Capacitaciones en la elaboración de estudios previos a las áreas técnicas. Temas precontractuales.</t>
  </si>
  <si>
    <t>Numero de solicitudes de contratación que cumplen requisitos mínimos / Numero de contratos tramitados.</t>
  </si>
  <si>
    <t>Lucena del Carmen Valencia Giraldo / Profesional Especializado - 2028 - 20</t>
  </si>
  <si>
    <t>Listas de chequeo y formatos para cada modalidad contractual implementadas.</t>
  </si>
  <si>
    <t>Revisión jurídica de estudios previos</t>
  </si>
  <si>
    <t>Desconocimiento de la norma y del manejo de la plataforma SECOP II</t>
  </si>
  <si>
    <t>Ejecutar contratos y convenios sin las garantías adecuadas para amparar a la Entidad ante los diferentes riesgos a los que se encuentra expuesta.</t>
  </si>
  <si>
    <t>La entidad no queda amparada o queda inadecuadamente amparada antes los riesgos de los procesos contractuales.</t>
  </si>
  <si>
    <t>INSIGNIFICANTE (1)</t>
  </si>
  <si>
    <t>Gestión de Tecnologías de la Información</t>
  </si>
  <si>
    <t>Generar e implementar soluciones tecnológicas que provean en forma oportuna, eficiente y transparente la información necesaria para el cumplimiento de los fines misionales de la APC-Colombia, alineando la estrategia institucional con la estrategia del proceso de tecnología, formulando dentro de sus procedimientos los lineamientos y buenas prácticas de gestión para el manejo idóneo de la información en la Entidad.</t>
  </si>
  <si>
    <t>a. Incapacidad de recuperación de la operación de los servicios de TI atribuible a los mecanismos y medios de respaldo.</t>
  </si>
  <si>
    <t>d. No contar con soporte necesario con los proveedores de los servicios para la recuperación de los mismos.</t>
  </si>
  <si>
    <t>Incumplimiento de los compromisos institucionales.</t>
  </si>
  <si>
    <t>Incumplimiento de los lineamientos establecidos por el Ministerio de Tecnologías de la Información y las Comunicaciones</t>
  </si>
  <si>
    <t>Gestión automatizada de copias de seguridad de la infraestructura de servidores (bases de datos y plataforma virtualizada de servidores).</t>
  </si>
  <si>
    <t>Ejecutar el Plan de continuidad de TI</t>
  </si>
  <si>
    <t>NA</t>
  </si>
  <si>
    <t>Gestión Administrativa</t>
  </si>
  <si>
    <t>Administrar de manera eficaz y eficiente los recursos físicos y servicios generales, requeridos por los diferentes procesos de la Entidad para el cumplimiento de la misión institucional.</t>
  </si>
  <si>
    <t>Johana Alexandra Chaparro Sanchez /</t>
  </si>
  <si>
    <t>Toma física del inventario.</t>
  </si>
  <si>
    <t>Destinación indebida de los recursos asignados a la caja menor.</t>
  </si>
  <si>
    <t>Se amparan conceptos no relacionados ni aprobados para la caja menor.</t>
  </si>
  <si>
    <t>Desconocimiento de normas presupuestales.</t>
  </si>
  <si>
    <t>Póliza de manejo.</t>
  </si>
  <si>
    <t>Gestión de Talento Humano</t>
  </si>
  <si>
    <t>Desarrollar integralmente la gestión del talento humano vinculado a APC Colombia, con el fin de fomentar un adecuado clima laboral, promoviendo una cultura organizacional que permita garantizar el objetivo Misional de la Entidad.</t>
  </si>
  <si>
    <t>Posesionar personal que no cumple requisitos.</t>
  </si>
  <si>
    <t>Vincular personal sin el cumplimiento de los requisitos legales exigidos para el cargo.</t>
  </si>
  <si>
    <t>1. Acciones Legales, Disciplinarias, Administrativas y Fiscales.</t>
  </si>
  <si>
    <t>2. Ineficiencia en los procesos de la Entidad</t>
  </si>
  <si>
    <t>Verificar la validez de la certificaciones de estudio y experiencia aportadas por los servidores públicos, para soportar los requisitos mínimos requeridos para el cargo.</t>
  </si>
  <si>
    <t>Incumplimiento en la ejecución de los planes y programas de Talento Humano.</t>
  </si>
  <si>
    <t>4. Restricciones y recorte presupuestal.</t>
  </si>
  <si>
    <t>5. Falta de participación a las actividades programadas en los tres planes.</t>
  </si>
  <si>
    <t>1. Recorte presupuestal a los asuntos del talento humano.</t>
  </si>
  <si>
    <t>2. Afectación en el clima laboral.</t>
  </si>
  <si>
    <t>3. Incumplimiento de lo establecido en las normas que regulan la materia.</t>
  </si>
  <si>
    <t>4. No generar valor al desarrollo del talento humano de APCColombia.</t>
  </si>
  <si>
    <t>5. Detrimento patrimonial.</t>
  </si>
  <si>
    <t>Reformulación de los planes</t>
  </si>
  <si>
    <t>Seguimiento a la ejecución oportuna y al número de las actividades definidas en los planes</t>
  </si>
  <si>
    <t>Liquidaciones inexactas derivadas del procesamiento de la nómina.</t>
  </si>
  <si>
    <t>El pago de la nómina y los demás emolumentos se realizan de forma inexacta o fuera del tiempo previsto por la Ley.</t>
  </si>
  <si>
    <t>Reprocesamiento de la nómina.</t>
  </si>
  <si>
    <t>Gestión Financiera</t>
  </si>
  <si>
    <t>Apoyar la administración de recursos financieros con el fin de lograr una gestión efectiva y transparente en el cumplimiento del objeto misional de la Entidad.</t>
  </si>
  <si>
    <t>Incumplimiento en el pago de los compromisos financieros adquiridos por la entidad en forma oportuna.</t>
  </si>
  <si>
    <t>4. Falta de liquidez por parte de la DTPN para atender oportunamente los requerimientos de la entidad.</t>
  </si>
  <si>
    <t>4. Incumplimiento en las metas institucionales de la entidad.</t>
  </si>
  <si>
    <t>Francy Lorena Ospina Muños / Profesional Especializado - 2028 - 17</t>
  </si>
  <si>
    <t>Desviación de los recursos financieros asignados en la cuentas bancarias a la entidad.</t>
  </si>
  <si>
    <t>Número de solicitudes al banco / Número de solicitudes firmadas</t>
  </si>
  <si>
    <t>1. Se desvirtúa la realidad económica de la entidad.</t>
  </si>
  <si>
    <t>Reexpresión de Estados Financieros cuando se presenta un hecho material representativo</t>
  </si>
  <si>
    <t>Revisión de la normatividad y procedimientos emitidos por la Contaduria General de la Nación y aplicación de los que le conciernan a la Entidad</t>
  </si>
  <si>
    <t>Nueva normatividad y procedimientos aplicables implementados/ Nueva normatividad y procedimientos expedidos.</t>
  </si>
  <si>
    <t>* Incumplimiento de las normas que regulan el proceso
*Incumplimiento de metas y compromisos del onjeto institucional.</t>
  </si>
  <si>
    <t xml:space="preserve"> PUNTAJE DE DISEÑO</t>
  </si>
  <si>
    <t>RANGO DE CALIFICACIÓN</t>
  </si>
  <si>
    <t>MODERADO</t>
  </si>
  <si>
    <t xml:space="preserve"> PUNTAJE DE EJECUCIÓN</t>
  </si>
  <si>
    <t>EVALUACIÓN DEL CONTROL</t>
  </si>
  <si>
    <t>EVALUACIÓN CONJUNTA DE CONTROLES</t>
  </si>
  <si>
    <t>X</t>
  </si>
  <si>
    <t>Revisar en que consiste la desarticulación, implementar las correcciones respectivas y socializar los justes realizados y evaluar la pertinencia de efectuar cambios en el proceso.</t>
  </si>
  <si>
    <t>SOPORTE</t>
  </si>
  <si>
    <t>PERIODICIDAD PARA CADA CONTROL</t>
  </si>
  <si>
    <t>Desactualización del inventario de la Entidad</t>
  </si>
  <si>
    <t>Afectación del cumplimiento de los compromisos institucionales</t>
  </si>
  <si>
    <t>Pérdida de los bienes y documentos físicos de la entidad</t>
  </si>
  <si>
    <t>Compartir el riesgo</t>
  </si>
  <si>
    <t>Anual</t>
  </si>
  <si>
    <t>Mensual</t>
  </si>
  <si>
    <t>Semestral</t>
  </si>
  <si>
    <t>Desconocimiento de los servidores de sus responsabilidades respecto a los inventarios y los documentos a su cargo.</t>
  </si>
  <si>
    <t>Trimestral</t>
  </si>
  <si>
    <t>Registro de los usos de la caja menor en el Sistema Integrado de Información Financiera SIIF.</t>
  </si>
  <si>
    <t>Consulta de normativa y directrices del gobierno nacional frente al manejo del gasto publico, especialmente en lo referente a caja menor</t>
  </si>
  <si>
    <t>Acciones penales, disciplinarias, administrativas y financieras.</t>
  </si>
  <si>
    <t>Perdida de los bienes y documentos físicos de la entidad por hurto, por descuido del responsable, así como por daño o deterioro imprevisto que los hace inservibles.</t>
  </si>
  <si>
    <t>Acceso a las instalaciones de personas con fines delincuenciales</t>
  </si>
  <si>
    <t>Acciones penales y disciplinarias contra los responsables.</t>
  </si>
  <si>
    <t>Registro de visitantes, control de acceso biométrico.</t>
  </si>
  <si>
    <t>Pólizas todo riesgo, con cubrimiento a los bienes de la entidad</t>
  </si>
  <si>
    <t>Tecnico Administrativo</t>
  </si>
  <si>
    <t>Recepcionista</t>
  </si>
  <si>
    <t>Profesional Universitario Grado 08</t>
  </si>
  <si>
    <t>Coordinador(a) de servicios administrativos</t>
  </si>
  <si>
    <t>DÉBIL</t>
  </si>
  <si>
    <t>FUERTE</t>
  </si>
  <si>
    <t xml:space="preserve">1. Elaboración de reporte de perdida por parte del funcionario involucrado.
2. Elaboración de reporte de perdida a la aseguradora (Si se trata de un bien)
3. Evaluar la perdida documental y tomar la acción respectiva para recuperar la información, rehacerla e informar a los usuarios de la información.
4. Informar a las autoridades respectivas.
En caso de perdida dentro de las instalaciones, previo a las acciones señaladas:
1. Revisar el registro del circuito cerrado de televisión.
2. Solicitar descargos por parte del (de los) funcionario(s) involucrado(s)
</t>
  </si>
  <si>
    <t>Evaluar la efectividad de las capacitaciones y directrices de manejo de documentos y tomar las acciones de mejora oportunamente</t>
  </si>
  <si>
    <t>Realizar el registro de toda la información relativa a los visitantes</t>
  </si>
  <si>
    <t>Claudia Parra / Contratista</t>
  </si>
  <si>
    <t>De cumplimiento</t>
  </si>
  <si>
    <t>Si se detecta antes de hacer uso de los recursos:
1. Realizar el reintegro respectivo.
2. Incorporar la restricción en los criterios de control de uso de los recursos
3. Enviar comunicación a quien corresponda</t>
  </si>
  <si>
    <t>Gestión de servicio al ciudadano</t>
  </si>
  <si>
    <t xml:space="preserve">Brindar un adecuado y oportuno servicio al ciudadano a través de la implementación de la política de servicio al ciudadano y estrategias orientadas al mejoramiento permanente en la prestación del servicio. </t>
  </si>
  <si>
    <t>Operativo</t>
  </si>
  <si>
    <t>Reputacional</t>
  </si>
  <si>
    <t>No se da respuesta de fondo a las solicitudes presentadas</t>
  </si>
  <si>
    <t>No todas las solicitudes de PQRSD que llegan a la Entidad se registran a través del aplicativo de gestión documental.</t>
  </si>
  <si>
    <t>No se tienen definidas medidas para suplir, en caso de ausencia imprevista, a los responsables de cada tema.</t>
  </si>
  <si>
    <t>Falta de priorización de la atención de las PQRSD por parte de los equipos de trabajo</t>
  </si>
  <si>
    <t>Afectación a la imagen institucional</t>
  </si>
  <si>
    <t>Acciones disciplinarias</t>
  </si>
  <si>
    <t>Reprocesos e ineficiencia en los procesos</t>
  </si>
  <si>
    <t>Reclamaciones o quejas de los usuarios</t>
  </si>
  <si>
    <t>Implementación de manual de archivo y correspondencia</t>
  </si>
  <si>
    <t>Asignación de PQRSD según competencia</t>
  </si>
  <si>
    <t>Registro de las PQRSD en ORFEO.</t>
  </si>
  <si>
    <t>Validación por parte de los líderes de proceso de las respuestas a las PQRSD antes de ser enviadas al usuario</t>
  </si>
  <si>
    <t xml:space="preserve">Preparar y formular con los actores de la cooperacion internacional, los diferentes tipos de iniciativas, de acuerdo con las necesidades y oportunidades de cooperación priorizadas. </t>
  </si>
  <si>
    <t>ENTREGABLES 2020</t>
  </si>
  <si>
    <t>Nuevos mecanismos de cooperación internacional acordados con socios tradicionales y no tradicionales</t>
  </si>
  <si>
    <t>Documentos de análisis de la AOD que recibe el país, generados.</t>
  </si>
  <si>
    <t>Proyectos ejecutados de Cooperación Sur-Sur y Triangular con enfoque tecnológico</t>
  </si>
  <si>
    <t>Proyectos ejecutados de CSS o Triangular en alineación a las prioridades de los mecanismos de integración regional de América Latina.</t>
  </si>
  <si>
    <t>OBJETIVO ESTRATÉGICO RELACIONADO</t>
  </si>
  <si>
    <t xml:space="preserve">* Desconocimiento de la pLaneación Estratégica de la entidad y de los lineamiento de MIPG.
</t>
  </si>
  <si>
    <t>* Establecer, divulgar e implementar los lineamientos en forma inoportuna.</t>
  </si>
  <si>
    <t>*Incumplimiento de metas y compromisos del oBjeto institucional.</t>
  </si>
  <si>
    <t>2. Realizar seguimiento a la gestión del proceso, a través del tablero de control</t>
  </si>
  <si>
    <t xml:space="preserve">1. Actualizar de la normatividad que regula el proceso
</t>
  </si>
  <si>
    <t xml:space="preserve">
3. Mantener un diálogo continuo con los interlocutores de las entidades cabeza de sector y  líderes de política de gestión de desempeño</t>
  </si>
  <si>
    <t xml:space="preserve">
1. María Victoria Losada
</t>
  </si>
  <si>
    <t xml:space="preserve">
2.Gloria Patricia Pinzón</t>
  </si>
  <si>
    <t>3. Julio Ignacio Gutiérrez</t>
  </si>
  <si>
    <t>Pérdida de la información institucional en los sistemas de información de la APC Colombia</t>
  </si>
  <si>
    <t>No contar con la disponibilidad de los recursos tecnológicos, locativos,  y de personal para asegurar el 100% de la información institucional.</t>
  </si>
  <si>
    <t>No realizar la verificación de requisitos del perfil del candidato al cargo</t>
  </si>
  <si>
    <t>Presentación de documentación falsa para creditar estudios y/o experiencia</t>
  </si>
  <si>
    <t>Verificación  de los documento de experiencia e idoneidad del personal a través de la expedición de la certificación de cumplimiento de requisitos que hace el Coordinador de Talento Humano,previo a la elaboración de la resolución y que se archiva en la respectiva hoja de vida. Verificación de la validez de la certificaciones de estudio y experiencia aportadas por los servidores públicos, para soportar los requisitos mínimos requeridos para el cargo.</t>
  </si>
  <si>
    <t>Revisión del formato de hoja de vida expedido por la Función Pública (SIGEP) diligenciado y firmado</t>
  </si>
  <si>
    <t>MAYOR (12)</t>
  </si>
  <si>
    <t>MENOR(2)</t>
  </si>
  <si>
    <t>Las actividades de los planes de Talento Humano (Plan Institucional de Capacitación y el Plan de Estímulos e Incentivos), se desarrollan con poca participación de los servidores o no se ejecutan por falta de ellos.</t>
  </si>
  <si>
    <t>1. Retardo en el inicio de la etapa pre contractual.</t>
  </si>
  <si>
    <t>2. Re programación de actividades en el cronograma lo que genera incumplimiento.</t>
  </si>
  <si>
    <t>3. Baja participación de los servidores  a las actividades programadas en los planes.</t>
  </si>
  <si>
    <t xml:space="preserve">1. Aprobación de los planes a enero 31 de cada año. 
2. Estudios previos bien soportados 
3. Contar con ficha de especificaciones técnicas para el caso de capacitación </t>
  </si>
  <si>
    <t>4. Cronograma de los Planes de TH
5. Evidencias de entrega de la solicitud de contratación en las fechas establecidas en el cronograma</t>
  </si>
  <si>
    <t xml:space="preserve">6. Carta de compromiso de asistencia de los servidores </t>
  </si>
  <si>
    <t xml:space="preserve">Profesional Especializado de Talento Humano
</t>
  </si>
  <si>
    <t>Inconsistencias en el aplicativo de nómina</t>
  </si>
  <si>
    <t>1. Incumplimiento en la fecha de pago de salarios, seguridad social y prestaciones sociales según lo establecido en la ley.</t>
  </si>
  <si>
    <t>Inexactitud en el registro de  datos en el momento  del ingreso de las novedades</t>
  </si>
  <si>
    <t>2. Incumplimiento en los compromisos del PAC</t>
  </si>
  <si>
    <t>Reporte de novedades extemporáneas</t>
  </si>
  <si>
    <t>3. Incurrir en el pago de intereses por mora para el caso de la seguridad social</t>
  </si>
  <si>
    <t>Zona de Riesgo EXTREMO</t>
  </si>
  <si>
    <t>Reportar  las inconsistencias del aplicativo al  área de TI, a través ITOP</t>
  </si>
  <si>
    <t>Reporte generado por el aplictivo de nómina para revisión del coordinador</t>
  </si>
  <si>
    <t>Reporte generado por el aplicativo de nómina para revisión del coordinador con refrencia a las novedades extemporáneas</t>
  </si>
  <si>
    <t>Claudia Osuna</t>
  </si>
  <si>
    <t>1. . Realizar el seguimiento a las inconsistencias  de la nómina reportada a través de ITOP</t>
  </si>
  <si>
    <t xml:space="preserve">Claudia Osuna / Profesional Universitario </t>
  </si>
  <si>
    <t>Realizar  la verificación del cálculo de la nómina (cuadro  de excel)</t>
  </si>
  <si>
    <t>Julio César Cadavid/ Coordinador</t>
  </si>
  <si>
    <t>JULIO CÉSAR CADAVID</t>
  </si>
  <si>
    <t xml:space="preserve">
POSICIONAR a la APC-Colombia como líder técnico de la cooperación internacional a nivel nacional y regional</t>
  </si>
  <si>
    <t xml:space="preserve"> Inoportunidad y/o inexactitud de la  información  publicada en  los diferentes medios de la Agencia</t>
  </si>
  <si>
    <t>Información publicada a los diferentes  de manera inexacta e inoportuna.</t>
  </si>
  <si>
    <t>Falta de verificación de la información  previa a su publicación</t>
  </si>
  <si>
    <t xml:space="preserve">Daño de imagen institucional, </t>
  </si>
  <si>
    <t>Entrega de infromación de manera extemporánea e incompleta</t>
  </si>
  <si>
    <t>Pérdida de la credibilidad y de  la confianza institucional.</t>
  </si>
  <si>
    <t>Inseguridad en lugares de cubrimiento  y desplazamiento de eventos  de la Entidad</t>
  </si>
  <si>
    <t>Daño de la integridad del personal y pérdida de los equipos con información institucional</t>
  </si>
  <si>
    <t>Insufiencia de personal con perfiles requeridos en el área de comunicaciones</t>
  </si>
  <si>
    <t>Cumplir con los protocolos establecidos en el área previa a su  publicación.</t>
  </si>
  <si>
    <t>Correos electrónicos solictando  losinsumos de información previa publicación, actas de reunión y compromisos establecidos en las mismas</t>
  </si>
  <si>
    <t>Previa verificación del lugar del evento y tener un diagnóstico del entorno y así tomar medidas</t>
  </si>
  <si>
    <t>Solicitudes a través de correo electrónico y/o reuniones a la Dirección Administrativa y Financiera</t>
  </si>
  <si>
    <t>Winy Anaya</t>
  </si>
  <si>
    <t>Zona de Riesgo MODERADO</t>
  </si>
  <si>
    <t>Desde el equipo de comunicaciones se implementará una matriz en Drive para el control De las actividades realizadas por el equipo</t>
  </si>
  <si>
    <t>Número de actividades recibidas.</t>
  </si>
  <si>
    <t xml:space="preserve"> Alta carga de actividades como operador jurídico, e insufieciente personal</t>
  </si>
  <si>
    <t>Condenas y fallos en contra de la Entidad, en detrimento patrimonial de la misma por pago de condenas.</t>
  </si>
  <si>
    <t>Desconocimiento normativo e insuficiente documentación de los asuntos enviados para revisión jurídica</t>
  </si>
  <si>
    <t>Acciones de repetición y llamamiento en garantia en contra servidores o exservidores públicos.</t>
  </si>
  <si>
    <t>No adquisición y o acceso a herramientas legislativas y jurisprudenciales.</t>
  </si>
  <si>
    <t>Rol pasivo de los apoderados en la defensa de los procesos de la entidad.</t>
  </si>
  <si>
    <t>Política de prevención del daño antijurídico implementada en la APCColombia.</t>
  </si>
  <si>
    <t>Sandra Villamizar</t>
  </si>
  <si>
    <t>BAJA (2)</t>
  </si>
  <si>
    <t>BAJA</t>
  </si>
  <si>
    <t xml:space="preserve">b. No realizar de manera periodica la actualizacion de activos de informacion de APC-COLOMBIA </t>
  </si>
  <si>
    <t xml:space="preserve">Pérdida Y/O falta de integridad ,por uso indebido de la información, lo que ocasionaría un daño en la Imagen institucional de  APC-COLOMBIA </t>
  </si>
  <si>
    <t>c.Ausencia de lineamientos documentados de las herramientas de control y seguridad</t>
  </si>
  <si>
    <t>Willy Vijalba</t>
  </si>
  <si>
    <t>Andres Martinez</t>
  </si>
  <si>
    <t>Willy Vijalba/Andres Martinez</t>
  </si>
  <si>
    <t>Establecer un marco de Gestion para controlar la implementacion y operación de seguridad de la informacion dentro de APC-COLOMBIA</t>
  </si>
  <si>
    <t xml:space="preserve">Politica de seguridad de la información actualizada </t>
  </si>
  <si>
    <t>Elaborar metodologia para Ia dentificacion de los activos de información.</t>
  </si>
  <si>
    <t>Metodologia Implementada</t>
  </si>
  <si>
    <t xml:space="preserve">Andres martinez/Willy vijalba </t>
  </si>
  <si>
    <t xml:space="preserve">Existe el riesgo de que más del 20% de los recursos de cooperación registrados en el Sistema de Información de APC, se canalicen hacia áreas o temáticas que no hacen parte de las prioridades definidas en la ENCI 2019-2022. </t>
  </si>
  <si>
    <t>Debilidad en el proceso para la recolección, registro en el sistema de información y divulgación de la misma.</t>
  </si>
  <si>
    <t>Publicación de documento con Analisis de AOD recibida en 2019, mostrando la alineación de la cooperación recibida a las prioridades nacionales.</t>
  </si>
  <si>
    <t>Fallas en el sistema de información de la cooperación internacional en cuanto a la confiabilidad, manejo y disponibilidad de la información.</t>
  </si>
  <si>
    <t>Reporte y seguimiento sobre fallas en el sistema de información al área de Tecnologías de la Información</t>
  </si>
  <si>
    <t>Plantillas estandarizadas para la recolección de la información</t>
  </si>
  <si>
    <t>Verificación y validación de fuentes de información y calidad de la información registrada</t>
  </si>
  <si>
    <t xml:space="preserve">Número de proyectos de Cooperación Internacional cofinanciados con recursos de Contrapartida Nacional alineados a la ENCI. </t>
  </si>
  <si>
    <t>Destinación indebida de los recursos asignados a contrapartidas</t>
  </si>
  <si>
    <t>Definir los criterios de selección de los proyectos de contrapartidas de manera discrecional</t>
  </si>
  <si>
    <t>Falta de seguimiento a la ejecución de los recursos asignados a los proyectos de contrapartidas</t>
  </si>
  <si>
    <t>No definir claramente los gastos elegibles para ser cubiertos con los recursos de contrapartidas</t>
  </si>
  <si>
    <t>Aprobación de proyectos sin el cumplimiento de todos los requisitos establecidos en la documentación</t>
  </si>
  <si>
    <t>2. Incumplimiento de la metas definidas para los proyectos de contrapartida</t>
  </si>
  <si>
    <t>3. Pérdida de credibilidad institucional.</t>
  </si>
  <si>
    <t>4. Acciones penales, disciplinarias y fiscales</t>
  </si>
  <si>
    <t>2. Aprobación de proyectos a cofinanciar por parte de Comité de Contrapartida</t>
  </si>
  <si>
    <t>3. Seguimiento permanente, mediante supervisión a los proyectos cofinanciados con recursos de contrapartida</t>
  </si>
  <si>
    <t>5. Verificación del cumplimiento de todos los requisitos definidos en la ficha de evaluación del proyecto</t>
  </si>
  <si>
    <t>Definición e implementación de un Comité Técnico de seguimiento para verificar los avances del proyecto y apoyar la gestión de supervisión cuando asíse requiera por la complejidad del proyecto</t>
  </si>
  <si>
    <t>Encargado de ventanilla única</t>
  </si>
  <si>
    <t>Lideres de proceso</t>
  </si>
  <si>
    <t>1. Informar a la Dirección Administrativa y Financiera para que se tomen las medidas disciplinarias que correspondan
2. Implementar acciones para subsanar el incumplimiento de acuerdo con lo establecido en la Ley</t>
  </si>
  <si>
    <t>Brindar capacitación a los servidores públicos y colaboradores de la Agencia en la importancia de las respuestas a las PQRSD de forma adecuada y oportuna.</t>
  </si>
  <si>
    <t>Presentación
Listas de Asistencia</t>
  </si>
  <si>
    <t>Lider de proceso de Servicio al Ciudadano</t>
  </si>
  <si>
    <t>Revisión y ajustes de la Resolución 048 de 2017 PQRSD.</t>
  </si>
  <si>
    <t>Nueva resolución o acta de no ajustes</t>
  </si>
  <si>
    <t>Definir y divulgar política de atención al ciudadano en caso de situaciones administrativas imprevistas del personal para garantizar la atención adecuada a las PQRSD a su cargo</t>
  </si>
  <si>
    <t>Política de atención al ciudadano
Evidencias de divulgación</t>
  </si>
  <si>
    <t>Implementar las actividades definidas en el PGD y PINAR asociadas a la capacitación y brindar directrices a los servidores y colaboradores frente al manejo de los documentos cuando se requiera.,</t>
  </si>
  <si>
    <t>Aplicación del Procedimiento de administración de bienes</t>
  </si>
  <si>
    <t>Emitir directrices (circular) a los servidores frente al manejo de los bienes</t>
  </si>
  <si>
    <t>Circular</t>
  </si>
  <si>
    <t>Ayuda de memoria con los resultados de la evaluación</t>
  </si>
  <si>
    <t>Registros de información en el sistema</t>
  </si>
  <si>
    <t>Seguimiento a la atención a PQRSD.</t>
  </si>
  <si>
    <t xml:space="preserve"> Que se destinen recursos de caja menor para sufragar gastos que solamente deben ser cancelados
por medio de procesos contractuales.</t>
  </si>
  <si>
    <t>Investigaciones a la Entidad de tipo penal, disciplinario y fiscal.</t>
  </si>
  <si>
    <t>Generar reportes mensuales de la ejecución de la caja menor.</t>
  </si>
  <si>
    <t>Informes SIIF Caja menor</t>
  </si>
  <si>
    <t>Reporter trimestralmente al Director Administrativo y Financiero la ejecución de la caja menor.</t>
  </si>
  <si>
    <t>Reporte Trimestral ejecución caja menor</t>
  </si>
  <si>
    <t>Aprobación previa de los gastos de caja menor por parte del Director Administrativo y Financiero</t>
  </si>
  <si>
    <t>Accidentalidad del personal o parque automotor de la entidad</t>
  </si>
  <si>
    <t>Accidentalidad del personal de la entidad (servidores públicos, contratistas, colaboradores) o de los vehículos de propiedad de la entidad</t>
  </si>
  <si>
    <t>Descuido o falta de atención</t>
  </si>
  <si>
    <t>Afectación en la integridad física de las personas</t>
  </si>
  <si>
    <t>Ejecución del Plan anual de seguridad y salud en el trabajo</t>
  </si>
  <si>
    <t>Profesional Universitario Grado 08 SST</t>
  </si>
  <si>
    <t>1. Reportar a la ARL
2. Reportar al seguro
3. Realizar las investigaciones correspondientes</t>
  </si>
  <si>
    <t>Distribución inadecuada de mobiliario en las instalaciones de la entidad</t>
  </si>
  <si>
    <t>Investigaciones</t>
  </si>
  <si>
    <t>Reporte de condiciones inseguras</t>
  </si>
  <si>
    <t>Formular el Plan estratégico de seguridad vial</t>
  </si>
  <si>
    <t>Plan formulado</t>
  </si>
  <si>
    <t>Fallas operativas del parque automotor</t>
  </si>
  <si>
    <t>Perdida material del parque automotor
Pérdida de vidas humanas
Lesiones personales
Demandas</t>
  </si>
  <si>
    <t>Ejecución del plan anual de mantenimiento de vehículos</t>
  </si>
  <si>
    <t>Generar trimestralmente tips de autocuidado</t>
  </si>
  <si>
    <t>Tips publicados en mi agencia</t>
  </si>
  <si>
    <t>Registro inoportuno de los bienes que ingresan al almacen lde la entidad.</t>
  </si>
  <si>
    <t>Que los bienes que ingresan a la entidad se hagan por fuera de los tiempos establecidos.</t>
  </si>
  <si>
    <t>Desconocimiento de la normatividad relacionada</t>
  </si>
  <si>
    <t>1.Reportar al Director Administrativo y Financiero 
2.Realizar el ingreso al almacén si es autorizado, dejando las anotaciones correspondientes</t>
  </si>
  <si>
    <t>Falta de comunicación entre los involucrados en el proceso</t>
  </si>
  <si>
    <t>Aplicación del Manual de donaciones en especie</t>
  </si>
  <si>
    <t>Responsable administración de recursos - donacione en especie</t>
  </si>
  <si>
    <t>Actualizar y socializar el procedimiento de administración de bienes</t>
  </si>
  <si>
    <t>Procedimiento actualizado y socializado</t>
  </si>
  <si>
    <t>Perfeccionamiento de un contrato o convenio sin el cumplimiento de los requisitos legales.</t>
  </si>
  <si>
    <t>falta de cumplimiento de los requisitos o documentacion  de acuerdo con la normatividad vigente para perfeccionar un contrato o convenio.</t>
  </si>
  <si>
    <t>Riesgo de cumplimiento y riesgo operativo</t>
  </si>
  <si>
    <t xml:space="preserve">Improbable  (2) </t>
  </si>
  <si>
    <t>Zona de Riesgo Alta</t>
  </si>
  <si>
    <t>Coordinador</t>
  </si>
  <si>
    <t>mensual</t>
  </si>
  <si>
    <t>Débil</t>
  </si>
  <si>
    <t>Moderado</t>
  </si>
  <si>
    <t>Moderado (3)</t>
  </si>
  <si>
    <t>Zona de Riesgo Moderada</t>
  </si>
  <si>
    <t>Si es posible realizar la correccion, adelantarla de manera inmediata y para el caso de no expedirse el registro presupuestal en la oportunidad requerida solicitar al comité de conciliaciones el reconocimiento de la obligacion.</t>
  </si>
  <si>
    <t>Iniciar la ejecucion o ejecutar  un contrato o convenio sin solicitar y aprobar las garantías (cuando se requiera) que contengan los amparos suficientes para proteger a la entidad de los riesgos que puedan ocurrir en su ejecucion</t>
  </si>
  <si>
    <t>Capacitación insuficiente a quien estructura el proceso .</t>
  </si>
  <si>
    <t>Inadecuado diligenciamiento de la matriz de riesgos</t>
  </si>
  <si>
    <t xml:space="preserve">vincular el pantallazo de aprobacion a la base de datos de contratos mediante hipervinculo </t>
  </si>
  <si>
    <t>Imprimir las garantías y adjuntarlas al expdiente fisico contractual con el pantallazo de aprobacion</t>
  </si>
  <si>
    <t>Capacitacion de estructuradores en matriz de riesgos y garantías</t>
  </si>
  <si>
    <t xml:space="preserve">Secretaria ejecutiva del proceso </t>
  </si>
  <si>
    <t>semestral</t>
  </si>
  <si>
    <t>Matriz Base de Datos Contratos con pantallazos y fechas de aprobación de las garantías actualizado</t>
  </si>
  <si>
    <t>Realizar capacitaciones en la gestión precontractual y matriz de riesgos.</t>
  </si>
  <si>
    <t>listado de asistencia de las capacitaciones realizadas</t>
  </si>
  <si>
    <t xml:space="preserve">La entidad no atienda en forma oportuna el pago de compromisos adquiridos con terceros </t>
  </si>
  <si>
    <t>1.  Carencia o insuficiencia de PAC</t>
  </si>
  <si>
    <t>2. Las áreas que tienen compromisos con terceros no tramiten oportunamente los pagos ante la Dirección Administrativa y Financiera, de acuerdo con las solicitudes de PAC realizadas por éstas.</t>
  </si>
  <si>
    <t>1. No cumplir a cabalidad con el objeto misional de la entidad</t>
  </si>
  <si>
    <t xml:space="preserve">
2. Exponer a la entidad a posibles demandas por incumpliiento </t>
  </si>
  <si>
    <t xml:space="preserve">
3.Investigacones y sanciones disciplinarias</t>
  </si>
  <si>
    <t>Verificar que los valores registrados en las solicitudes de PAC de las áreas ejecutoras correspondan con lo registrado en el aplicativo SIIF Nación para aprobación del Ministerio de Hacienda</t>
  </si>
  <si>
    <t>Hacer seguimiento a la ejecución de PAC verificando que el PAC asignado por el Ministerio de Hacienda se esté gastando de acuerdo con las solicitudes.</t>
  </si>
  <si>
    <t>Profesional de Tesoreria</t>
  </si>
  <si>
    <t>Qincenal</t>
  </si>
  <si>
    <t>1. Capacitar personal adicional para cubrir en forma transitoria la ausencia del titular que realiza la tarea.
2. En caso de asignación de PAC insuficiente, priorizar en función del grado de necesidad.
3. En caso del no tramite oportuno de las cuentas programadas para pago en el mes respectivo, atender las cuentas tramitadas no programadas en el mes subsiguiente.</t>
  </si>
  <si>
    <t>Informar a los responsables de las áreas ejecutoras de PAC la realización de solicitudes mensuales, para su registro en  SIIF Nación en las fechas establecidas por Minhacienda  Circular Externa para cada vigencia.</t>
  </si>
  <si>
    <t>Enviar quincenalmente reporte de avance de ejecución de PAC a los responsables de las áreas ejecutoras para el trámite oportuno de los pagos que se tengan pendientes dentro del mes de ejecución.</t>
  </si>
  <si>
    <t>01/0/2020</t>
  </si>
  <si>
    <t>Realización de transacciones fraudulentas con recursos asignados por el Ministerio de Hacienda a las cuentas bancarias autorizadas de APC Colombia.</t>
  </si>
  <si>
    <t>1. Carencia de controles adecuados para el manejo de las cuentas bancarias</t>
  </si>
  <si>
    <t>1. Que los proyectos, planes y programas no se ejecuten en forma oportuna por falta de recursos financieros.</t>
  </si>
  <si>
    <t>2. Detrimento patrimonial.</t>
  </si>
  <si>
    <t>3. Acciones disciplinarias, fiscales y penales  para el o los funcionarios involucrados</t>
  </si>
  <si>
    <t>Rara Vez (1)</t>
  </si>
  <si>
    <t>Mayor (2)</t>
  </si>
  <si>
    <t>1. Establecer y cumplir con protocolos de seguridad para el manejo de las cuentas bancarias.</t>
  </si>
  <si>
    <t>2. Realizar conciliaciones bancarias</t>
  </si>
  <si>
    <t>Cada vez que se efectúe una transaccación por las cuentas bancarias autorizadas</t>
  </si>
  <si>
    <t>Hacer efectiva la póliza de seguro de infidelidad y reisgos financieros adquirida por la entidad para amparar las pérdidas, daños y gastos en que tenga que incurrir ésta por la infidelidad, actos deshonestos o fraudulentos de empleados públicos y trabajadores.</t>
  </si>
  <si>
    <t>Aplicar los lineamientos establecidos en el protocolo de seguridad para el manejo de las cuentas bancarias autorizadas de la entidad, cada vez que se realice una transacción por éstas</t>
  </si>
  <si>
    <t>Elaborar mensualmente las conciliaciones de las cuentas bancarias de la entidad y hacer seguimiento a las partidas conciliatorias</t>
  </si>
  <si>
    <t xml:space="preserve">Conciliación bancaria </t>
  </si>
  <si>
    <t>Profesional de Central de Cuentas - Adriana Navarro Morantes</t>
  </si>
  <si>
    <t>Los Estados Financieros no refejen la realidad de los hechos económicos de la entidad</t>
  </si>
  <si>
    <t>La información presentada en los estados financieros es incompleta, errónea o poco confiable</t>
  </si>
  <si>
    <t>1. Registro de información  sin soportes idóneos</t>
  </si>
  <si>
    <t>2. Las áreas y-o entidades involucradas en el proceso no envíen oportunamente la información</t>
  </si>
  <si>
    <t>2. Acciones disciplinarias para el funcionario a cargo.</t>
  </si>
  <si>
    <t>3. Observaciones por parte de los entes de contol.</t>
  </si>
  <si>
    <t xml:space="preserve">
4. Sobreestimación o sobreestimación de cuentas contables</t>
  </si>
  <si>
    <t>IMPROBABLE (1)</t>
  </si>
  <si>
    <t xml:space="preserve">Verificar que los comprobantes de contabilidad registrados en forma manual o automática cuenten con la documentación soporte exigida por ley y/o lineamientos internos de la entidad </t>
  </si>
  <si>
    <t>Realizar conciliación de saldos contables con las áreas involucradas en el proceso contable</t>
  </si>
  <si>
    <t>Contador</t>
  </si>
  <si>
    <t>Evaluar la información suministrada por las áreas de la Agencia o entidades externas revisando el cumplimiento de los requisitos establecidos para los soportes internos y externos.</t>
  </si>
  <si>
    <t xml:space="preserve">Evaluación, Control y Mejoramiento </t>
  </si>
  <si>
    <t>Verificar y evaluar que la gestión institucional, se realice de acuerdo con la normativa  vigente, en atención a las metas y objetivos previstos, para facilitar la mejora del desempeño institucional.</t>
  </si>
  <si>
    <t xml:space="preserve">Insuficiente contribución a la mejora del desempeño institucional </t>
  </si>
  <si>
    <t>Los resultados de la verificación realizada por Control Interno no aporta suficientes insumos para la toma de decisiones que facilite la mejora del desempeño institucional.</t>
  </si>
  <si>
    <t xml:space="preserve">1. Incumplimiento del plan de trabajo de control interno.
</t>
  </si>
  <si>
    <t xml:space="preserve">1. Afectación de la imagen reputacional de la entidad. 
2. Sanción por parte del ente de control u otro ente regulador. 
</t>
  </si>
  <si>
    <t>Rara vez (1)</t>
  </si>
  <si>
    <t xml:space="preserve">1. Seguimiento al cumplimiento del plan de trabajo de Control Interno.
</t>
  </si>
  <si>
    <t>Prevenir</t>
  </si>
  <si>
    <t>Profesional Especializado Control Interno</t>
  </si>
  <si>
    <t>Menor (2)</t>
  </si>
  <si>
    <t>Aceptar</t>
  </si>
  <si>
    <t>2. Recomendaciones erróneas o inexactas para la toma de decisiones, que faciliten la mejora del desempeño institucional.</t>
  </si>
  <si>
    <t xml:space="preserve">2. Validación de informes por parte del equipo de Control Interno de las recomendaciones generadas, a partir de las causas que originan los hallazgos u observaciones identificadas.
</t>
  </si>
  <si>
    <t>Asesor con funciones de Control Interno</t>
  </si>
  <si>
    <t>Permanente para cada informe.</t>
  </si>
  <si>
    <t xml:space="preserve">Destinación de recursos públicos a finalidades contrarias a las definidas </t>
  </si>
  <si>
    <t>1. Implementación del Manual respecto los requisitos tecnicos del proyecto y de idoneidad tecnica, financiera y juridica  para la asignación de contrapartida nacional</t>
  </si>
  <si>
    <t>Actas de reunión, informes de supervision conjunta (cuando haya lugar), listado de asistencia</t>
  </si>
  <si>
    <t>Miriam Pantoja</t>
  </si>
  <si>
    <t>selección de Ejecutores de convenios  que no corresponden a criterios tecnicos</t>
  </si>
  <si>
    <t>5. Acciones penales, disciplinarias y fiscales</t>
  </si>
  <si>
    <t>,</t>
  </si>
  <si>
    <t>6. Conformación de un equipo multidisciplinario  de profesionales de APC-Colombia en la preparación y presentación de proyectos suceptibles de ser cofinanciados</t>
  </si>
  <si>
    <t>Preparar y formular con los actores de la cooperacion internacional, los diferentes tipos de iniciativas, de acuerdo con las necesidades y oportunidades de cooperación priorizadas.</t>
  </si>
  <si>
    <t>Desarrollar intercambios Col-Col</t>
  </si>
  <si>
    <t>Intercambiar practicas que no sean escalables para el grupo de valor seleccionado</t>
  </si>
  <si>
    <t>Realizar intercambios Col - Col sin los criterios tecnicos definidos en la Metodologia</t>
  </si>
  <si>
    <t>Estrategico</t>
  </si>
  <si>
    <t>Los criterios de selección de la práctica no son adecuados</t>
  </si>
  <si>
    <t xml:space="preserve">1. Desarrollo de Col- Col no alienados a la ENCI en su etapa de formulación  
3. Generar retrocesos en el desarrollo de las etapas del Col - Col 3.1 Perdida de credibilidad por parte del Cooperante. 3.2 Perdida de credibilidad de las entidades en los participantes del Col - Col. 3.3 Sobrecostos en la logistica para el desarrollo de los Col - Col. </t>
  </si>
  <si>
    <t>Implementar loscriterios de selección de iniciativas definidos por la Metodologia</t>
  </si>
  <si>
    <t>x</t>
  </si>
  <si>
    <t>operativo</t>
  </si>
  <si>
    <t>Selección errada de los participantes convocados al intercambio</t>
  </si>
  <si>
    <t>Implementar criterios de perfiles de los participantes con el apoyo de las entidades socias</t>
  </si>
  <si>
    <t xml:space="preserve">Implementación de una metodologia de Col Col de acuerdo con criterios ajustados a la ENCI </t>
  </si>
  <si>
    <t>Documento metodologico</t>
  </si>
  <si>
    <t>El contenido tematico del COL-COL no cumple con la mayoria de expectivas frente a los conocimientos a aplicar</t>
  </si>
  <si>
    <t>Determinar con la Entidad socia y el cooperante las tematicas  que se alineen con la ENCI,  y las necesidades de la poblacion objetivo</t>
  </si>
  <si>
    <t>Identificar y divulgar buenas prácticas de las entidades territoriales y nacionales ganadoras de oportunidades de cooperación internacional</t>
  </si>
  <si>
    <t>Implementación y Seguimiento</t>
  </si>
  <si>
    <t>Coordinar la implementación y seguimiento de las iniciativas e instrumentos de cooperación internacional</t>
  </si>
  <si>
    <t>POSICIONAR a la APC-Colombia como líder técnico de la cooperación internacional a nivel nacional y regional</t>
  </si>
  <si>
    <t xml:space="preserve">Aplazamiento del cierre de  negociaciones que conducen a la formulación y ejecución de proyectos e iniciativas de CSS y CTr planeadas para la vigencia </t>
  </si>
  <si>
    <t>No se desarrollan las actividades programadas para formular, aprobar o ejecutar los proyectos e iniciativas de Cooperación Sur Sur (CSS) yo triangular (CTr) planeadas para la vigencia.</t>
  </si>
  <si>
    <t>Cambios en las instituciones socias que afectan las agendas de cooperación internacional.</t>
  </si>
  <si>
    <t>Pérdida de confianza en APCColombia por parte de los países socios y entidades nacionales y territorios;</t>
  </si>
  <si>
    <t>Preparación y formulación de proyectos con las entidades técnicas de los países socios y los enlaces del país de manera previa a la negociación</t>
  </si>
  <si>
    <t>fUERTE</t>
  </si>
  <si>
    <t>Fuerte</t>
  </si>
  <si>
    <t>Preparara y ejecutar las actividades alternativas que se tienen identificadas previamente para solventar aquellas que no se realicen.
En caso de no ser suficientes, en acuerdo con los países socios evaluar la posiblidad de adelantar actividades programadas para vigencias posteriores.</t>
  </si>
  <si>
    <t>Nuevos socios de África, Sudeste Asiático y Eurasia con proyectos de CSS o Triangular en ejecución, bajo el modelo de agregación de valor. (Megameta)</t>
  </si>
  <si>
    <t>Poco conocimiento o comprensión de entidades nacionales de las particularidades de la cooperación internacional</t>
  </si>
  <si>
    <t>Costos por reformulación y cancelación de las actividades que hacen parte de los proyectos.</t>
  </si>
  <si>
    <t>Programación de proyectos, iniciativas y actividades adicionales como alternativa para asegurar el cumplimiento de las metas planeadas</t>
  </si>
  <si>
    <t>Proyectos de Cooperación Sur-Sur ejecutados en doble vía con países de América Latina y el Caribe. (Megameta)</t>
  </si>
  <si>
    <t>Dificultades para asistir a las actividades programadas por parte de los participantes</t>
  </si>
  <si>
    <t>Recorte presupuestal a futuro por baja ejecución presupuestal en la vigencia en curso</t>
  </si>
  <si>
    <t>Cambios en los lineamientos de política exterior</t>
  </si>
  <si>
    <t>Desestimiento de los paises socios para desarrollar los proyectos o iniciativas planeasos</t>
  </si>
  <si>
    <t>Iniciativas de CSS o Triangular en ejecución que responden a vigencias anteriores, vigencia actual (Oferta)</t>
  </si>
  <si>
    <t>Afectación de la ejecución presupuestal de los recursos asignados al FOCAI</t>
  </si>
  <si>
    <t>Entregar lineamientos , direccionamiento, guía y orientación para focalizar y dinamizar la gestión de APC-Colombia.</t>
  </si>
  <si>
    <t xml:space="preserve">Administrar de manera eficaz y eficiente los recursos físicos y servicios generales, requeridos por los diferentes procesos de la Entidad para el cumplimiento de la misión institucional.
</t>
  </si>
  <si>
    <t xml:space="preserve"> AFECTA
PROBABILIDAD</t>
  </si>
  <si>
    <t>001/02/2020</t>
  </si>
  <si>
    <t>Implementación del Plan Estratégico de Comunicaciones (PEC) en la vigencia 2020</t>
  </si>
  <si>
    <t>Alinear y articular la cooperación internacional a las prioridades de desarrollo del país</t>
  </si>
  <si>
    <t>Recursos de cooperación internacional no reembolsable movilizados</t>
  </si>
  <si>
    <t>Alineación de los recursos de cooperación internacional a las 5 prioridades definidas en la ENCI 2019-2022</t>
  </si>
  <si>
    <t>Dispersión de los recursos de cooperación internacional respecto a las prioridades definidas en la ENCI 2019-2022</t>
  </si>
  <si>
    <t>Revisión trimestral de la calidad de la información en los reportes de la herramienta tecnológica</t>
  </si>
  <si>
    <t>Profesional de apoyo a la gestión de la Dirección</t>
  </si>
  <si>
    <t>Elaboración y seguimiento a 30 planes de trabajo para la vigencia 2020 con las fuentes oficiales y no oficiales de cooperación internacional</t>
  </si>
  <si>
    <t>Profesional Especializado de la Dirección</t>
  </si>
  <si>
    <t>Elaboración de fichas para la alineación de la cooperación internacional a las prioridades de desarrrollo del país</t>
  </si>
  <si>
    <t>Fichas con lineamientos</t>
  </si>
  <si>
    <t>Profesional de apoyo a la gestión</t>
  </si>
  <si>
    <t>Resolver los casos de fallas presentadas por el sistema relacionados con el módulo de registro de recursos</t>
  </si>
  <si>
    <t>Profesional del proceso de Tecnologías de la Información</t>
  </si>
  <si>
    <r>
      <t xml:space="preserve">Divulgar información errada de la Cooperación Internacional </t>
    </r>
    <r>
      <rPr>
        <sz val="5"/>
        <rFont val="Arial"/>
        <family val="2"/>
      </rPr>
      <t>recibida por Colombia y de la que puede acceder el país.</t>
    </r>
  </si>
  <si>
    <t>Diversificación de actores y mecanismos de la cooperación internacional - Articulación y coordinación entre los actores de la cooperación internacional</t>
  </si>
  <si>
    <t xml:space="preserve">ALINEAR Y ARTICULAR la cooperación internacional a las prioridades de desarrollo del país </t>
  </si>
  <si>
    <t xml:space="preserve">contratos/convenios con la póliza aprobada oportunamente conforme a los requisitos del mismo </t>
  </si>
  <si>
    <t>Diseño del Sistema de Seguridad de la Información en el marco del Plan Estratégico de Tecnologías de la Información - PETI</t>
  </si>
  <si>
    <t>Implementación de la tercera fase Plan Estratégico del Talento Humano (PETH).</t>
  </si>
  <si>
    <t xml:space="preserve"> documentos verificados en los términos de la acción prevista .</t>
  </si>
  <si>
    <t>Actividades ejecutadas de acuerdo a la fecha programada frente al total de actividades programadas</t>
  </si>
  <si>
    <t>Casos resueltos</t>
  </si>
  <si>
    <t>Ejecución de recursos de cooperación internacional no reembolsable administrados por la Entidad</t>
  </si>
  <si>
    <t>Catalina Quintero</t>
  </si>
  <si>
    <t>Aceptarel riesgo</t>
  </si>
  <si>
    <t>GESTIONAR conocimiento que genere valor agregado a los países socios y los territorios</t>
  </si>
  <si>
    <t xml:space="preserve">NA </t>
  </si>
  <si>
    <t>Implementación del Plan de trabajo de Control Interno</t>
  </si>
  <si>
    <t xml:space="preserve">Moderado </t>
  </si>
  <si>
    <t>3</t>
  </si>
  <si>
    <t>Desarticulación del direccionamiento, seguimiento y evaluación realizados por el proceso en relación con la Planeación Estratégica de la entidad y MIPG</t>
  </si>
  <si>
    <t xml:space="preserve">Documentar y mantener actualizadas las herrmientas de control de APC-COLOMBIA </t>
  </si>
  <si>
    <t>Actualización de los activos de información, para mejor administración de la infraestructura y servicios tecnologicos.</t>
  </si>
  <si>
    <t>c. Pérdida de información y afectación del servicio por efecto de virus , adulteracion, fallas tecnicas, operaciones inadecuadas.</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</si>
</sst>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
      <color theme="1"/>
      <name val="Calibri"/>
      <family val="2"/>
      <scheme val="minor"/>
    </font>
    <font>
      <b/>
      <sz val="5"/>
      <color theme="1"/>
      <name val="Calibri"/>
      <family val="2"/>
      <scheme val="minor"/>
    </font>
    <font>
      <b/>
      <sz val="5"/>
      <name val="Calibri"/>
      <family val="2"/>
      <scheme val="minor"/>
    </font>
    <font>
      <b/>
      <sz val="9"/>
      <color indexed="81"/>
      <name val="Tahoma"/>
      <family val="2"/>
    </font>
    <font>
      <sz val="9"/>
      <color indexed="81"/>
      <name val="Tahoma"/>
      <family val="2"/>
    </font>
    <font>
      <sz val="5"/>
      <name val="Calibri"/>
      <family val="2"/>
      <scheme val="minor"/>
    </font>
    <font>
      <sz val="8"/>
      <color theme="1"/>
      <name val="Calibri"/>
      <family val="2"/>
      <scheme val="minor"/>
    </font>
    <font>
      <sz val="11"/>
      <name val="Calibri"/>
      <family val="2"/>
      <scheme val="minor"/>
    </font>
    <font>
      <b/>
      <sz val="10"/>
      <color theme="1"/>
      <name val="Calibri"/>
      <family val="2"/>
      <scheme val="minor"/>
    </font>
    <font>
      <sz val="5"/>
      <color theme="1"/>
      <name val="Calibri"/>
      <family val="2"/>
    </font>
    <font>
      <sz val="5"/>
      <name val="Calibri"/>
      <family val="2"/>
    </font>
    <font>
      <sz val="5"/>
      <name val="Arial"/>
      <family val="2"/>
    </font>
    <font>
      <b/>
      <sz val="5"/>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CC"/>
        <bgColor indexed="64"/>
      </patternFill>
    </fill>
    <fill>
      <patternFill patternType="solid">
        <fgColor rgb="FFF9F9FF"/>
        <bgColor indexed="64"/>
      </patternFill>
    </fill>
    <fill>
      <patternFill patternType="solid">
        <fgColor rgb="FFFF990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9F9FF"/>
        <bgColor rgb="FFF9F9FF"/>
      </patternFill>
    </fill>
    <fill>
      <patternFill patternType="solid">
        <fgColor theme="9" tint="0.39997558519241921"/>
        <bgColor indexed="64"/>
      </patternFill>
    </fill>
    <fill>
      <patternFill patternType="solid">
        <fgColor rgb="FFFF0000"/>
        <bgColor rgb="FFFF0000"/>
      </patternFill>
    </fill>
    <fill>
      <patternFill patternType="solid">
        <fgColor rgb="FFCCCCCC"/>
        <bgColor rgb="FFCCCCCC"/>
      </patternFill>
    </fill>
    <fill>
      <patternFill patternType="solid">
        <fgColor rgb="FFFFFF00"/>
        <bgColor rgb="FFFFFF00"/>
      </patternFill>
    </fill>
    <fill>
      <patternFill patternType="solid">
        <fgColor theme="0" tint="-0.249977111117893"/>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thick">
        <color indexed="64"/>
      </left>
      <right style="medium">
        <color indexed="64"/>
      </right>
      <top style="medium">
        <color indexed="64"/>
      </top>
      <bottom/>
      <diagonal/>
    </border>
    <border>
      <left style="thin">
        <color indexed="64"/>
      </left>
      <right style="thick">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ck">
        <color indexed="64"/>
      </bottom>
      <diagonal/>
    </border>
    <border>
      <left style="thin">
        <color indexed="64"/>
      </left>
      <right/>
      <top style="thick">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4">
    <xf numFmtId="0" fontId="0" fillId="0" borderId="0" xfId="0"/>
    <xf numFmtId="0" fontId="18" fillId="34" borderId="10" xfId="0" applyFont="1" applyFill="1" applyBorder="1" applyAlignment="1">
      <alignment vertical="top" wrapText="1"/>
    </xf>
    <xf numFmtId="0" fontId="18" fillId="0" borderId="10" xfId="0" applyFont="1" applyFill="1" applyBorder="1" applyAlignment="1">
      <alignment horizontal="left" vertical="top" wrapText="1"/>
    </xf>
    <xf numFmtId="0" fontId="18" fillId="0" borderId="10" xfId="0" applyFont="1" applyFill="1" applyBorder="1" applyAlignment="1">
      <alignment vertical="top" wrapText="1"/>
    </xf>
    <xf numFmtId="0" fontId="25" fillId="0" borderId="0" xfId="0" applyFont="1" applyAlignment="1">
      <alignment horizontal="center" vertical="center"/>
    </xf>
    <xf numFmtId="0" fontId="0" fillId="34" borderId="10" xfId="0" applyFill="1" applyBorder="1" applyAlignment="1">
      <alignment horizontal="center" vertical="center" wrapText="1"/>
    </xf>
    <xf numFmtId="0" fontId="0" fillId="0" borderId="0" xfId="0" applyAlignment="1">
      <alignment horizontal="center" vertical="center"/>
    </xf>
    <xf numFmtId="0" fontId="18" fillId="34" borderId="10" xfId="0" applyFont="1" applyFill="1" applyBorder="1" applyAlignment="1">
      <alignment horizontal="left" vertical="top" wrapText="1"/>
    </xf>
    <xf numFmtId="0" fontId="18" fillId="34" borderId="10" xfId="0" applyFont="1" applyFill="1" applyBorder="1" applyAlignment="1">
      <alignment horizontal="center" vertical="top" wrapText="1"/>
    </xf>
    <xf numFmtId="0" fontId="18" fillId="34" borderId="10"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18" fillId="36" borderId="10" xfId="0" applyFont="1" applyFill="1" applyBorder="1" applyAlignment="1">
      <alignment horizontal="center" vertical="center" wrapText="1"/>
    </xf>
    <xf numFmtId="14" fontId="18" fillId="34" borderId="10" xfId="0" applyNumberFormat="1" applyFont="1" applyFill="1" applyBorder="1" applyAlignment="1">
      <alignment horizontal="center" vertical="top" wrapText="1"/>
    </xf>
    <xf numFmtId="0" fontId="18" fillId="0" borderId="11" xfId="0" applyFont="1" applyFill="1" applyBorder="1" applyAlignment="1">
      <alignment horizontal="center" vertical="top" wrapText="1"/>
    </xf>
    <xf numFmtId="0" fontId="18" fillId="0" borderId="10" xfId="0" applyFont="1" applyFill="1" applyBorder="1" applyAlignment="1">
      <alignment horizontal="center" vertical="center" wrapText="1"/>
    </xf>
    <xf numFmtId="0" fontId="0" fillId="0" borderId="0" xfId="0" applyFill="1"/>
    <xf numFmtId="0" fontId="18" fillId="0" borderId="10" xfId="0" applyFont="1" applyFill="1" applyBorder="1" applyAlignment="1">
      <alignment vertical="center" wrapText="1"/>
    </xf>
    <xf numFmtId="0" fontId="18" fillId="0" borderId="10" xfId="0" applyFont="1" applyFill="1" applyBorder="1" applyAlignment="1">
      <alignment horizontal="center" vertical="top" wrapText="1"/>
    </xf>
    <xf numFmtId="0" fontId="18" fillId="0" borderId="13"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20" xfId="0" applyFont="1" applyFill="1" applyBorder="1" applyAlignment="1">
      <alignment vertical="top" wrapText="1"/>
    </xf>
    <xf numFmtId="0" fontId="18" fillId="0" borderId="20" xfId="0" applyFont="1" applyFill="1" applyBorder="1" applyAlignment="1">
      <alignment horizontal="center" vertical="top" wrapText="1"/>
    </xf>
    <xf numFmtId="0" fontId="18" fillId="0" borderId="20" xfId="0" applyFont="1" applyFill="1" applyBorder="1" applyAlignment="1">
      <alignment horizontal="center" vertical="center" wrapText="1"/>
    </xf>
    <xf numFmtId="0" fontId="18" fillId="36" borderId="20" xfId="0" applyFont="1" applyFill="1" applyBorder="1" applyAlignment="1">
      <alignment horizontal="center" wrapText="1"/>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8" fillId="34" borderId="23" xfId="0"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25" xfId="0" applyFont="1" applyFill="1" applyBorder="1" applyAlignment="1">
      <alignment vertical="top" wrapText="1"/>
    </xf>
    <xf numFmtId="0" fontId="18" fillId="0" borderId="25" xfId="0" applyFont="1" applyFill="1" applyBorder="1" applyAlignment="1">
      <alignment horizontal="center" vertical="top" wrapText="1"/>
    </xf>
    <xf numFmtId="0" fontId="18" fillId="34" borderId="25" xfId="0" applyFont="1" applyFill="1" applyBorder="1" applyAlignment="1">
      <alignment vertical="top" wrapText="1"/>
    </xf>
    <xf numFmtId="14" fontId="18" fillId="0" borderId="10" xfId="0" applyNumberFormat="1" applyFont="1" applyFill="1" applyBorder="1" applyAlignment="1">
      <alignment horizontal="center" vertical="top" wrapText="1"/>
    </xf>
    <xf numFmtId="0" fontId="18" fillId="34" borderId="25" xfId="0" applyFont="1" applyFill="1" applyBorder="1" applyAlignment="1">
      <alignment horizontal="center" vertical="top" wrapText="1"/>
    </xf>
    <xf numFmtId="0" fontId="26" fillId="33" borderId="29" xfId="0" applyFont="1" applyFill="1" applyBorder="1" applyAlignment="1">
      <alignment horizontal="center" vertical="center" wrapText="1"/>
    </xf>
    <xf numFmtId="0" fontId="26" fillId="33" borderId="28"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18" fillId="36" borderId="2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6" borderId="2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20" xfId="0" applyFont="1" applyFill="1" applyBorder="1" applyAlignment="1">
      <alignment vertical="center" wrapText="1"/>
    </xf>
    <xf numFmtId="0" fontId="18" fillId="34" borderId="20" xfId="0" applyFont="1" applyFill="1" applyBorder="1" applyAlignment="1">
      <alignment horizontal="center" vertical="center"/>
    </xf>
    <xf numFmtId="0" fontId="18" fillId="34" borderId="20" xfId="0" applyFont="1" applyFill="1" applyBorder="1" applyAlignment="1">
      <alignment horizontal="center" vertical="top" wrapText="1"/>
    </xf>
    <xf numFmtId="0" fontId="18" fillId="34" borderId="20" xfId="0" applyFont="1" applyFill="1" applyBorder="1" applyAlignment="1">
      <alignment horizontal="center" vertical="center" wrapText="1"/>
    </xf>
    <xf numFmtId="0" fontId="18" fillId="34" borderId="20" xfId="0" applyFont="1" applyFill="1" applyBorder="1" applyAlignment="1">
      <alignment vertical="top" wrapText="1"/>
    </xf>
    <xf numFmtId="0" fontId="18" fillId="34" borderId="10" xfId="0" applyFont="1" applyFill="1" applyBorder="1" applyAlignment="1">
      <alignment horizontal="center" vertical="center"/>
    </xf>
    <xf numFmtId="0" fontId="18" fillId="0" borderId="23" xfId="0" applyFont="1" applyFill="1" applyBorder="1" applyAlignment="1">
      <alignment horizontal="left" vertical="top" wrapText="1"/>
    </xf>
    <xf numFmtId="0" fontId="18" fillId="37" borderId="25" xfId="0" applyFont="1" applyFill="1" applyBorder="1" applyAlignment="1">
      <alignment horizontal="center" vertical="center" wrapText="1"/>
    </xf>
    <xf numFmtId="0" fontId="18" fillId="34" borderId="25" xfId="0" applyFont="1" applyFill="1" applyBorder="1" applyAlignment="1">
      <alignment horizontal="center" vertical="center"/>
    </xf>
    <xf numFmtId="0" fontId="18" fillId="34" borderId="25"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25" xfId="0" applyFill="1" applyBorder="1" applyAlignment="1">
      <alignment horizontal="center" vertical="center" wrapText="1"/>
    </xf>
    <xf numFmtId="0" fontId="18" fillId="35" borderId="20" xfId="0" applyFont="1" applyFill="1" applyBorder="1" applyAlignment="1">
      <alignment horizontal="center" wrapText="1"/>
    </xf>
    <xf numFmtId="0" fontId="18" fillId="39" borderId="20" xfId="0" applyFont="1" applyFill="1" applyBorder="1" applyAlignment="1">
      <alignment horizontal="center" wrapText="1"/>
    </xf>
    <xf numFmtId="0" fontId="0" fillId="34" borderId="25" xfId="0" applyFill="1" applyBorder="1" applyAlignment="1">
      <alignment horizontal="center" vertical="center" wrapText="1"/>
    </xf>
    <xf numFmtId="0" fontId="23" fillId="0" borderId="10" xfId="0" applyFont="1" applyFill="1" applyBorder="1" applyAlignment="1">
      <alignment vertical="center" wrapText="1"/>
    </xf>
    <xf numFmtId="0" fontId="23" fillId="0" borderId="10" xfId="0" applyFont="1" applyFill="1" applyBorder="1" applyAlignment="1">
      <alignment horizontal="center" vertical="center" wrapText="1"/>
    </xf>
    <xf numFmtId="0" fontId="23" fillId="36" borderId="20"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3" fillId="34" borderId="23" xfId="0" applyFont="1" applyFill="1" applyBorder="1" applyAlignment="1">
      <alignment horizontal="center" vertical="center" wrapText="1"/>
    </xf>
    <xf numFmtId="0" fontId="0" fillId="0" borderId="0" xfId="0" applyFill="1" applyAlignment="1">
      <alignment horizontal="center" vertical="center"/>
    </xf>
    <xf numFmtId="0" fontId="23" fillId="0" borderId="2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0" xfId="0" applyFont="1" applyFill="1" applyBorder="1" applyAlignment="1">
      <alignment vertical="center" wrapText="1"/>
    </xf>
    <xf numFmtId="0" fontId="23" fillId="0" borderId="25" xfId="0" applyFont="1" applyFill="1" applyBorder="1" applyAlignment="1">
      <alignment vertical="center" wrapText="1"/>
    </xf>
    <xf numFmtId="0" fontId="28" fillId="0" borderId="10" xfId="0" applyFont="1" applyFill="1" applyBorder="1" applyAlignment="1">
      <alignment horizontal="center" vertical="center" wrapText="1"/>
    </xf>
    <xf numFmtId="0" fontId="28" fillId="0" borderId="20" xfId="0" applyFont="1" applyFill="1" applyBorder="1" applyAlignment="1">
      <alignment vertical="top" wrapText="1"/>
    </xf>
    <xf numFmtId="0" fontId="28" fillId="0" borderId="20" xfId="0" applyFont="1" applyFill="1" applyBorder="1" applyAlignment="1">
      <alignment horizontal="left" vertical="top" wrapText="1"/>
    </xf>
    <xf numFmtId="0" fontId="28" fillId="42" borderId="20" xfId="0" applyFont="1" applyFill="1" applyBorder="1" applyAlignment="1">
      <alignment horizontal="center" wrapText="1"/>
    </xf>
    <xf numFmtId="0" fontId="28" fillId="0" borderId="20"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30" fillId="43" borderId="20" xfId="0" applyFont="1" applyFill="1" applyBorder="1" applyAlignment="1">
      <alignment horizontal="center" wrapText="1"/>
    </xf>
    <xf numFmtId="0" fontId="28" fillId="0" borderId="10" xfId="0" applyFont="1" applyFill="1" applyBorder="1" applyAlignment="1">
      <alignment horizontal="left" vertical="top" wrapText="1"/>
    </xf>
    <xf numFmtId="0" fontId="28" fillId="40" borderId="10" xfId="0" applyFont="1" applyFill="1" applyBorder="1" applyAlignment="1">
      <alignment horizontal="left" vertical="top" wrapText="1"/>
    </xf>
    <xf numFmtId="14" fontId="28" fillId="40" borderId="10" xfId="0" applyNumberFormat="1" applyFont="1" applyFill="1" applyBorder="1" applyAlignment="1">
      <alignment horizontal="center" vertical="top" wrapText="1"/>
    </xf>
    <xf numFmtId="0" fontId="28" fillId="40" borderId="23" xfId="0" applyFont="1" applyFill="1" applyBorder="1" applyAlignment="1">
      <alignment horizontal="left" vertical="top" wrapText="1"/>
    </xf>
    <xf numFmtId="0" fontId="28" fillId="0" borderId="25" xfId="0" applyFont="1" applyFill="1" applyBorder="1" applyAlignment="1">
      <alignment horizontal="left" vertical="top" wrapText="1"/>
    </xf>
    <xf numFmtId="0" fontId="28" fillId="0" borderId="25" xfId="0" applyFont="1" applyFill="1" applyBorder="1" applyAlignment="1">
      <alignment horizontal="center" vertical="top" wrapText="1"/>
    </xf>
    <xf numFmtId="0" fontId="28" fillId="0" borderId="25" xfId="0" applyFont="1" applyFill="1" applyBorder="1" applyAlignment="1">
      <alignment horizontal="center" vertical="center" wrapText="1"/>
    </xf>
    <xf numFmtId="0" fontId="30" fillId="43" borderId="20" xfId="0" applyFont="1" applyFill="1" applyBorder="1" applyAlignment="1">
      <alignment horizontal="center" vertical="center" wrapText="1"/>
    </xf>
    <xf numFmtId="0" fontId="30" fillId="43" borderId="21" xfId="0" applyFont="1" applyFill="1" applyBorder="1" applyAlignment="1">
      <alignment horizontal="center" vertical="center" wrapText="1"/>
    </xf>
    <xf numFmtId="14" fontId="18" fillId="34" borderId="10" xfId="0" applyNumberFormat="1" applyFont="1" applyFill="1" applyBorder="1" applyAlignment="1">
      <alignment horizontal="center" vertical="center" wrapText="1"/>
    </xf>
    <xf numFmtId="0" fontId="18" fillId="38" borderId="20" xfId="0" applyFont="1" applyFill="1" applyBorder="1" applyAlignment="1">
      <alignment horizontal="center" vertical="center" wrapText="1"/>
    </xf>
    <xf numFmtId="0" fontId="18" fillId="34" borderId="23"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23" fillId="0" borderId="10" xfId="0" applyFont="1" applyFill="1" applyBorder="1" applyAlignment="1">
      <alignment horizontal="left" vertical="top" wrapText="1"/>
    </xf>
    <xf numFmtId="14" fontId="18" fillId="0" borderId="23" xfId="0" applyNumberFormat="1" applyFont="1" applyFill="1" applyBorder="1" applyAlignment="1">
      <alignment horizontal="center" vertical="center" wrapText="1"/>
    </xf>
    <xf numFmtId="14" fontId="18" fillId="0" borderId="25" xfId="0" applyNumberFormat="1" applyFont="1" applyFill="1" applyBorder="1" applyAlignment="1">
      <alignment horizontal="center" vertical="center" wrapText="1"/>
    </xf>
    <xf numFmtId="0" fontId="18" fillId="0" borderId="27" xfId="0" applyFont="1" applyFill="1" applyBorder="1" applyAlignment="1">
      <alignment horizontal="center" vertical="center" wrapText="1"/>
    </xf>
    <xf numFmtId="0" fontId="23" fillId="0" borderId="20" xfId="0" applyFont="1" applyFill="1" applyBorder="1" applyAlignment="1">
      <alignment horizontal="left" vertical="top" wrapText="1"/>
    </xf>
    <xf numFmtId="0" fontId="18" fillId="0" borderId="23" xfId="0" applyFont="1" applyFill="1" applyBorder="1" applyAlignment="1">
      <alignment horizontal="center" vertical="center" wrapText="1"/>
    </xf>
    <xf numFmtId="0" fontId="18" fillId="0" borderId="26" xfId="0" applyFont="1" applyFill="1" applyBorder="1" applyAlignment="1">
      <alignment vertical="center" wrapText="1"/>
    </xf>
    <xf numFmtId="0" fontId="18" fillId="39" borderId="20" xfId="0" applyFont="1" applyFill="1" applyBorder="1" applyAlignment="1">
      <alignment horizontal="center" vertical="center" wrapText="1"/>
    </xf>
    <xf numFmtId="0" fontId="18" fillId="39" borderId="25" xfId="0" applyFont="1" applyFill="1" applyBorder="1" applyAlignment="1">
      <alignment horizontal="center" vertical="center" wrapText="1"/>
    </xf>
    <xf numFmtId="0" fontId="18" fillId="0" borderId="25" xfId="0" applyFont="1" applyFill="1" applyBorder="1" applyAlignment="1">
      <alignment vertical="center" wrapText="1"/>
    </xf>
    <xf numFmtId="0" fontId="18" fillId="0" borderId="27" xfId="0" applyFont="1" applyFill="1" applyBorder="1" applyAlignment="1">
      <alignment horizontal="left" vertical="top" wrapText="1"/>
    </xf>
    <xf numFmtId="0" fontId="18" fillId="0" borderId="11" xfId="0" applyFont="1" applyFill="1" applyBorder="1" applyAlignment="1">
      <alignment vertical="top" wrapText="1"/>
    </xf>
    <xf numFmtId="0" fontId="18" fillId="34" borderId="11" xfId="0" applyFont="1" applyFill="1" applyBorder="1" applyAlignment="1">
      <alignment vertical="top" wrapText="1"/>
    </xf>
    <xf numFmtId="0" fontId="18" fillId="0" borderId="39" xfId="0" applyFont="1" applyFill="1" applyBorder="1" applyAlignment="1">
      <alignment horizontal="left" vertical="top" wrapText="1"/>
    </xf>
    <xf numFmtId="0" fontId="18" fillId="0" borderId="39" xfId="0" applyFont="1" applyFill="1" applyBorder="1" applyAlignment="1">
      <alignment horizontal="center" vertical="center" wrapText="1"/>
    </xf>
    <xf numFmtId="0" fontId="18" fillId="37" borderId="39" xfId="0" applyFont="1" applyFill="1" applyBorder="1" applyAlignment="1">
      <alignment horizontal="center" vertical="center" wrapText="1"/>
    </xf>
    <xf numFmtId="0" fontId="18" fillId="36" borderId="39"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19" fillId="33" borderId="40"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19" fillId="0" borderId="11" xfId="0" applyFont="1" applyFill="1" applyBorder="1" applyAlignment="1">
      <alignment horizontal="left" vertical="top" wrapText="1"/>
    </xf>
    <xf numFmtId="14" fontId="19" fillId="0" borderId="11" xfId="0" applyNumberFormat="1" applyFont="1" applyFill="1" applyBorder="1" applyAlignment="1">
      <alignment horizontal="center" vertical="top" wrapText="1"/>
    </xf>
    <xf numFmtId="0" fontId="19" fillId="0" borderId="44" xfId="0" applyFont="1" applyFill="1" applyBorder="1" applyAlignment="1">
      <alignment horizontal="center" vertical="center" wrapText="1"/>
    </xf>
    <xf numFmtId="0" fontId="0" fillId="0" borderId="25" xfId="0" applyFill="1" applyBorder="1" applyAlignment="1">
      <alignment horizontal="center" vertical="center"/>
    </xf>
    <xf numFmtId="0" fontId="19" fillId="0" borderId="25" xfId="0" applyFont="1" applyFill="1" applyBorder="1" applyAlignment="1">
      <alignment horizontal="left" vertical="top" wrapText="1"/>
    </xf>
    <xf numFmtId="14" fontId="19" fillId="0" borderId="25" xfId="0" applyNumberFormat="1" applyFont="1" applyFill="1" applyBorder="1" applyAlignment="1">
      <alignment horizontal="center" vertical="top" wrapText="1"/>
    </xf>
    <xf numFmtId="0" fontId="19" fillId="0" borderId="27" xfId="0" applyFont="1" applyFill="1" applyBorder="1" applyAlignment="1">
      <alignment horizontal="left" vertical="top" wrapText="1"/>
    </xf>
    <xf numFmtId="0" fontId="0" fillId="0" borderId="10" xfId="0" applyFill="1" applyBorder="1" applyAlignment="1">
      <alignment horizontal="center" vertical="center"/>
    </xf>
    <xf numFmtId="49" fontId="18" fillId="0" borderId="10" xfId="0" applyNumberFormat="1" applyFont="1" applyFill="1" applyBorder="1" applyAlignment="1">
      <alignment horizontal="center" vertical="center" wrapText="1"/>
    </xf>
    <xf numFmtId="0" fontId="0" fillId="0" borderId="0" xfId="0" applyAlignment="1">
      <alignment vertical="center" wrapText="1"/>
    </xf>
    <xf numFmtId="49" fontId="18" fillId="36" borderId="20" xfId="0" applyNumberFormat="1" applyFont="1" applyFill="1" applyBorder="1" applyAlignment="1">
      <alignment vertical="center" wrapText="1"/>
    </xf>
    <xf numFmtId="49" fontId="18" fillId="36" borderId="10" xfId="0" applyNumberFormat="1" applyFont="1" applyFill="1" applyBorder="1" applyAlignment="1">
      <alignment vertical="center" wrapText="1"/>
    </xf>
    <xf numFmtId="49" fontId="18" fillId="0" borderId="25" xfId="0" applyNumberFormat="1" applyFont="1" applyFill="1" applyBorder="1" applyAlignment="1">
      <alignment horizontal="center" vertical="center" wrapText="1"/>
    </xf>
    <xf numFmtId="49" fontId="18" fillId="36" borderId="25"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26" fillId="45" borderId="28"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17" xfId="0" applyFont="1" applyFill="1" applyBorder="1" applyAlignment="1">
      <alignment horizontal="center" vertical="center" wrapText="1"/>
    </xf>
    <xf numFmtId="0" fontId="26" fillId="33" borderId="3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26" fillId="33" borderId="3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34" borderId="20"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6" fillId="33" borderId="15" xfId="0" applyFont="1" applyFill="1" applyBorder="1" applyAlignment="1">
      <alignment horizontal="center" vertical="center" wrapText="1"/>
    </xf>
    <xf numFmtId="0" fontId="18" fillId="37" borderId="11" xfId="0" applyFont="1" applyFill="1" applyBorder="1" applyAlignment="1">
      <alignment horizontal="center" vertical="center" wrapText="1"/>
    </xf>
    <xf numFmtId="0" fontId="18" fillId="37" borderId="12" xfId="0" applyFont="1" applyFill="1" applyBorder="1" applyAlignment="1">
      <alignment horizontal="center" vertical="center" wrapText="1"/>
    </xf>
    <xf numFmtId="0" fontId="18" fillId="37" borderId="26" xfId="0" applyFont="1" applyFill="1" applyBorder="1" applyAlignment="1">
      <alignment horizontal="center" vertical="center" wrapText="1"/>
    </xf>
    <xf numFmtId="0" fontId="18" fillId="36" borderId="11" xfId="0" applyFont="1" applyFill="1" applyBorder="1" applyAlignment="1">
      <alignment horizontal="center" vertical="center" wrapText="1"/>
    </xf>
    <xf numFmtId="0" fontId="18" fillId="36" borderId="12" xfId="0" applyFont="1" applyFill="1" applyBorder="1" applyAlignment="1">
      <alignment horizontal="center" vertical="center" wrapText="1"/>
    </xf>
    <xf numFmtId="0" fontId="0" fillId="34" borderId="11" xfId="0" applyFill="1" applyBorder="1" applyAlignment="1">
      <alignment horizontal="center" vertical="top" wrapText="1"/>
    </xf>
    <xf numFmtId="0" fontId="0" fillId="34" borderId="30" xfId="0" applyFill="1" applyBorder="1" applyAlignment="1">
      <alignment horizontal="center" vertical="top" wrapText="1"/>
    </xf>
    <xf numFmtId="0" fontId="18" fillId="0" borderId="18"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0" fillId="34" borderId="10" xfId="0" applyFill="1" applyBorder="1" applyAlignment="1">
      <alignment horizontal="center" vertical="top" wrapText="1"/>
    </xf>
    <xf numFmtId="0" fontId="0" fillId="34" borderId="23" xfId="0" applyFill="1" applyBorder="1" applyAlignment="1">
      <alignment horizontal="center" vertical="top" wrapText="1"/>
    </xf>
    <xf numFmtId="0" fontId="0" fillId="34" borderId="25" xfId="0" applyFill="1" applyBorder="1" applyAlignment="1">
      <alignment horizontal="center" vertical="top" wrapText="1"/>
    </xf>
    <xf numFmtId="0" fontId="0" fillId="34" borderId="27" xfId="0" applyFill="1" applyBorder="1" applyAlignment="1">
      <alignment horizontal="center" vertical="top" wrapText="1"/>
    </xf>
    <xf numFmtId="0" fontId="18" fillId="34" borderId="19" xfId="0" applyFont="1" applyFill="1" applyBorder="1" applyAlignment="1">
      <alignment horizontal="center" vertical="center" wrapText="1"/>
    </xf>
    <xf numFmtId="0" fontId="18" fillId="34" borderId="22" xfId="0" applyFont="1" applyFill="1" applyBorder="1" applyAlignment="1">
      <alignment horizontal="center" vertical="center" wrapText="1"/>
    </xf>
    <xf numFmtId="0" fontId="18" fillId="34" borderId="24" xfId="0" applyFont="1" applyFill="1" applyBorder="1" applyAlignment="1">
      <alignment horizontal="center" vertical="center" wrapText="1"/>
    </xf>
    <xf numFmtId="0" fontId="18" fillId="34" borderId="20" xfId="0" applyFont="1" applyFill="1" applyBorder="1" applyAlignment="1">
      <alignment horizontal="left" vertical="top" wrapText="1"/>
    </xf>
    <xf numFmtId="0" fontId="18" fillId="34" borderId="10" xfId="0" applyFont="1" applyFill="1" applyBorder="1" applyAlignment="1">
      <alignment horizontal="left" vertical="top" wrapText="1"/>
    </xf>
    <xf numFmtId="0" fontId="18" fillId="34" borderId="25" xfId="0" applyFont="1" applyFill="1" applyBorder="1" applyAlignment="1">
      <alignment horizontal="left" vertical="top" wrapText="1"/>
    </xf>
    <xf numFmtId="0" fontId="18" fillId="34" borderId="18" xfId="0" applyFont="1" applyFill="1" applyBorder="1" applyAlignment="1">
      <alignment horizontal="center" vertical="center" wrapText="1"/>
    </xf>
    <xf numFmtId="0" fontId="18" fillId="34" borderId="12" xfId="0" applyFont="1" applyFill="1" applyBorder="1" applyAlignment="1">
      <alignment horizontal="center" vertical="center" wrapText="1"/>
    </xf>
    <xf numFmtId="0" fontId="18" fillId="34" borderId="26"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34" borderId="25"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5" borderId="11" xfId="0" applyFont="1" applyFill="1" applyBorder="1" applyAlignment="1">
      <alignment horizontal="center" vertical="center" wrapText="1"/>
    </xf>
    <xf numFmtId="0" fontId="18" fillId="35" borderId="12" xfId="0" applyFont="1" applyFill="1" applyBorder="1" applyAlignment="1">
      <alignment horizontal="center" vertical="center" wrapText="1"/>
    </xf>
    <xf numFmtId="0" fontId="18" fillId="35" borderId="26" xfId="0" applyFont="1" applyFill="1" applyBorder="1" applyAlignment="1">
      <alignment horizontal="center" vertical="center" wrapText="1"/>
    </xf>
    <xf numFmtId="0" fontId="18" fillId="36" borderId="10" xfId="0" applyFont="1" applyFill="1" applyBorder="1" applyAlignment="1">
      <alignment horizontal="center" vertical="center" wrapText="1"/>
    </xf>
    <xf numFmtId="0" fontId="18" fillId="36"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18" fillId="0" borderId="18" xfId="0" applyFont="1" applyFill="1" applyBorder="1" applyAlignment="1">
      <alignment horizontal="center" vertical="top" wrapText="1"/>
    </xf>
    <xf numFmtId="0" fontId="18" fillId="0" borderId="12" xfId="0" applyFont="1" applyFill="1" applyBorder="1" applyAlignment="1">
      <alignment horizontal="center" vertical="top" wrapText="1"/>
    </xf>
    <xf numFmtId="0" fontId="18" fillId="0" borderId="26" xfId="0" applyFont="1" applyFill="1" applyBorder="1" applyAlignment="1">
      <alignment horizontal="center" vertical="top" wrapText="1"/>
    </xf>
    <xf numFmtId="0" fontId="18" fillId="34" borderId="18" xfId="0" applyFont="1" applyFill="1" applyBorder="1" applyAlignment="1">
      <alignment vertical="center" wrapText="1"/>
    </xf>
    <xf numFmtId="0" fontId="18" fillId="34" borderId="12" xfId="0" applyFont="1" applyFill="1" applyBorder="1" applyAlignment="1">
      <alignment vertical="center" wrapText="1"/>
    </xf>
    <xf numFmtId="0" fontId="18" fillId="34" borderId="26" xfId="0" applyFont="1" applyFill="1" applyBorder="1" applyAlignment="1">
      <alignment vertical="center" wrapText="1"/>
    </xf>
    <xf numFmtId="0" fontId="18" fillId="34" borderId="20"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4" borderId="25" xfId="0" applyFont="1" applyFill="1" applyBorder="1" applyAlignment="1">
      <alignment horizontal="left" vertical="center" wrapText="1"/>
    </xf>
    <xf numFmtId="0" fontId="18" fillId="39" borderId="11" xfId="0" applyFont="1" applyFill="1" applyBorder="1" applyAlignment="1">
      <alignment horizontal="center" vertical="center" wrapText="1"/>
    </xf>
    <xf numFmtId="0" fontId="18" fillId="39" borderId="12" xfId="0" applyFont="1" applyFill="1" applyBorder="1" applyAlignment="1">
      <alignment horizontal="center" vertical="center" wrapText="1"/>
    </xf>
    <xf numFmtId="0" fontId="18" fillId="39" borderId="26" xfId="0" applyFont="1" applyFill="1" applyBorder="1" applyAlignment="1">
      <alignment horizontal="center" vertical="center" wrapText="1"/>
    </xf>
    <xf numFmtId="0" fontId="25" fillId="34" borderId="25" xfId="0" applyFont="1" applyFill="1" applyBorder="1" applyAlignment="1">
      <alignment horizontal="center" vertical="center" wrapText="1"/>
    </xf>
    <xf numFmtId="0" fontId="25" fillId="34" borderId="27"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9" fillId="0" borderId="10" xfId="0" applyFont="1" applyFill="1" applyBorder="1" applyAlignment="1">
      <alignment vertical="center"/>
    </xf>
    <xf numFmtId="0" fontId="29" fillId="0" borderId="25" xfId="0" applyFont="1" applyFill="1" applyBorder="1" applyAlignment="1">
      <alignment vertical="center"/>
    </xf>
    <xf numFmtId="0" fontId="23" fillId="34" borderId="20"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23" fillId="34" borderId="25" xfId="0" applyFont="1" applyFill="1" applyBorder="1" applyAlignment="1">
      <alignment horizontal="center" vertical="center" wrapText="1"/>
    </xf>
    <xf numFmtId="0" fontId="23" fillId="34" borderId="18" xfId="0"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23" fillId="34" borderId="26" xfId="0" applyFont="1" applyFill="1" applyBorder="1" applyAlignment="1">
      <alignment horizontal="center" vertical="center" wrapText="1"/>
    </xf>
    <xf numFmtId="0" fontId="23" fillId="36" borderId="35" xfId="0" applyFont="1" applyFill="1" applyBorder="1" applyAlignment="1">
      <alignment horizontal="center" vertical="center" wrapText="1"/>
    </xf>
    <xf numFmtId="0" fontId="23" fillId="36" borderId="36"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3" fillId="36" borderId="26" xfId="0" applyFont="1" applyFill="1" applyBorder="1" applyAlignment="1">
      <alignment horizontal="center" vertical="center" wrapText="1"/>
    </xf>
    <xf numFmtId="0" fontId="28" fillId="40" borderId="10" xfId="0" applyFont="1" applyFill="1" applyBorder="1" applyAlignment="1">
      <alignment horizontal="center" vertical="top" wrapText="1"/>
    </xf>
    <xf numFmtId="0" fontId="29" fillId="0" borderId="10" xfId="0" applyFont="1" applyBorder="1"/>
    <xf numFmtId="0" fontId="29" fillId="0" borderId="23" xfId="0" applyFont="1" applyBorder="1"/>
    <xf numFmtId="0" fontId="28" fillId="40" borderId="25" xfId="0" applyFont="1" applyFill="1" applyBorder="1" applyAlignment="1">
      <alignment horizontal="center" vertical="top" wrapText="1"/>
    </xf>
    <xf numFmtId="0" fontId="29" fillId="0" borderId="25" xfId="0" applyFont="1" applyBorder="1"/>
    <xf numFmtId="0" fontId="29" fillId="0" borderId="27" xfId="0" applyFont="1" applyBorder="1"/>
    <xf numFmtId="0" fontId="28" fillId="0" borderId="1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0" xfId="0" applyFont="1" applyBorder="1" applyAlignment="1">
      <alignment horizontal="center" vertical="center" wrapText="1"/>
    </xf>
    <xf numFmtId="0" fontId="29" fillId="0" borderId="10" xfId="0" applyFont="1" applyBorder="1" applyAlignment="1">
      <alignment vertical="center"/>
    </xf>
    <xf numFmtId="0" fontId="29" fillId="0" borderId="25" xfId="0" applyFont="1" applyBorder="1" applyAlignment="1">
      <alignment vertical="center"/>
    </xf>
    <xf numFmtId="0" fontId="28" fillId="0" borderId="20" xfId="0" applyFont="1" applyBorder="1" applyAlignment="1">
      <alignment horizontal="left" vertical="center" wrapText="1"/>
    </xf>
    <xf numFmtId="0" fontId="28" fillId="42" borderId="10" xfId="0" applyFont="1" applyFill="1" applyBorder="1" applyAlignment="1">
      <alignment horizontal="center" vertical="center" wrapText="1"/>
    </xf>
    <xf numFmtId="0" fontId="28" fillId="42" borderId="25" xfId="0" applyFont="1" applyFill="1" applyBorder="1" applyAlignment="1">
      <alignment horizontal="center" vertical="center" wrapText="1"/>
    </xf>
    <xf numFmtId="0" fontId="28" fillId="44" borderId="10" xfId="0" applyFont="1" applyFill="1" applyBorder="1" applyAlignment="1">
      <alignment horizontal="center" vertical="center" wrapText="1"/>
    </xf>
    <xf numFmtId="0" fontId="28" fillId="44" borderId="25" xfId="0" applyFont="1" applyFill="1" applyBorder="1" applyAlignment="1">
      <alignment horizontal="center" vertical="center" wrapText="1"/>
    </xf>
    <xf numFmtId="0" fontId="18" fillId="38" borderId="10" xfId="0" applyFont="1" applyFill="1" applyBorder="1" applyAlignment="1">
      <alignment horizontal="center" vertical="center" wrapText="1"/>
    </xf>
    <xf numFmtId="0" fontId="18" fillId="38" borderId="25"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37" borderId="10" xfId="0" applyFont="1" applyFill="1" applyBorder="1" applyAlignment="1">
      <alignment horizontal="center" vertical="center" wrapText="1"/>
    </xf>
    <xf numFmtId="0" fontId="18" fillId="37" borderId="2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23" fillId="37" borderId="11" xfId="0" applyFont="1" applyFill="1" applyBorder="1" applyAlignment="1">
      <alignment horizontal="center" vertical="center" wrapText="1"/>
    </xf>
    <xf numFmtId="0" fontId="23" fillId="37" borderId="12" xfId="0" applyFont="1" applyFill="1" applyBorder="1" applyAlignment="1">
      <alignment horizontal="center" vertical="center" wrapText="1"/>
    </xf>
    <xf numFmtId="0" fontId="23" fillId="37" borderId="26" xfId="0" applyFont="1" applyFill="1" applyBorder="1" applyAlignment="1">
      <alignment horizontal="center" vertical="center" wrapText="1"/>
    </xf>
    <xf numFmtId="0" fontId="0" fillId="0" borderId="25" xfId="0" applyFill="1" applyBorder="1" applyAlignment="1">
      <alignment horizontal="center" vertical="top" wrapText="1"/>
    </xf>
    <xf numFmtId="0" fontId="0" fillId="0" borderId="27" xfId="0" applyFill="1" applyBorder="1" applyAlignment="1">
      <alignment horizontal="center" vertical="top"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3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20" xfId="0" applyFont="1" applyFill="1" applyBorder="1" applyAlignment="1">
      <alignment vertical="center" wrapText="1"/>
    </xf>
    <xf numFmtId="0" fontId="18" fillId="0" borderId="10" xfId="0" applyFont="1" applyFill="1" applyBorder="1" applyAlignment="1">
      <alignment vertical="center" wrapText="1"/>
    </xf>
    <xf numFmtId="0" fontId="18" fillId="0" borderId="25" xfId="0" applyFont="1" applyFill="1" applyBorder="1" applyAlignment="1">
      <alignment vertical="center" wrapText="1"/>
    </xf>
    <xf numFmtId="0" fontId="0" fillId="0" borderId="10"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7" xfId="0" applyFill="1" applyBorder="1" applyAlignment="1">
      <alignment horizontal="center" vertical="center" wrapText="1"/>
    </xf>
    <xf numFmtId="0" fontId="18" fillId="0" borderId="2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39" borderId="10" xfId="0" applyFont="1" applyFill="1" applyBorder="1" applyAlignment="1">
      <alignment horizontal="center" vertical="center" wrapText="1"/>
    </xf>
    <xf numFmtId="0" fontId="18" fillId="39" borderId="25"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11" xfId="0" applyFont="1" applyFill="1" applyBorder="1" applyAlignment="1">
      <alignment vertical="center" wrapText="1"/>
    </xf>
    <xf numFmtId="0" fontId="18" fillId="35" borderId="10" xfId="0" applyFont="1" applyFill="1" applyBorder="1" applyAlignment="1">
      <alignment horizontal="center" vertical="center" wrapText="1"/>
    </xf>
    <xf numFmtId="0" fontId="18" fillId="36" borderId="26"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25" xfId="0" applyFont="1" applyFill="1" applyBorder="1" applyAlignment="1">
      <alignment horizontal="center" vertical="top" wrapText="1"/>
    </xf>
    <xf numFmtId="49" fontId="18" fillId="0" borderId="2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25" xfId="0"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49" fontId="18" fillId="0" borderId="27" xfId="0" applyNumberFormat="1"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18" fillId="39" borderId="20" xfId="0" applyFont="1" applyFill="1" applyBorder="1" applyAlignment="1">
      <alignment horizontal="center" vertical="center" wrapText="1"/>
    </xf>
    <xf numFmtId="0" fontId="18" fillId="41" borderId="10" xfId="0" applyFont="1" applyFill="1" applyBorder="1" applyAlignment="1">
      <alignment horizontal="center" vertical="center" wrapText="1"/>
    </xf>
    <xf numFmtId="0" fontId="18" fillId="41" borderId="25"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24"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file:///C:\Users\APC\Downloads\imagenes\check.jpg"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76</xdr:row>
      <xdr:rowOff>0</xdr:rowOff>
    </xdr:from>
    <xdr:to>
      <xdr:col>21</xdr:col>
      <xdr:colOff>117231</xdr:colOff>
      <xdr:row>77</xdr:row>
      <xdr:rowOff>15100</xdr:rowOff>
    </xdr:to>
    <xdr:pic>
      <xdr:nvPicPr>
        <xdr:cNvPr id="2" name="Picture 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117231" cy="22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467315</xdr:rowOff>
    </xdr:to>
    <xdr:pic>
      <xdr:nvPicPr>
        <xdr:cNvPr id="3" name="Picture 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6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254835</xdr:rowOff>
    </xdr:to>
    <xdr:pic>
      <xdr:nvPicPr>
        <xdr:cNvPr id="4" name="Picture 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254834</xdr:rowOff>
    </xdr:to>
    <xdr:pic>
      <xdr:nvPicPr>
        <xdr:cNvPr id="5" name="Picture 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254834</xdr:rowOff>
    </xdr:to>
    <xdr:pic>
      <xdr:nvPicPr>
        <xdr:cNvPr id="6" name="Picture 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254835</xdr:rowOff>
    </xdr:to>
    <xdr:pic>
      <xdr:nvPicPr>
        <xdr:cNvPr id="7" name="Picture 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254834</xdr:rowOff>
    </xdr:to>
    <xdr:pic>
      <xdr:nvPicPr>
        <xdr:cNvPr id="8" name="Picture 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254835</xdr:rowOff>
    </xdr:to>
    <xdr:pic>
      <xdr:nvPicPr>
        <xdr:cNvPr id="9" name="Picture 1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254834</xdr:rowOff>
    </xdr:to>
    <xdr:pic>
      <xdr:nvPicPr>
        <xdr:cNvPr id="10" name="Picture 1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254835</xdr:rowOff>
    </xdr:to>
    <xdr:pic>
      <xdr:nvPicPr>
        <xdr:cNvPr id="11" name="Picture 1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254834</xdr:rowOff>
    </xdr:to>
    <xdr:pic>
      <xdr:nvPicPr>
        <xdr:cNvPr id="12" name="Picture 1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254835</xdr:rowOff>
    </xdr:to>
    <xdr:pic>
      <xdr:nvPicPr>
        <xdr:cNvPr id="13" name="Picture 1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256862</xdr:rowOff>
    </xdr:to>
    <xdr:pic>
      <xdr:nvPicPr>
        <xdr:cNvPr id="14" name="Picture 1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6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469344</xdr:rowOff>
    </xdr:to>
    <xdr:pic>
      <xdr:nvPicPr>
        <xdr:cNvPr id="15" name="Picture 1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69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256862</xdr:rowOff>
    </xdr:to>
    <xdr:pic>
      <xdr:nvPicPr>
        <xdr:cNvPr id="16" name="Picture 1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6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256862</xdr:rowOff>
    </xdr:to>
    <xdr:pic>
      <xdr:nvPicPr>
        <xdr:cNvPr id="17" name="Picture 1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66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262304</xdr:rowOff>
    </xdr:to>
    <xdr:pic>
      <xdr:nvPicPr>
        <xdr:cNvPr id="18" name="Picture 1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262303</xdr:rowOff>
    </xdr:to>
    <xdr:pic>
      <xdr:nvPicPr>
        <xdr:cNvPr id="19" name="Picture 2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262304</xdr:rowOff>
    </xdr:to>
    <xdr:pic>
      <xdr:nvPicPr>
        <xdr:cNvPr id="20" name="Picture 2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262303</xdr:rowOff>
    </xdr:to>
    <xdr:pic>
      <xdr:nvPicPr>
        <xdr:cNvPr id="21" name="Picture 2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262303</xdr:rowOff>
    </xdr:to>
    <xdr:pic>
      <xdr:nvPicPr>
        <xdr:cNvPr id="22" name="Picture 2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262304</xdr:rowOff>
    </xdr:to>
    <xdr:pic>
      <xdr:nvPicPr>
        <xdr:cNvPr id="23" name="Picture 2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262303</xdr:rowOff>
    </xdr:to>
    <xdr:pic>
      <xdr:nvPicPr>
        <xdr:cNvPr id="24" name="Picture 2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76</xdr:row>
      <xdr:rowOff>0</xdr:rowOff>
    </xdr:from>
    <xdr:to>
      <xdr:col>21</xdr:col>
      <xdr:colOff>241300</xdr:colOff>
      <xdr:row>77</xdr:row>
      <xdr:rowOff>262304</xdr:rowOff>
    </xdr:to>
    <xdr:pic>
      <xdr:nvPicPr>
        <xdr:cNvPr id="25" name="Picture 2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3470850"/>
          <a:ext cx="241300" cy="471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474784</xdr:rowOff>
    </xdr:to>
    <xdr:pic>
      <xdr:nvPicPr>
        <xdr:cNvPr id="26" name="Picture 3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474785</xdr:rowOff>
    </xdr:to>
    <xdr:pic>
      <xdr:nvPicPr>
        <xdr:cNvPr id="27" name="Picture 3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474784</xdr:rowOff>
    </xdr:to>
    <xdr:pic>
      <xdr:nvPicPr>
        <xdr:cNvPr id="28" name="Picture 3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474785</xdr:rowOff>
    </xdr:to>
    <xdr:pic>
      <xdr:nvPicPr>
        <xdr:cNvPr id="29" name="Picture 5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474784</xdr:rowOff>
    </xdr:to>
    <xdr:pic>
      <xdr:nvPicPr>
        <xdr:cNvPr id="30" name="Picture 5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474784</xdr:rowOff>
    </xdr:to>
    <xdr:pic>
      <xdr:nvPicPr>
        <xdr:cNvPr id="31" name="Picture 6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77</xdr:row>
      <xdr:rowOff>0</xdr:rowOff>
    </xdr:from>
    <xdr:to>
      <xdr:col>22</xdr:col>
      <xdr:colOff>241300</xdr:colOff>
      <xdr:row>77</xdr:row>
      <xdr:rowOff>474784</xdr:rowOff>
    </xdr:to>
    <xdr:pic>
      <xdr:nvPicPr>
        <xdr:cNvPr id="32" name="Picture 6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2459950" y="33680400"/>
          <a:ext cx="241300" cy="474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0</xdr:colOff>
      <xdr:row>78</xdr:row>
      <xdr:rowOff>1</xdr:rowOff>
    </xdr:from>
    <xdr:ext cx="58616" cy="69414"/>
    <xdr:pic>
      <xdr:nvPicPr>
        <xdr:cNvPr id="33" name="Picture 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6"/>
          <a:ext cx="58616" cy="69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34" name="Picture 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1300"/>
    <xdr:pic>
      <xdr:nvPicPr>
        <xdr:cNvPr id="35" name="Picture 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1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80"/>
    <xdr:pic>
      <xdr:nvPicPr>
        <xdr:cNvPr id="36" name="Picture 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37" name="Picture 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38" name="Picture 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80"/>
    <xdr:pic>
      <xdr:nvPicPr>
        <xdr:cNvPr id="39" name="Picture 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40" name="Picture 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80"/>
    <xdr:pic>
      <xdr:nvPicPr>
        <xdr:cNvPr id="41" name="Picture 1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42" name="Picture 1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80"/>
    <xdr:pic>
      <xdr:nvPicPr>
        <xdr:cNvPr id="43" name="Picture 1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79"/>
    <xdr:pic>
      <xdr:nvPicPr>
        <xdr:cNvPr id="44" name="Picture 1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0180"/>
    <xdr:pic>
      <xdr:nvPicPr>
        <xdr:cNvPr id="45" name="Picture 1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0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2207"/>
    <xdr:pic>
      <xdr:nvPicPr>
        <xdr:cNvPr id="46" name="Picture 1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22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2207"/>
    <xdr:pic>
      <xdr:nvPicPr>
        <xdr:cNvPr id="47" name="Picture 1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22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2207"/>
    <xdr:pic>
      <xdr:nvPicPr>
        <xdr:cNvPr id="48" name="Picture 1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22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49" name="Picture 1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0" name="Picture 2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51" name="Picture 2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2" name="Picture 2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3" name="Picture 2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54" name="Picture 2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5" name="Picture 2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56" name="Picture 2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7" name="Picture 2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58" name="Picture 2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59" name="Picture 2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0" name="Picture 3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1" name="Picture 3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62" name="Picture 3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3" name="Picture 3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4" name="Picture 3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65" name="Picture 3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6" name="Picture 3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67" name="Picture 4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8" name="Picture 4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69" name="Picture 4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70" name="Picture 4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1" name="Picture 4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2" name="Picture 5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73" name="Picture 5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4" name="Picture 5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8769"/>
    <xdr:pic>
      <xdr:nvPicPr>
        <xdr:cNvPr id="75" name="Picture 5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6" name="Picture 5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8769"/>
    <xdr:pic>
      <xdr:nvPicPr>
        <xdr:cNvPr id="77" name="Picture 5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8" name="Picture 5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79" name="Picture 5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0" name="Picture 6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81" name="Picture 6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2" name="Picture 6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83" name="Picture 64"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4" name="Picture 6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5" name="Picture 6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86" name="Picture 68"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8769"/>
    <xdr:pic>
      <xdr:nvPicPr>
        <xdr:cNvPr id="87" name="Picture 69"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8" name="Picture 70"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89" name="Picture 71"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8769"/>
    <xdr:pic>
      <xdr:nvPicPr>
        <xdr:cNvPr id="90" name="Picture 72"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8769"/>
    <xdr:pic>
      <xdr:nvPicPr>
        <xdr:cNvPr id="91" name="Picture 73"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9"/>
    <xdr:pic>
      <xdr:nvPicPr>
        <xdr:cNvPr id="92" name="Picture 75"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93" name="Picture 76"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78</xdr:row>
      <xdr:rowOff>0</xdr:rowOff>
    </xdr:from>
    <xdr:ext cx="241300" cy="247648"/>
    <xdr:pic>
      <xdr:nvPicPr>
        <xdr:cNvPr id="94" name="Picture 77" descr="C:\Users\APC\Downloads\imagenes\check.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593175" y="34832925"/>
          <a:ext cx="241300" cy="247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146538</xdr:colOff>
      <xdr:row>0</xdr:row>
      <xdr:rowOff>36635</xdr:rowOff>
    </xdr:from>
    <xdr:to>
      <xdr:col>3</xdr:col>
      <xdr:colOff>229210</xdr:colOff>
      <xdr:row>2</xdr:row>
      <xdr:rowOff>142114</xdr:rowOff>
    </xdr:to>
    <xdr:pic>
      <xdr:nvPicPr>
        <xdr:cNvPr id="95" name="Imagen 94">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538" y="36635"/>
          <a:ext cx="3225922" cy="486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G94"/>
  <sheetViews>
    <sheetView showGridLines="0" tabSelected="1" topLeftCell="E1" zoomScale="145" zoomScaleNormal="145" workbookViewId="0">
      <selection activeCell="E6" sqref="E6:E93"/>
    </sheetView>
  </sheetViews>
  <sheetFormatPr baseColWidth="10" defaultRowHeight="15" x14ac:dyDescent="0.25"/>
  <cols>
    <col min="1" max="1" width="12" customWidth="1"/>
    <col min="2" max="2" width="12.28515625" customWidth="1"/>
    <col min="3" max="3" width="22.85546875" customWidth="1"/>
    <col min="4" max="4" width="19.140625" customWidth="1"/>
    <col min="5" max="5" width="20.140625" customWidth="1"/>
    <col min="6" max="6" width="13.7109375" customWidth="1"/>
    <col min="7" max="7" width="17.5703125" customWidth="1"/>
    <col min="8" max="8" width="14.42578125" customWidth="1"/>
    <col min="9" max="9" width="19.5703125" customWidth="1"/>
    <col min="10" max="10" width="13.7109375" customWidth="1"/>
    <col min="11" max="11" width="13.140625" customWidth="1"/>
    <col min="12" max="12" width="12.85546875" customWidth="1"/>
    <col min="13" max="13" width="29" customWidth="1"/>
    <col min="14" max="14" width="11.85546875" customWidth="1"/>
    <col min="15" max="15" width="14.28515625" customWidth="1"/>
    <col min="16" max="16" width="12.42578125" customWidth="1"/>
    <col min="17" max="17" width="12.28515625" customWidth="1"/>
    <col min="18" max="18" width="14.5703125" customWidth="1"/>
    <col min="19" max="19" width="13" customWidth="1"/>
    <col min="20" max="20" width="12.140625" customWidth="1"/>
    <col min="21" max="21" width="12.85546875" customWidth="1"/>
    <col min="22" max="22" width="13" customWidth="1"/>
    <col min="23" max="23" width="9" customWidth="1"/>
    <col min="24" max="24" width="14.7109375" customWidth="1"/>
    <col min="25" max="25" width="9.5703125" customWidth="1"/>
    <col min="26" max="26" width="22.42578125" customWidth="1"/>
    <col min="27" max="27" width="13.5703125" customWidth="1"/>
    <col min="28" max="28" width="19.28515625" customWidth="1"/>
    <col min="29" max="29" width="21.28515625" customWidth="1"/>
    <col min="30" max="30" width="9.5703125" customWidth="1"/>
    <col min="31" max="31" width="9.28515625" customWidth="1"/>
    <col min="32" max="32" width="14.140625" customWidth="1"/>
    <col min="33" max="33" width="16.85546875" customWidth="1"/>
  </cols>
  <sheetData>
    <row r="3" spans="1:33" ht="15.75" thickBot="1" x14ac:dyDescent="0.3"/>
    <row r="4" spans="1:33" ht="22.5" customHeight="1" thickTop="1" thickBot="1" x14ac:dyDescent="0.3">
      <c r="A4" s="142" t="s">
        <v>0</v>
      </c>
      <c r="B4" s="125"/>
      <c r="C4" s="125"/>
      <c r="D4" s="125"/>
      <c r="E4" s="125" t="s">
        <v>1</v>
      </c>
      <c r="F4" s="125"/>
      <c r="G4" s="125"/>
      <c r="H4" s="125"/>
      <c r="I4" s="125"/>
      <c r="J4" s="125" t="s">
        <v>2</v>
      </c>
      <c r="K4" s="125"/>
      <c r="L4" s="125"/>
      <c r="M4" s="125" t="s">
        <v>3</v>
      </c>
      <c r="N4" s="125"/>
      <c r="O4" s="125"/>
      <c r="P4" s="125"/>
      <c r="Q4" s="125"/>
      <c r="R4" s="125"/>
      <c r="S4" s="125"/>
      <c r="T4" s="125"/>
      <c r="U4" s="125"/>
      <c r="V4" s="125"/>
      <c r="W4" s="125"/>
      <c r="X4" s="125"/>
      <c r="Y4" s="125"/>
      <c r="Z4" s="125"/>
      <c r="AA4" s="125" t="s">
        <v>5</v>
      </c>
      <c r="AB4" s="125"/>
      <c r="AC4" s="125"/>
      <c r="AD4" s="125"/>
      <c r="AE4" s="125"/>
      <c r="AF4" s="125"/>
      <c r="AG4" s="126"/>
    </row>
    <row r="5" spans="1:33" s="6" customFormat="1" ht="55.5" customHeight="1" thickBot="1" x14ac:dyDescent="0.3">
      <c r="A5" s="33" t="s">
        <v>6</v>
      </c>
      <c r="B5" s="34" t="s">
        <v>7</v>
      </c>
      <c r="C5" s="34" t="s">
        <v>225</v>
      </c>
      <c r="D5" s="34" t="s">
        <v>220</v>
      </c>
      <c r="E5" s="34" t="s">
        <v>8</v>
      </c>
      <c r="F5" s="34" t="s">
        <v>9</v>
      </c>
      <c r="G5" s="34" t="s">
        <v>10</v>
      </c>
      <c r="H5" s="34" t="s">
        <v>11</v>
      </c>
      <c r="I5" s="34" t="s">
        <v>12</v>
      </c>
      <c r="J5" s="34" t="s">
        <v>13</v>
      </c>
      <c r="K5" s="34" t="s">
        <v>14</v>
      </c>
      <c r="L5" s="34" t="s">
        <v>15</v>
      </c>
      <c r="M5" s="124" t="s">
        <v>16</v>
      </c>
      <c r="N5" s="124" t="s">
        <v>17</v>
      </c>
      <c r="O5" s="124" t="s">
        <v>36</v>
      </c>
      <c r="P5" s="124" t="s">
        <v>173</v>
      </c>
      <c r="Q5" s="124" t="s">
        <v>164</v>
      </c>
      <c r="R5" s="124" t="s">
        <v>165</v>
      </c>
      <c r="S5" s="124" t="s">
        <v>167</v>
      </c>
      <c r="T5" s="124" t="s">
        <v>168</v>
      </c>
      <c r="U5" s="124" t="s">
        <v>169</v>
      </c>
      <c r="V5" s="124" t="s">
        <v>505</v>
      </c>
      <c r="W5" s="124" t="s">
        <v>14</v>
      </c>
      <c r="X5" s="34" t="s">
        <v>13</v>
      </c>
      <c r="Y5" s="34" t="s">
        <v>14</v>
      </c>
      <c r="Z5" s="34" t="s">
        <v>18</v>
      </c>
      <c r="AA5" s="34" t="s">
        <v>19</v>
      </c>
      <c r="AB5" s="34" t="s">
        <v>4</v>
      </c>
      <c r="AC5" s="127"/>
      <c r="AD5" s="128"/>
      <c r="AE5" s="128"/>
      <c r="AF5" s="128"/>
      <c r="AG5" s="129"/>
    </row>
    <row r="6" spans="1:33" s="15" customFormat="1" ht="41.25" customHeight="1" thickTop="1" x14ac:dyDescent="0.25">
      <c r="A6" s="130" t="s">
        <v>20</v>
      </c>
      <c r="B6" s="133" t="s">
        <v>503</v>
      </c>
      <c r="C6" s="133" t="s">
        <v>267</v>
      </c>
      <c r="D6" s="136" t="s">
        <v>122</v>
      </c>
      <c r="E6" s="133" t="s">
        <v>538</v>
      </c>
      <c r="F6" s="139" t="s">
        <v>54</v>
      </c>
      <c r="G6" s="133" t="s">
        <v>55</v>
      </c>
      <c r="H6" s="22" t="s">
        <v>226</v>
      </c>
      <c r="I6" s="22" t="s">
        <v>163</v>
      </c>
      <c r="J6" s="133" t="s">
        <v>60</v>
      </c>
      <c r="K6" s="133" t="s">
        <v>61</v>
      </c>
      <c r="L6" s="36">
        <v>9</v>
      </c>
      <c r="M6" s="22" t="s">
        <v>230</v>
      </c>
      <c r="N6" s="22" t="s">
        <v>28</v>
      </c>
      <c r="O6" s="22" t="s">
        <v>232</v>
      </c>
      <c r="P6" s="22" t="s">
        <v>179</v>
      </c>
      <c r="Q6" s="22">
        <v>65</v>
      </c>
      <c r="R6" s="22" t="s">
        <v>195</v>
      </c>
      <c r="S6" s="22" t="s">
        <v>166</v>
      </c>
      <c r="T6" s="22" t="s">
        <v>195</v>
      </c>
      <c r="U6" s="150" t="s">
        <v>166</v>
      </c>
      <c r="V6" s="22" t="s">
        <v>170</v>
      </c>
      <c r="W6" s="22"/>
      <c r="X6" s="133" t="s">
        <v>25</v>
      </c>
      <c r="Y6" s="152" t="s">
        <v>61</v>
      </c>
      <c r="Z6" s="37">
        <v>6</v>
      </c>
      <c r="AA6" s="133" t="s">
        <v>44</v>
      </c>
      <c r="AB6" s="136" t="s">
        <v>171</v>
      </c>
      <c r="AC6" s="24" t="s">
        <v>33</v>
      </c>
      <c r="AD6" s="24" t="s">
        <v>34</v>
      </c>
      <c r="AE6" s="24" t="s">
        <v>35</v>
      </c>
      <c r="AF6" s="24" t="s">
        <v>172</v>
      </c>
      <c r="AG6" s="25" t="s">
        <v>36</v>
      </c>
    </row>
    <row r="7" spans="1:33" ht="41.25" x14ac:dyDescent="0.25">
      <c r="A7" s="131"/>
      <c r="B7" s="134"/>
      <c r="C7" s="134"/>
      <c r="D7" s="137"/>
      <c r="E7" s="134"/>
      <c r="F7" s="140"/>
      <c r="G7" s="134"/>
      <c r="H7" s="14" t="s">
        <v>227</v>
      </c>
      <c r="I7" s="14" t="s">
        <v>228</v>
      </c>
      <c r="J7" s="134"/>
      <c r="K7" s="134"/>
      <c r="L7" s="143" t="s">
        <v>52</v>
      </c>
      <c r="M7" s="14" t="s">
        <v>229</v>
      </c>
      <c r="N7" s="14" t="s">
        <v>28</v>
      </c>
      <c r="O7" s="14" t="s">
        <v>233</v>
      </c>
      <c r="P7" s="14" t="s">
        <v>179</v>
      </c>
      <c r="Q7" s="14">
        <v>65</v>
      </c>
      <c r="R7" s="14" t="s">
        <v>195</v>
      </c>
      <c r="S7" s="14" t="s">
        <v>166</v>
      </c>
      <c r="T7" s="14" t="s">
        <v>195</v>
      </c>
      <c r="U7" s="151"/>
      <c r="V7" s="14" t="s">
        <v>170</v>
      </c>
      <c r="W7" s="14"/>
      <c r="X7" s="134"/>
      <c r="Y7" s="153"/>
      <c r="Z7" s="11">
        <v>6</v>
      </c>
      <c r="AA7" s="134"/>
      <c r="AB7" s="137"/>
      <c r="AC7" s="7" t="s">
        <v>62</v>
      </c>
      <c r="AD7" s="12" t="s">
        <v>506</v>
      </c>
      <c r="AE7" s="12">
        <v>44196</v>
      </c>
      <c r="AF7" s="7" t="s">
        <v>63</v>
      </c>
      <c r="AG7" s="26" t="s">
        <v>45</v>
      </c>
    </row>
    <row r="8" spans="1:33" ht="57.75" x14ac:dyDescent="0.25">
      <c r="A8" s="131"/>
      <c r="B8" s="134"/>
      <c r="C8" s="134"/>
      <c r="D8" s="137"/>
      <c r="E8" s="134"/>
      <c r="F8" s="140"/>
      <c r="G8" s="134"/>
      <c r="H8" s="14" t="s">
        <v>56</v>
      </c>
      <c r="I8" s="14" t="s">
        <v>58</v>
      </c>
      <c r="J8" s="134"/>
      <c r="K8" s="134"/>
      <c r="L8" s="144"/>
      <c r="M8" s="14" t="s">
        <v>231</v>
      </c>
      <c r="N8" s="14" t="s">
        <v>28</v>
      </c>
      <c r="O8" s="14" t="s">
        <v>234</v>
      </c>
      <c r="P8" s="14" t="s">
        <v>179</v>
      </c>
      <c r="Q8" s="14">
        <v>95</v>
      </c>
      <c r="R8" s="14" t="s">
        <v>166</v>
      </c>
      <c r="S8" s="14" t="s">
        <v>196</v>
      </c>
      <c r="T8" s="14" t="s">
        <v>166</v>
      </c>
      <c r="U8" s="151"/>
      <c r="V8" s="14" t="s">
        <v>170</v>
      </c>
      <c r="W8" s="14"/>
      <c r="X8" s="134"/>
      <c r="Y8" s="153"/>
      <c r="Z8" s="146" t="s">
        <v>43</v>
      </c>
      <c r="AA8" s="134"/>
      <c r="AB8" s="137"/>
      <c r="AC8" s="148"/>
      <c r="AD8" s="148"/>
      <c r="AE8" s="148"/>
      <c r="AF8" s="148"/>
      <c r="AG8" s="149"/>
    </row>
    <row r="9" spans="1:33" ht="42" thickBot="1" x14ac:dyDescent="0.3">
      <c r="A9" s="132"/>
      <c r="B9" s="135"/>
      <c r="C9" s="135"/>
      <c r="D9" s="138"/>
      <c r="E9" s="135"/>
      <c r="F9" s="141"/>
      <c r="G9" s="135"/>
      <c r="H9" s="40" t="s">
        <v>57</v>
      </c>
      <c r="I9" s="40" t="s">
        <v>59</v>
      </c>
      <c r="J9" s="135"/>
      <c r="K9" s="135"/>
      <c r="L9" s="145"/>
      <c r="M9" s="40"/>
      <c r="N9" s="40"/>
      <c r="O9" s="40"/>
      <c r="P9" s="40"/>
      <c r="Q9" s="40"/>
      <c r="R9" s="40"/>
      <c r="S9" s="40"/>
      <c r="T9" s="40"/>
      <c r="U9" s="151"/>
      <c r="V9" s="40"/>
      <c r="W9" s="40"/>
      <c r="X9" s="135"/>
      <c r="Y9" s="154"/>
      <c r="Z9" s="147"/>
      <c r="AA9" s="135"/>
      <c r="AB9" s="138"/>
      <c r="AC9" s="148"/>
      <c r="AD9" s="148"/>
      <c r="AE9" s="148"/>
      <c r="AF9" s="148"/>
      <c r="AG9" s="149"/>
    </row>
    <row r="10" spans="1:33" ht="33.75" customHeight="1" thickTop="1" x14ac:dyDescent="0.25">
      <c r="A10" s="159" t="s">
        <v>66</v>
      </c>
      <c r="B10" s="136" t="s">
        <v>67</v>
      </c>
      <c r="C10" s="136" t="s">
        <v>267</v>
      </c>
      <c r="D10" s="136" t="s">
        <v>507</v>
      </c>
      <c r="E10" s="133" t="s">
        <v>268</v>
      </c>
      <c r="F10" s="133" t="s">
        <v>269</v>
      </c>
      <c r="G10" s="22" t="s">
        <v>55</v>
      </c>
      <c r="H10" s="19" t="s">
        <v>270</v>
      </c>
      <c r="I10" s="19" t="s">
        <v>271</v>
      </c>
      <c r="J10" s="136" t="s">
        <v>60</v>
      </c>
      <c r="K10" s="136" t="s">
        <v>51</v>
      </c>
      <c r="L10" s="36">
        <v>12</v>
      </c>
      <c r="M10" s="20" t="s">
        <v>277</v>
      </c>
      <c r="N10" s="42" t="s">
        <v>28</v>
      </c>
      <c r="O10" s="43" t="s">
        <v>281</v>
      </c>
      <c r="P10" s="43" t="s">
        <v>182</v>
      </c>
      <c r="Q10" s="44">
        <f>15+15+15+10+15+0+0</f>
        <v>70</v>
      </c>
      <c r="R10" s="44" t="s">
        <v>166</v>
      </c>
      <c r="S10" s="44" t="s">
        <v>196</v>
      </c>
      <c r="T10" s="44" t="s">
        <v>166</v>
      </c>
      <c r="U10" s="136" t="s">
        <v>166</v>
      </c>
      <c r="V10" s="44" t="s">
        <v>170</v>
      </c>
      <c r="W10" s="45"/>
      <c r="X10" s="136" t="s">
        <v>25</v>
      </c>
      <c r="Y10" s="136" t="s">
        <v>61</v>
      </c>
      <c r="Z10" s="37">
        <v>6</v>
      </c>
      <c r="AA10" s="136" t="s">
        <v>32</v>
      </c>
      <c r="AB10" s="136" t="s">
        <v>70</v>
      </c>
      <c r="AC10" s="24" t="s">
        <v>33</v>
      </c>
      <c r="AD10" s="24" t="s">
        <v>34</v>
      </c>
      <c r="AE10" s="24" t="s">
        <v>35</v>
      </c>
      <c r="AF10" s="24" t="s">
        <v>172</v>
      </c>
      <c r="AG10" s="25" t="s">
        <v>36</v>
      </c>
    </row>
    <row r="11" spans="1:33" ht="33.75" customHeight="1" x14ac:dyDescent="0.25">
      <c r="A11" s="160"/>
      <c r="B11" s="137"/>
      <c r="C11" s="137"/>
      <c r="D11" s="137"/>
      <c r="E11" s="134"/>
      <c r="F11" s="134"/>
      <c r="G11" s="51"/>
      <c r="H11" s="2" t="s">
        <v>272</v>
      </c>
      <c r="I11" s="2" t="s">
        <v>273</v>
      </c>
      <c r="J11" s="137"/>
      <c r="K11" s="137"/>
      <c r="L11" s="143" t="s">
        <v>52</v>
      </c>
      <c r="M11" s="3" t="s">
        <v>278</v>
      </c>
      <c r="N11" s="46" t="s">
        <v>28</v>
      </c>
      <c r="O11" s="8" t="s">
        <v>281</v>
      </c>
      <c r="P11" s="8" t="s">
        <v>182</v>
      </c>
      <c r="Q11" s="9">
        <f>15+15+15+10+15+0+10</f>
        <v>80</v>
      </c>
      <c r="R11" s="9" t="s">
        <v>166</v>
      </c>
      <c r="S11" s="9" t="s">
        <v>166</v>
      </c>
      <c r="T11" s="9" t="s">
        <v>166</v>
      </c>
      <c r="U11" s="137"/>
      <c r="V11" s="9" t="s">
        <v>170</v>
      </c>
      <c r="W11" s="1"/>
      <c r="X11" s="137"/>
      <c r="Y11" s="137"/>
      <c r="Z11" s="174" t="s">
        <v>282</v>
      </c>
      <c r="AA11" s="137"/>
      <c r="AB11" s="137"/>
      <c r="AC11" s="2" t="s">
        <v>283</v>
      </c>
      <c r="AD11" s="31">
        <v>43862</v>
      </c>
      <c r="AE11" s="31">
        <v>44196</v>
      </c>
      <c r="AF11" s="2" t="s">
        <v>284</v>
      </c>
      <c r="AG11" s="47" t="s">
        <v>71</v>
      </c>
    </row>
    <row r="12" spans="1:33" ht="33" x14ac:dyDescent="0.25">
      <c r="A12" s="160"/>
      <c r="B12" s="137"/>
      <c r="C12" s="137"/>
      <c r="D12" s="137"/>
      <c r="E12" s="134"/>
      <c r="F12" s="134"/>
      <c r="G12" s="14" t="s">
        <v>68</v>
      </c>
      <c r="H12" s="2" t="s">
        <v>274</v>
      </c>
      <c r="I12" s="2" t="s">
        <v>275</v>
      </c>
      <c r="J12" s="137"/>
      <c r="K12" s="137"/>
      <c r="L12" s="144"/>
      <c r="M12" s="3" t="s">
        <v>279</v>
      </c>
      <c r="N12" s="46" t="s">
        <v>28</v>
      </c>
      <c r="O12" s="8" t="s">
        <v>281</v>
      </c>
      <c r="P12" s="8" t="s">
        <v>182</v>
      </c>
      <c r="Q12" s="9">
        <f>0+0+0+15+15+15+5</f>
        <v>50</v>
      </c>
      <c r="R12" s="9" t="s">
        <v>166</v>
      </c>
      <c r="S12" s="9" t="s">
        <v>166</v>
      </c>
      <c r="T12" s="9" t="s">
        <v>166</v>
      </c>
      <c r="U12" s="137"/>
      <c r="V12" s="9" t="s">
        <v>170</v>
      </c>
      <c r="W12" s="1"/>
      <c r="X12" s="137"/>
      <c r="Y12" s="137"/>
      <c r="Z12" s="174"/>
      <c r="AA12" s="137"/>
      <c r="AB12" s="137"/>
      <c r="AC12" s="155"/>
      <c r="AD12" s="155"/>
      <c r="AE12" s="155"/>
      <c r="AF12" s="155"/>
      <c r="AG12" s="156"/>
    </row>
    <row r="13" spans="1:33" ht="25.5" thickBot="1" x14ac:dyDescent="0.3">
      <c r="A13" s="161"/>
      <c r="B13" s="169"/>
      <c r="C13" s="169"/>
      <c r="D13" s="169"/>
      <c r="E13" s="170"/>
      <c r="F13" s="170"/>
      <c r="G13" s="52"/>
      <c r="H13" s="27" t="s">
        <v>276</v>
      </c>
      <c r="I13" s="27" t="s">
        <v>69</v>
      </c>
      <c r="J13" s="169"/>
      <c r="K13" s="169"/>
      <c r="L13" s="145"/>
      <c r="M13" s="28" t="s">
        <v>280</v>
      </c>
      <c r="N13" s="49" t="s">
        <v>28</v>
      </c>
      <c r="O13" s="32" t="s">
        <v>281</v>
      </c>
      <c r="P13" s="32" t="s">
        <v>182</v>
      </c>
      <c r="Q13" s="50">
        <f>15+15+15+15+15+0+10</f>
        <v>85</v>
      </c>
      <c r="R13" s="50" t="s">
        <v>166</v>
      </c>
      <c r="S13" s="50" t="s">
        <v>166</v>
      </c>
      <c r="T13" s="50" t="s">
        <v>166</v>
      </c>
      <c r="U13" s="169"/>
      <c r="V13" s="50" t="s">
        <v>170</v>
      </c>
      <c r="W13" s="30"/>
      <c r="X13" s="169"/>
      <c r="Y13" s="169"/>
      <c r="Z13" s="175"/>
      <c r="AA13" s="169"/>
      <c r="AB13" s="169"/>
      <c r="AC13" s="157"/>
      <c r="AD13" s="157"/>
      <c r="AE13" s="157"/>
      <c r="AF13" s="157"/>
      <c r="AG13" s="158"/>
    </row>
    <row r="14" spans="1:33" ht="25.5" customHeight="1" thickTop="1" x14ac:dyDescent="0.25">
      <c r="A14" s="159" t="s">
        <v>75</v>
      </c>
      <c r="B14" s="162" t="s">
        <v>76</v>
      </c>
      <c r="C14" s="165" t="s">
        <v>483</v>
      </c>
      <c r="D14" s="165" t="s">
        <v>122</v>
      </c>
      <c r="E14" s="150" t="s">
        <v>77</v>
      </c>
      <c r="F14" s="150" t="s">
        <v>76</v>
      </c>
      <c r="G14" s="44" t="s">
        <v>49</v>
      </c>
      <c r="H14" s="19" t="s">
        <v>285</v>
      </c>
      <c r="I14" s="19" t="s">
        <v>286</v>
      </c>
      <c r="J14" s="150" t="s">
        <v>60</v>
      </c>
      <c r="K14" s="150" t="s">
        <v>61</v>
      </c>
      <c r="L14" s="53">
        <v>9</v>
      </c>
      <c r="M14" s="150" t="s">
        <v>291</v>
      </c>
      <c r="N14" s="150" t="s">
        <v>28</v>
      </c>
      <c r="O14" s="150" t="s">
        <v>292</v>
      </c>
      <c r="P14" s="150" t="s">
        <v>182</v>
      </c>
      <c r="Q14" s="150">
        <v>100</v>
      </c>
      <c r="R14" s="150" t="s">
        <v>196</v>
      </c>
      <c r="S14" s="150" t="s">
        <v>196</v>
      </c>
      <c r="T14" s="150" t="s">
        <v>196</v>
      </c>
      <c r="U14" s="150" t="s">
        <v>196</v>
      </c>
      <c r="V14" s="150" t="s">
        <v>170</v>
      </c>
      <c r="W14" s="183"/>
      <c r="X14" s="165" t="s">
        <v>293</v>
      </c>
      <c r="Y14" s="186" t="s">
        <v>73</v>
      </c>
      <c r="Z14" s="54">
        <v>4</v>
      </c>
      <c r="AA14" s="136" t="s">
        <v>74</v>
      </c>
      <c r="AB14" s="189" t="s">
        <v>79</v>
      </c>
      <c r="AC14" s="24" t="s">
        <v>33</v>
      </c>
      <c r="AD14" s="24" t="s">
        <v>34</v>
      </c>
      <c r="AE14" s="24" t="s">
        <v>35</v>
      </c>
      <c r="AF14" s="24" t="s">
        <v>172</v>
      </c>
      <c r="AG14" s="25" t="s">
        <v>36</v>
      </c>
    </row>
    <row r="15" spans="1:33" ht="33" x14ac:dyDescent="0.25">
      <c r="A15" s="160"/>
      <c r="B15" s="163"/>
      <c r="C15" s="166"/>
      <c r="D15" s="166"/>
      <c r="E15" s="151"/>
      <c r="F15" s="151"/>
      <c r="G15" s="5"/>
      <c r="H15" s="2" t="s">
        <v>287</v>
      </c>
      <c r="I15" s="2" t="s">
        <v>288</v>
      </c>
      <c r="J15" s="151"/>
      <c r="K15" s="151"/>
      <c r="L15" s="171" t="s">
        <v>27</v>
      </c>
      <c r="M15" s="151"/>
      <c r="N15" s="151"/>
      <c r="O15" s="151"/>
      <c r="P15" s="151"/>
      <c r="Q15" s="151"/>
      <c r="R15" s="151"/>
      <c r="S15" s="151"/>
      <c r="T15" s="151"/>
      <c r="U15" s="151"/>
      <c r="V15" s="151"/>
      <c r="W15" s="184"/>
      <c r="X15" s="166"/>
      <c r="Y15" s="187"/>
      <c r="Z15" s="192" t="s">
        <v>294</v>
      </c>
      <c r="AA15" s="137"/>
      <c r="AB15" s="190"/>
      <c r="AC15" s="7" t="s">
        <v>80</v>
      </c>
      <c r="AD15" s="12">
        <v>43831</v>
      </c>
      <c r="AE15" s="12">
        <v>44196</v>
      </c>
      <c r="AF15" s="7" t="s">
        <v>81</v>
      </c>
      <c r="AG15" s="26" t="s">
        <v>82</v>
      </c>
    </row>
    <row r="16" spans="1:33" ht="24.75" x14ac:dyDescent="0.25">
      <c r="A16" s="160"/>
      <c r="B16" s="163"/>
      <c r="C16" s="166"/>
      <c r="D16" s="166"/>
      <c r="E16" s="151"/>
      <c r="F16" s="151"/>
      <c r="G16" s="9" t="s">
        <v>40</v>
      </c>
      <c r="H16" s="2" t="s">
        <v>289</v>
      </c>
      <c r="I16" s="2" t="s">
        <v>78</v>
      </c>
      <c r="J16" s="151"/>
      <c r="K16" s="151"/>
      <c r="L16" s="172"/>
      <c r="M16" s="151"/>
      <c r="N16" s="151"/>
      <c r="O16" s="151"/>
      <c r="P16" s="151"/>
      <c r="Q16" s="151"/>
      <c r="R16" s="151"/>
      <c r="S16" s="151"/>
      <c r="T16" s="151"/>
      <c r="U16" s="151"/>
      <c r="V16" s="151"/>
      <c r="W16" s="184"/>
      <c r="X16" s="166"/>
      <c r="Y16" s="187"/>
      <c r="Z16" s="193"/>
      <c r="AA16" s="137"/>
      <c r="AB16" s="190"/>
      <c r="AC16" s="155"/>
      <c r="AD16" s="155"/>
      <c r="AE16" s="155"/>
      <c r="AF16" s="155"/>
      <c r="AG16" s="156"/>
    </row>
    <row r="17" spans="1:33" ht="25.5" thickBot="1" x14ac:dyDescent="0.3">
      <c r="A17" s="161"/>
      <c r="B17" s="164"/>
      <c r="C17" s="167"/>
      <c r="D17" s="167"/>
      <c r="E17" s="168"/>
      <c r="F17" s="168"/>
      <c r="G17" s="55"/>
      <c r="H17" s="27" t="s">
        <v>290</v>
      </c>
      <c r="I17" s="27"/>
      <c r="J17" s="168"/>
      <c r="K17" s="168"/>
      <c r="L17" s="173"/>
      <c r="M17" s="168"/>
      <c r="N17" s="168"/>
      <c r="O17" s="168"/>
      <c r="P17" s="168"/>
      <c r="Q17" s="168"/>
      <c r="R17" s="168"/>
      <c r="S17" s="168"/>
      <c r="T17" s="168"/>
      <c r="U17" s="168"/>
      <c r="V17" s="168"/>
      <c r="W17" s="185"/>
      <c r="X17" s="167"/>
      <c r="Y17" s="188"/>
      <c r="Z17" s="194"/>
      <c r="AA17" s="169"/>
      <c r="AB17" s="191"/>
      <c r="AC17" s="157"/>
      <c r="AD17" s="157"/>
      <c r="AE17" s="157"/>
      <c r="AF17" s="157"/>
      <c r="AG17" s="158"/>
    </row>
    <row r="18" spans="1:33" s="4" customFormat="1" ht="33" customHeight="1" thickTop="1" x14ac:dyDescent="0.25">
      <c r="A18" s="176" t="s">
        <v>83</v>
      </c>
      <c r="B18" s="139" t="s">
        <v>84</v>
      </c>
      <c r="C18" s="180" t="s">
        <v>508</v>
      </c>
      <c r="D18" s="63" t="s">
        <v>509</v>
      </c>
      <c r="E18" s="180" t="s">
        <v>511</v>
      </c>
      <c r="F18" s="180" t="s">
        <v>306</v>
      </c>
      <c r="G18" s="63" t="s">
        <v>85</v>
      </c>
      <c r="H18" s="63" t="s">
        <v>307</v>
      </c>
      <c r="I18" s="63" t="s">
        <v>87</v>
      </c>
      <c r="J18" s="139" t="s">
        <v>25</v>
      </c>
      <c r="K18" s="139" t="s">
        <v>61</v>
      </c>
      <c r="L18" s="58">
        <v>6</v>
      </c>
      <c r="M18" s="63" t="s">
        <v>512</v>
      </c>
      <c r="N18" s="63" t="s">
        <v>28</v>
      </c>
      <c r="O18" s="63" t="s">
        <v>513</v>
      </c>
      <c r="P18" s="63" t="s">
        <v>182</v>
      </c>
      <c r="Q18" s="63">
        <f t="shared" ref="Q18:Q20" si="0">15+15+15+15+15+15+10</f>
        <v>100</v>
      </c>
      <c r="R18" s="63" t="s">
        <v>196</v>
      </c>
      <c r="S18" s="63" t="s">
        <v>196</v>
      </c>
      <c r="T18" s="63" t="s">
        <v>196</v>
      </c>
      <c r="U18" s="180" t="s">
        <v>196</v>
      </c>
      <c r="V18" s="63" t="s">
        <v>170</v>
      </c>
      <c r="W18" s="66"/>
      <c r="X18" s="206" t="s">
        <v>29</v>
      </c>
      <c r="Y18" s="206" t="s">
        <v>61</v>
      </c>
      <c r="Z18" s="58">
        <v>3</v>
      </c>
      <c r="AA18" s="209" t="s">
        <v>74</v>
      </c>
      <c r="AB18" s="209" t="s">
        <v>122</v>
      </c>
      <c r="AC18" s="59" t="s">
        <v>33</v>
      </c>
      <c r="AD18" s="59" t="s">
        <v>34</v>
      </c>
      <c r="AE18" s="59" t="s">
        <v>35</v>
      </c>
      <c r="AF18" s="59" t="s">
        <v>172</v>
      </c>
      <c r="AG18" s="60" t="s">
        <v>36</v>
      </c>
    </row>
    <row r="19" spans="1:33" s="4" customFormat="1" ht="34.5" customHeight="1" x14ac:dyDescent="0.25">
      <c r="A19" s="177"/>
      <c r="B19" s="140"/>
      <c r="C19" s="181"/>
      <c r="D19" s="57" t="s">
        <v>510</v>
      </c>
      <c r="E19" s="181"/>
      <c r="F19" s="181"/>
      <c r="G19" s="64"/>
      <c r="H19" s="57" t="s">
        <v>86</v>
      </c>
      <c r="I19" s="57" t="s">
        <v>88</v>
      </c>
      <c r="J19" s="140"/>
      <c r="K19" s="140"/>
      <c r="L19" s="212" t="s">
        <v>43</v>
      </c>
      <c r="M19" s="57" t="s">
        <v>514</v>
      </c>
      <c r="N19" s="57" t="s">
        <v>28</v>
      </c>
      <c r="O19" s="57" t="s">
        <v>515</v>
      </c>
      <c r="P19" s="57" t="s">
        <v>179</v>
      </c>
      <c r="Q19" s="57">
        <f t="shared" si="0"/>
        <v>100</v>
      </c>
      <c r="R19" s="57" t="s">
        <v>196</v>
      </c>
      <c r="S19" s="57" t="s">
        <v>196</v>
      </c>
      <c r="T19" s="57" t="s">
        <v>196</v>
      </c>
      <c r="U19" s="181"/>
      <c r="V19" s="57" t="s">
        <v>170</v>
      </c>
      <c r="W19" s="56"/>
      <c r="X19" s="207"/>
      <c r="Y19" s="207"/>
      <c r="Z19" s="214" t="s">
        <v>43</v>
      </c>
      <c r="AA19" s="210"/>
      <c r="AB19" s="210"/>
      <c r="AC19" s="10" t="s">
        <v>516</v>
      </c>
      <c r="AD19" s="12">
        <v>43922</v>
      </c>
      <c r="AE19" s="12">
        <v>44012</v>
      </c>
      <c r="AF19" s="10" t="s">
        <v>517</v>
      </c>
      <c r="AG19" s="61" t="s">
        <v>518</v>
      </c>
    </row>
    <row r="20" spans="1:33" s="4" customFormat="1" ht="27.75" customHeight="1" thickBot="1" x14ac:dyDescent="0.3">
      <c r="A20" s="178"/>
      <c r="B20" s="179"/>
      <c r="C20" s="182"/>
      <c r="D20" s="65" t="s">
        <v>221</v>
      </c>
      <c r="E20" s="182"/>
      <c r="F20" s="182"/>
      <c r="G20" s="65" t="s">
        <v>55</v>
      </c>
      <c r="H20" s="65"/>
      <c r="I20" s="65" t="s">
        <v>89</v>
      </c>
      <c r="J20" s="179"/>
      <c r="K20" s="179"/>
      <c r="L20" s="213"/>
      <c r="M20" s="65" t="s">
        <v>308</v>
      </c>
      <c r="N20" s="65" t="s">
        <v>28</v>
      </c>
      <c r="O20" s="65" t="s">
        <v>515</v>
      </c>
      <c r="P20" s="65" t="s">
        <v>178</v>
      </c>
      <c r="Q20" s="65">
        <f t="shared" si="0"/>
        <v>100</v>
      </c>
      <c r="R20" s="65" t="s">
        <v>196</v>
      </c>
      <c r="S20" s="65" t="s">
        <v>196</v>
      </c>
      <c r="T20" s="65" t="s">
        <v>196</v>
      </c>
      <c r="U20" s="182"/>
      <c r="V20" s="65" t="s">
        <v>170</v>
      </c>
      <c r="W20" s="67"/>
      <c r="X20" s="208"/>
      <c r="Y20" s="208"/>
      <c r="Z20" s="215"/>
      <c r="AA20" s="211"/>
      <c r="AB20" s="211"/>
      <c r="AC20" s="195"/>
      <c r="AD20" s="195"/>
      <c r="AE20" s="195"/>
      <c r="AF20" s="195"/>
      <c r="AG20" s="196"/>
    </row>
    <row r="21" spans="1:33" ht="57" customHeight="1" thickTop="1" x14ac:dyDescent="0.25">
      <c r="A21" s="197" t="s">
        <v>83</v>
      </c>
      <c r="B21" s="200" t="s">
        <v>84</v>
      </c>
      <c r="C21" s="200" t="s">
        <v>508</v>
      </c>
      <c r="D21" s="200" t="s">
        <v>222</v>
      </c>
      <c r="E21" s="200" t="s">
        <v>521</v>
      </c>
      <c r="F21" s="200" t="s">
        <v>91</v>
      </c>
      <c r="G21" s="200" t="s">
        <v>41</v>
      </c>
      <c r="H21" s="69" t="s">
        <v>309</v>
      </c>
      <c r="I21" s="70" t="s">
        <v>92</v>
      </c>
      <c r="J21" s="203" t="s">
        <v>60</v>
      </c>
      <c r="K21" s="203" t="s">
        <v>51</v>
      </c>
      <c r="L21" s="71">
        <v>12</v>
      </c>
      <c r="M21" s="72" t="s">
        <v>98</v>
      </c>
      <c r="N21" s="72" t="s">
        <v>28</v>
      </c>
      <c r="O21" s="72" t="s">
        <v>513</v>
      </c>
      <c r="P21" s="72" t="s">
        <v>182</v>
      </c>
      <c r="Q21" s="72">
        <f>15+0+15+15+15+15+10</f>
        <v>85</v>
      </c>
      <c r="R21" s="72" t="s">
        <v>195</v>
      </c>
      <c r="S21" s="72" t="s">
        <v>196</v>
      </c>
      <c r="T21" s="72" t="s">
        <v>195</v>
      </c>
      <c r="U21" s="203" t="s">
        <v>166</v>
      </c>
      <c r="V21" s="72" t="s">
        <v>170</v>
      </c>
      <c r="W21" s="72" t="s">
        <v>170</v>
      </c>
      <c r="X21" s="224" t="s">
        <v>25</v>
      </c>
      <c r="Y21" s="224" t="s">
        <v>61</v>
      </c>
      <c r="Z21" s="73">
        <v>6</v>
      </c>
      <c r="AA21" s="224" t="s">
        <v>44</v>
      </c>
      <c r="AB21" s="227"/>
      <c r="AC21" s="74" t="s">
        <v>33</v>
      </c>
      <c r="AD21" s="82" t="s">
        <v>34</v>
      </c>
      <c r="AE21" s="82" t="s">
        <v>35</v>
      </c>
      <c r="AF21" s="82" t="s">
        <v>172</v>
      </c>
      <c r="AG21" s="83" t="s">
        <v>36</v>
      </c>
    </row>
    <row r="22" spans="1:33" ht="33" x14ac:dyDescent="0.25">
      <c r="A22" s="198"/>
      <c r="B22" s="201"/>
      <c r="C22" s="201"/>
      <c r="D22" s="201"/>
      <c r="E22" s="201"/>
      <c r="F22" s="201"/>
      <c r="G22" s="201"/>
      <c r="H22" s="75" t="s">
        <v>307</v>
      </c>
      <c r="I22" s="75" t="s">
        <v>93</v>
      </c>
      <c r="J22" s="204"/>
      <c r="K22" s="204"/>
      <c r="L22" s="228" t="s">
        <v>52</v>
      </c>
      <c r="M22" s="68" t="s">
        <v>310</v>
      </c>
      <c r="N22" s="68" t="s">
        <v>38</v>
      </c>
      <c r="O22" s="68" t="s">
        <v>513</v>
      </c>
      <c r="P22" s="68" t="s">
        <v>182</v>
      </c>
      <c r="Q22" s="68">
        <f>15+15+15+10+15+0+10</f>
        <v>80</v>
      </c>
      <c r="R22" s="68" t="s">
        <v>195</v>
      </c>
      <c r="S22" s="68" t="s">
        <v>196</v>
      </c>
      <c r="T22" s="68" t="s">
        <v>195</v>
      </c>
      <c r="U22" s="222"/>
      <c r="V22" s="68" t="s">
        <v>170</v>
      </c>
      <c r="W22" s="68"/>
      <c r="X22" s="225"/>
      <c r="Y22" s="225"/>
      <c r="Z22" s="230" t="s">
        <v>43</v>
      </c>
      <c r="AA22" s="225"/>
      <c r="AB22" s="225"/>
      <c r="AC22" s="76" t="s">
        <v>519</v>
      </c>
      <c r="AD22" s="77">
        <v>43831</v>
      </c>
      <c r="AE22" s="77">
        <v>44196</v>
      </c>
      <c r="AF22" s="76"/>
      <c r="AG22" s="78" t="s">
        <v>520</v>
      </c>
    </row>
    <row r="23" spans="1:33" ht="24.75" x14ac:dyDescent="0.25">
      <c r="A23" s="198"/>
      <c r="B23" s="201"/>
      <c r="C23" s="201"/>
      <c r="D23" s="201"/>
      <c r="E23" s="201"/>
      <c r="F23" s="201"/>
      <c r="G23" s="201"/>
      <c r="H23" s="75"/>
      <c r="I23" s="75" t="s">
        <v>94</v>
      </c>
      <c r="J23" s="204"/>
      <c r="K23" s="204"/>
      <c r="L23" s="228"/>
      <c r="M23" s="68" t="s">
        <v>311</v>
      </c>
      <c r="N23" s="68" t="s">
        <v>28</v>
      </c>
      <c r="O23" s="68" t="s">
        <v>515</v>
      </c>
      <c r="P23" s="68" t="s">
        <v>182</v>
      </c>
      <c r="Q23" s="68">
        <f t="shared" ref="Q23:Q25" si="1">15+15+15+15+15+15+10</f>
        <v>100</v>
      </c>
      <c r="R23" s="68" t="s">
        <v>196</v>
      </c>
      <c r="S23" s="68" t="s">
        <v>196</v>
      </c>
      <c r="T23" s="68" t="s">
        <v>196</v>
      </c>
      <c r="U23" s="222"/>
      <c r="V23" s="68" t="s">
        <v>170</v>
      </c>
      <c r="W23" s="68" t="s">
        <v>170</v>
      </c>
      <c r="X23" s="225"/>
      <c r="Y23" s="225"/>
      <c r="Z23" s="230"/>
      <c r="AA23" s="225"/>
      <c r="AB23" s="225"/>
      <c r="AC23" s="216"/>
      <c r="AD23" s="217"/>
      <c r="AE23" s="217"/>
      <c r="AF23" s="217"/>
      <c r="AG23" s="218"/>
    </row>
    <row r="24" spans="1:33" ht="16.5" x14ac:dyDescent="0.25">
      <c r="A24" s="198"/>
      <c r="B24" s="201"/>
      <c r="C24" s="201"/>
      <c r="D24" s="201"/>
      <c r="E24" s="201"/>
      <c r="F24" s="201"/>
      <c r="G24" s="201"/>
      <c r="H24" s="75"/>
      <c r="I24" s="75" t="s">
        <v>95</v>
      </c>
      <c r="J24" s="204"/>
      <c r="K24" s="204"/>
      <c r="L24" s="228"/>
      <c r="M24" s="68" t="s">
        <v>312</v>
      </c>
      <c r="N24" s="68" t="s">
        <v>28</v>
      </c>
      <c r="O24" s="68" t="s">
        <v>513</v>
      </c>
      <c r="P24" s="68" t="s">
        <v>182</v>
      </c>
      <c r="Q24" s="68">
        <f t="shared" si="1"/>
        <v>100</v>
      </c>
      <c r="R24" s="68" t="s">
        <v>196</v>
      </c>
      <c r="S24" s="68" t="s">
        <v>196</v>
      </c>
      <c r="T24" s="68" t="s">
        <v>196</v>
      </c>
      <c r="U24" s="222"/>
      <c r="V24" s="68" t="s">
        <v>170</v>
      </c>
      <c r="W24" s="68" t="s">
        <v>170</v>
      </c>
      <c r="X24" s="225"/>
      <c r="Y24" s="225"/>
      <c r="Z24" s="230"/>
      <c r="AA24" s="225"/>
      <c r="AB24" s="225"/>
      <c r="AC24" s="216"/>
      <c r="AD24" s="217"/>
      <c r="AE24" s="217"/>
      <c r="AF24" s="217"/>
      <c r="AG24" s="218"/>
    </row>
    <row r="25" spans="1:33" ht="24.75" x14ac:dyDescent="0.25">
      <c r="A25" s="198"/>
      <c r="B25" s="201"/>
      <c r="C25" s="201"/>
      <c r="D25" s="201"/>
      <c r="E25" s="201"/>
      <c r="F25" s="201"/>
      <c r="G25" s="201"/>
      <c r="H25" s="75"/>
      <c r="I25" s="75" t="s">
        <v>96</v>
      </c>
      <c r="J25" s="204"/>
      <c r="K25" s="204"/>
      <c r="L25" s="228"/>
      <c r="M25" s="68" t="s">
        <v>90</v>
      </c>
      <c r="N25" s="68" t="s">
        <v>28</v>
      </c>
      <c r="O25" s="68" t="s">
        <v>515</v>
      </c>
      <c r="P25" s="68" t="s">
        <v>182</v>
      </c>
      <c r="Q25" s="68">
        <f t="shared" si="1"/>
        <v>100</v>
      </c>
      <c r="R25" s="68" t="s">
        <v>196</v>
      </c>
      <c r="S25" s="68" t="s">
        <v>196</v>
      </c>
      <c r="T25" s="68" t="s">
        <v>196</v>
      </c>
      <c r="U25" s="222"/>
      <c r="V25" s="68"/>
      <c r="W25" s="68" t="s">
        <v>170</v>
      </c>
      <c r="X25" s="225"/>
      <c r="Y25" s="225"/>
      <c r="Z25" s="230"/>
      <c r="AA25" s="225"/>
      <c r="AB25" s="225"/>
      <c r="AC25" s="216"/>
      <c r="AD25" s="217"/>
      <c r="AE25" s="217"/>
      <c r="AF25" s="217"/>
      <c r="AG25" s="218"/>
    </row>
    <row r="26" spans="1:33" ht="17.25" thickBot="1" x14ac:dyDescent="0.3">
      <c r="A26" s="199"/>
      <c r="B26" s="202"/>
      <c r="C26" s="202"/>
      <c r="D26" s="202"/>
      <c r="E26" s="202"/>
      <c r="F26" s="202"/>
      <c r="G26" s="202"/>
      <c r="H26" s="79"/>
      <c r="I26" s="79" t="s">
        <v>97</v>
      </c>
      <c r="J26" s="205"/>
      <c r="K26" s="205"/>
      <c r="L26" s="229"/>
      <c r="M26" s="79"/>
      <c r="N26" s="80"/>
      <c r="O26" s="81"/>
      <c r="P26" s="81"/>
      <c r="Q26" s="81"/>
      <c r="R26" s="81"/>
      <c r="S26" s="81"/>
      <c r="T26" s="81"/>
      <c r="U26" s="223"/>
      <c r="V26" s="81"/>
      <c r="W26" s="81"/>
      <c r="X26" s="226"/>
      <c r="Y26" s="226"/>
      <c r="Z26" s="231"/>
      <c r="AA26" s="226"/>
      <c r="AB26" s="226"/>
      <c r="AC26" s="219"/>
      <c r="AD26" s="220"/>
      <c r="AE26" s="220"/>
      <c r="AF26" s="220"/>
      <c r="AG26" s="221"/>
    </row>
    <row r="27" spans="1:33" ht="50.25" customHeight="1" thickTop="1" x14ac:dyDescent="0.25">
      <c r="A27" s="159" t="s">
        <v>99</v>
      </c>
      <c r="B27" s="136" t="s">
        <v>100</v>
      </c>
      <c r="C27" s="136" t="s">
        <v>523</v>
      </c>
      <c r="D27" s="136" t="s">
        <v>522</v>
      </c>
      <c r="E27" s="136" t="s">
        <v>376</v>
      </c>
      <c r="F27" s="136" t="s">
        <v>377</v>
      </c>
      <c r="G27" s="22" t="s">
        <v>378</v>
      </c>
      <c r="H27" s="22" t="s">
        <v>101</v>
      </c>
      <c r="I27" s="136" t="s">
        <v>103</v>
      </c>
      <c r="J27" s="136" t="s">
        <v>379</v>
      </c>
      <c r="K27" s="136" t="s">
        <v>51</v>
      </c>
      <c r="L27" s="85">
        <v>8</v>
      </c>
      <c r="M27" s="44" t="s">
        <v>104</v>
      </c>
      <c r="N27" s="44" t="s">
        <v>28</v>
      </c>
      <c r="O27" s="44" t="s">
        <v>381</v>
      </c>
      <c r="P27" s="44" t="s">
        <v>382</v>
      </c>
      <c r="Q27" s="44">
        <v>85</v>
      </c>
      <c r="R27" s="72" t="s">
        <v>195</v>
      </c>
      <c r="S27" s="44" t="s">
        <v>166</v>
      </c>
      <c r="T27" s="72" t="s">
        <v>195</v>
      </c>
      <c r="U27" s="136" t="s">
        <v>384</v>
      </c>
      <c r="V27" s="44" t="s">
        <v>170</v>
      </c>
      <c r="W27" s="43"/>
      <c r="X27" s="136" t="s">
        <v>29</v>
      </c>
      <c r="Y27" s="136" t="s">
        <v>385</v>
      </c>
      <c r="Z27" s="37">
        <v>3</v>
      </c>
      <c r="AA27" s="136" t="s">
        <v>44</v>
      </c>
      <c r="AB27" s="189" t="s">
        <v>387</v>
      </c>
      <c r="AC27" s="24" t="s">
        <v>33</v>
      </c>
      <c r="AD27" s="24" t="s">
        <v>34</v>
      </c>
      <c r="AE27" s="24" t="s">
        <v>35</v>
      </c>
      <c r="AF27" s="24" t="s">
        <v>172</v>
      </c>
      <c r="AG27" s="25" t="s">
        <v>36</v>
      </c>
    </row>
    <row r="28" spans="1:33" ht="50.25" customHeight="1" x14ac:dyDescent="0.25">
      <c r="A28" s="160"/>
      <c r="B28" s="137"/>
      <c r="C28" s="137"/>
      <c r="D28" s="137"/>
      <c r="E28" s="137"/>
      <c r="F28" s="137"/>
      <c r="G28" s="51"/>
      <c r="H28" s="14" t="s">
        <v>102</v>
      </c>
      <c r="I28" s="137"/>
      <c r="J28" s="137"/>
      <c r="K28" s="137"/>
      <c r="L28" s="232" t="s">
        <v>380</v>
      </c>
      <c r="M28" s="9" t="s">
        <v>108</v>
      </c>
      <c r="N28" s="9" t="s">
        <v>28</v>
      </c>
      <c r="O28" s="9" t="s">
        <v>381</v>
      </c>
      <c r="P28" s="9" t="s">
        <v>382</v>
      </c>
      <c r="Q28" s="9">
        <v>85</v>
      </c>
      <c r="R28" s="68" t="s">
        <v>195</v>
      </c>
      <c r="S28" s="9" t="s">
        <v>166</v>
      </c>
      <c r="T28" s="68" t="s">
        <v>195</v>
      </c>
      <c r="U28" s="137"/>
      <c r="V28" s="9" t="s">
        <v>170</v>
      </c>
      <c r="W28" s="8"/>
      <c r="X28" s="137"/>
      <c r="Y28" s="137"/>
      <c r="Z28" s="174" t="s">
        <v>386</v>
      </c>
      <c r="AA28" s="137"/>
      <c r="AB28" s="190"/>
      <c r="AC28" s="9" t="s">
        <v>105</v>
      </c>
      <c r="AD28" s="84">
        <v>43862</v>
      </c>
      <c r="AE28" s="84">
        <v>44196</v>
      </c>
      <c r="AF28" s="9" t="s">
        <v>106</v>
      </c>
      <c r="AG28" s="86" t="s">
        <v>107</v>
      </c>
    </row>
    <row r="29" spans="1:33" ht="50.25" customHeight="1" thickBot="1" x14ac:dyDescent="0.3">
      <c r="A29" s="161"/>
      <c r="B29" s="169"/>
      <c r="C29" s="169"/>
      <c r="D29" s="169"/>
      <c r="E29" s="169"/>
      <c r="F29" s="169"/>
      <c r="G29" s="38" t="s">
        <v>23</v>
      </c>
      <c r="H29" s="38"/>
      <c r="I29" s="169"/>
      <c r="J29" s="169"/>
      <c r="K29" s="169"/>
      <c r="L29" s="233"/>
      <c r="M29" s="50" t="s">
        <v>109</v>
      </c>
      <c r="N29" s="50" t="s">
        <v>28</v>
      </c>
      <c r="O29" s="50" t="s">
        <v>381</v>
      </c>
      <c r="P29" s="50" t="s">
        <v>382</v>
      </c>
      <c r="Q29" s="50">
        <v>85</v>
      </c>
      <c r="R29" s="81" t="s">
        <v>195</v>
      </c>
      <c r="S29" s="50" t="s">
        <v>166</v>
      </c>
      <c r="T29" s="81" t="s">
        <v>195</v>
      </c>
      <c r="U29" s="169"/>
      <c r="V29" s="50" t="s">
        <v>170</v>
      </c>
      <c r="W29" s="32"/>
      <c r="X29" s="169"/>
      <c r="Y29" s="169"/>
      <c r="Z29" s="175"/>
      <c r="AA29" s="169"/>
      <c r="AB29" s="191"/>
      <c r="AC29" s="157"/>
      <c r="AD29" s="157"/>
      <c r="AE29" s="157"/>
      <c r="AF29" s="157"/>
      <c r="AG29" s="158"/>
    </row>
    <row r="30" spans="1:33" ht="26.25" customHeight="1" thickTop="1" x14ac:dyDescent="0.25">
      <c r="A30" s="130" t="s">
        <v>99</v>
      </c>
      <c r="B30" s="133" t="s">
        <v>100</v>
      </c>
      <c r="C30" s="133" t="s">
        <v>523</v>
      </c>
      <c r="D30" s="133" t="s">
        <v>522</v>
      </c>
      <c r="E30" s="133" t="s">
        <v>111</v>
      </c>
      <c r="F30" s="133" t="s">
        <v>388</v>
      </c>
      <c r="G30" s="133" t="s">
        <v>378</v>
      </c>
      <c r="H30" s="22" t="s">
        <v>110</v>
      </c>
      <c r="I30" s="133" t="s">
        <v>112</v>
      </c>
      <c r="J30" s="133" t="s">
        <v>379</v>
      </c>
      <c r="K30" s="133" t="s">
        <v>51</v>
      </c>
      <c r="L30" s="36">
        <v>8</v>
      </c>
      <c r="M30" s="22" t="s">
        <v>391</v>
      </c>
      <c r="N30" s="22" t="s">
        <v>28</v>
      </c>
      <c r="O30" s="22" t="s">
        <v>394</v>
      </c>
      <c r="P30" s="22" t="s">
        <v>382</v>
      </c>
      <c r="Q30" s="22">
        <v>85</v>
      </c>
      <c r="R30" s="22" t="s">
        <v>383</v>
      </c>
      <c r="S30" s="22" t="s">
        <v>384</v>
      </c>
      <c r="T30" s="22" t="s">
        <v>383</v>
      </c>
      <c r="U30" s="133" t="s">
        <v>384</v>
      </c>
      <c r="V30" s="133" t="s">
        <v>170</v>
      </c>
      <c r="W30" s="133" t="s">
        <v>170</v>
      </c>
      <c r="X30" s="133" t="s">
        <v>29</v>
      </c>
      <c r="Y30" s="133" t="s">
        <v>61</v>
      </c>
      <c r="Z30" s="37">
        <v>3</v>
      </c>
      <c r="AA30" s="133" t="s">
        <v>44</v>
      </c>
      <c r="AB30" s="133" t="s">
        <v>396</v>
      </c>
      <c r="AC30" s="35" t="s">
        <v>33</v>
      </c>
      <c r="AD30" s="24" t="s">
        <v>34</v>
      </c>
      <c r="AE30" s="24" t="s">
        <v>35</v>
      </c>
      <c r="AF30" s="24" t="s">
        <v>172</v>
      </c>
      <c r="AG30" s="25" t="s">
        <v>36</v>
      </c>
    </row>
    <row r="31" spans="1:33" ht="57.75" customHeight="1" x14ac:dyDescent="0.25">
      <c r="A31" s="131"/>
      <c r="B31" s="134"/>
      <c r="C31" s="134"/>
      <c r="D31" s="134"/>
      <c r="E31" s="134"/>
      <c r="F31" s="134"/>
      <c r="G31" s="134"/>
      <c r="H31" s="14" t="s">
        <v>389</v>
      </c>
      <c r="I31" s="134"/>
      <c r="J31" s="134"/>
      <c r="K31" s="134"/>
      <c r="L31" s="235" t="s">
        <v>380</v>
      </c>
      <c r="M31" s="14" t="s">
        <v>392</v>
      </c>
      <c r="N31" s="14" t="s">
        <v>28</v>
      </c>
      <c r="O31" s="14" t="s">
        <v>394</v>
      </c>
      <c r="P31" s="14" t="s">
        <v>382</v>
      </c>
      <c r="Q31" s="14">
        <v>85</v>
      </c>
      <c r="R31" s="14" t="s">
        <v>383</v>
      </c>
      <c r="S31" s="14" t="s">
        <v>384</v>
      </c>
      <c r="T31" s="14" t="s">
        <v>383</v>
      </c>
      <c r="U31" s="134"/>
      <c r="V31" s="134"/>
      <c r="W31" s="134"/>
      <c r="X31" s="134"/>
      <c r="Y31" s="134"/>
      <c r="Z31" s="174" t="s">
        <v>43</v>
      </c>
      <c r="AA31" s="134"/>
      <c r="AB31" s="134"/>
      <c r="AC31" s="14" t="s">
        <v>396</v>
      </c>
      <c r="AD31" s="87">
        <v>43862</v>
      </c>
      <c r="AE31" s="87">
        <v>44196</v>
      </c>
      <c r="AF31" s="14" t="s">
        <v>524</v>
      </c>
      <c r="AG31" s="89" t="s">
        <v>107</v>
      </c>
    </row>
    <row r="32" spans="1:33" ht="57.75" customHeight="1" thickBot="1" x14ac:dyDescent="0.3">
      <c r="A32" s="234"/>
      <c r="B32" s="170"/>
      <c r="C32" s="170"/>
      <c r="D32" s="170"/>
      <c r="E32" s="170"/>
      <c r="F32" s="170"/>
      <c r="G32" s="170"/>
      <c r="H32" s="38" t="s">
        <v>390</v>
      </c>
      <c r="I32" s="170"/>
      <c r="J32" s="170"/>
      <c r="K32" s="170"/>
      <c r="L32" s="236"/>
      <c r="M32" s="38" t="s">
        <v>393</v>
      </c>
      <c r="N32" s="38" t="s">
        <v>28</v>
      </c>
      <c r="O32" s="38" t="s">
        <v>381</v>
      </c>
      <c r="P32" s="38" t="s">
        <v>395</v>
      </c>
      <c r="Q32" s="38">
        <v>85</v>
      </c>
      <c r="R32" s="38" t="s">
        <v>383</v>
      </c>
      <c r="S32" s="38" t="s">
        <v>384</v>
      </c>
      <c r="T32" s="38" t="s">
        <v>383</v>
      </c>
      <c r="U32" s="170"/>
      <c r="V32" s="170"/>
      <c r="W32" s="170"/>
      <c r="X32" s="170"/>
      <c r="Y32" s="170"/>
      <c r="Z32" s="175"/>
      <c r="AA32" s="170"/>
      <c r="AB32" s="170"/>
      <c r="AC32" s="38" t="s">
        <v>397</v>
      </c>
      <c r="AD32" s="90">
        <v>43862</v>
      </c>
      <c r="AE32" s="90">
        <v>44196</v>
      </c>
      <c r="AF32" s="38" t="s">
        <v>398</v>
      </c>
      <c r="AG32" s="91" t="s">
        <v>107</v>
      </c>
    </row>
    <row r="33" spans="1:33" s="15" customFormat="1" ht="42" customHeight="1" thickTop="1" x14ac:dyDescent="0.25">
      <c r="A33" s="130" t="s">
        <v>114</v>
      </c>
      <c r="B33" s="243" t="s">
        <v>115</v>
      </c>
      <c r="C33" s="246" t="s">
        <v>267</v>
      </c>
      <c r="D33" s="246" t="s">
        <v>525</v>
      </c>
      <c r="E33" s="150" t="s">
        <v>235</v>
      </c>
      <c r="F33" s="150" t="s">
        <v>236</v>
      </c>
      <c r="G33" s="22" t="s">
        <v>49</v>
      </c>
      <c r="H33" s="92" t="s">
        <v>116</v>
      </c>
      <c r="I33" s="92" t="s">
        <v>118</v>
      </c>
      <c r="J33" s="150" t="s">
        <v>60</v>
      </c>
      <c r="K33" s="150" t="s">
        <v>61</v>
      </c>
      <c r="L33" s="36">
        <v>9</v>
      </c>
      <c r="M33" s="20" t="s">
        <v>120</v>
      </c>
      <c r="N33" s="150" t="s">
        <v>28</v>
      </c>
      <c r="O33" s="22" t="s">
        <v>298</v>
      </c>
      <c r="P33" s="22" t="s">
        <v>179</v>
      </c>
      <c r="Q33" s="22">
        <f>0+0+15+10+15+0+0</f>
        <v>40</v>
      </c>
      <c r="R33" s="22" t="s">
        <v>195</v>
      </c>
      <c r="S33" s="22" t="s">
        <v>195</v>
      </c>
      <c r="T33" s="22" t="s">
        <v>195</v>
      </c>
      <c r="U33" s="150" t="s">
        <v>195</v>
      </c>
      <c r="V33" s="22" t="s">
        <v>170</v>
      </c>
      <c r="W33" s="22"/>
      <c r="X33" s="150" t="s">
        <v>60</v>
      </c>
      <c r="Y33" s="150" t="s">
        <v>61</v>
      </c>
      <c r="Z33" s="36">
        <v>9</v>
      </c>
      <c r="AA33" s="150" t="s">
        <v>44</v>
      </c>
      <c r="AB33" s="150" t="s">
        <v>121</v>
      </c>
      <c r="AC33" s="24" t="s">
        <v>33</v>
      </c>
      <c r="AD33" s="24" t="s">
        <v>34</v>
      </c>
      <c r="AE33" s="24" t="s">
        <v>35</v>
      </c>
      <c r="AF33" s="24" t="s">
        <v>172</v>
      </c>
      <c r="AG33" s="25" t="s">
        <v>36</v>
      </c>
    </row>
    <row r="34" spans="1:33" s="15" customFormat="1" ht="33" x14ac:dyDescent="0.25">
      <c r="A34" s="131"/>
      <c r="B34" s="244"/>
      <c r="C34" s="247"/>
      <c r="D34" s="247"/>
      <c r="E34" s="151"/>
      <c r="F34" s="151"/>
      <c r="G34" s="51"/>
      <c r="H34" s="88" t="s">
        <v>295</v>
      </c>
      <c r="I34" s="88" t="s">
        <v>296</v>
      </c>
      <c r="J34" s="151"/>
      <c r="K34" s="151"/>
      <c r="L34" s="238" t="s">
        <v>27</v>
      </c>
      <c r="M34" s="2" t="s">
        <v>540</v>
      </c>
      <c r="N34" s="151"/>
      <c r="O34" s="14" t="s">
        <v>299</v>
      </c>
      <c r="P34" s="14" t="s">
        <v>180</v>
      </c>
      <c r="Q34" s="14">
        <f>0+0+15+15+15+0+5</f>
        <v>50</v>
      </c>
      <c r="R34" s="14" t="s">
        <v>195</v>
      </c>
      <c r="S34" s="14" t="s">
        <v>195</v>
      </c>
      <c r="T34" s="14" t="s">
        <v>195</v>
      </c>
      <c r="U34" s="151"/>
      <c r="V34" s="14" t="s">
        <v>170</v>
      </c>
      <c r="W34" s="3"/>
      <c r="X34" s="151"/>
      <c r="Y34" s="151"/>
      <c r="Z34" s="143" t="s">
        <v>27</v>
      </c>
      <c r="AA34" s="151"/>
      <c r="AB34" s="151"/>
      <c r="AC34" s="14" t="s">
        <v>301</v>
      </c>
      <c r="AD34" s="87">
        <v>43862</v>
      </c>
      <c r="AE34" s="87">
        <v>44196</v>
      </c>
      <c r="AF34" s="14" t="s">
        <v>302</v>
      </c>
      <c r="AG34" s="93" t="s">
        <v>299</v>
      </c>
    </row>
    <row r="35" spans="1:33" s="15" customFormat="1" ht="33" x14ac:dyDescent="0.25">
      <c r="A35" s="131"/>
      <c r="B35" s="244"/>
      <c r="C35" s="247"/>
      <c r="D35" s="247"/>
      <c r="E35" s="151"/>
      <c r="F35" s="151"/>
      <c r="G35" s="14" t="s">
        <v>68</v>
      </c>
      <c r="H35" s="88" t="s">
        <v>297</v>
      </c>
      <c r="I35" s="88" t="s">
        <v>541</v>
      </c>
      <c r="J35" s="151"/>
      <c r="K35" s="151"/>
      <c r="L35" s="239"/>
      <c r="M35" s="2" t="s">
        <v>539</v>
      </c>
      <c r="N35" s="237"/>
      <c r="O35" s="14" t="s">
        <v>300</v>
      </c>
      <c r="P35" s="14" t="s">
        <v>179</v>
      </c>
      <c r="Q35" s="14">
        <f>15+15+15+15+15+0+5</f>
        <v>80</v>
      </c>
      <c r="R35" s="14" t="s">
        <v>195</v>
      </c>
      <c r="S35" s="14" t="s">
        <v>195</v>
      </c>
      <c r="T35" s="14" t="s">
        <v>195</v>
      </c>
      <c r="U35" s="237"/>
      <c r="V35" s="14" t="s">
        <v>170</v>
      </c>
      <c r="W35" s="14" t="s">
        <v>170</v>
      </c>
      <c r="X35" s="237"/>
      <c r="Y35" s="237"/>
      <c r="Z35" s="144"/>
      <c r="AA35" s="237"/>
      <c r="AB35" s="237"/>
      <c r="AC35" s="14" t="s">
        <v>303</v>
      </c>
      <c r="AD35" s="87">
        <v>43862</v>
      </c>
      <c r="AE35" s="87">
        <v>44196</v>
      </c>
      <c r="AF35" s="14" t="s">
        <v>304</v>
      </c>
      <c r="AG35" s="93" t="s">
        <v>305</v>
      </c>
    </row>
    <row r="36" spans="1:33" s="15" customFormat="1" ht="42" thickBot="1" x14ac:dyDescent="0.3">
      <c r="A36" s="234"/>
      <c r="B36" s="245"/>
      <c r="C36" s="248"/>
      <c r="D36" s="248"/>
      <c r="E36" s="168"/>
      <c r="F36" s="94"/>
      <c r="G36" s="52"/>
      <c r="H36" s="27" t="s">
        <v>117</v>
      </c>
      <c r="I36" s="27" t="s">
        <v>119</v>
      </c>
      <c r="J36" s="168"/>
      <c r="K36" s="168"/>
      <c r="L36" s="240"/>
      <c r="M36" s="28"/>
      <c r="N36" s="28"/>
      <c r="O36" s="29"/>
      <c r="P36" s="29"/>
      <c r="Q36" s="28"/>
      <c r="R36" s="29"/>
      <c r="S36" s="29"/>
      <c r="T36" s="29"/>
      <c r="U36" s="29"/>
      <c r="V36" s="28"/>
      <c r="W36" s="28"/>
      <c r="X36" s="28"/>
      <c r="Y36" s="28"/>
      <c r="Z36" s="145"/>
      <c r="AA36" s="28"/>
      <c r="AB36" s="28"/>
      <c r="AC36" s="241"/>
      <c r="AD36" s="241"/>
      <c r="AE36" s="241"/>
      <c r="AF36" s="241"/>
      <c r="AG36" s="242"/>
    </row>
    <row r="37" spans="1:33" s="62" customFormat="1" ht="80.25" customHeight="1" thickTop="1" x14ac:dyDescent="0.25">
      <c r="A37" s="130" t="s">
        <v>131</v>
      </c>
      <c r="B37" s="133" t="s">
        <v>132</v>
      </c>
      <c r="C37" s="133" t="s">
        <v>483</v>
      </c>
      <c r="D37" s="133" t="s">
        <v>526</v>
      </c>
      <c r="E37" s="133" t="s">
        <v>133</v>
      </c>
      <c r="F37" s="133" t="s">
        <v>134</v>
      </c>
      <c r="G37" s="22" t="s">
        <v>40</v>
      </c>
      <c r="H37" s="22" t="s">
        <v>237</v>
      </c>
      <c r="I37" s="22" t="s">
        <v>135</v>
      </c>
      <c r="J37" s="133" t="s">
        <v>60</v>
      </c>
      <c r="K37" s="133" t="s">
        <v>241</v>
      </c>
      <c r="L37" s="95">
        <v>36</v>
      </c>
      <c r="M37" s="22" t="s">
        <v>239</v>
      </c>
      <c r="N37" s="22" t="s">
        <v>28</v>
      </c>
      <c r="O37" s="63" t="s">
        <v>266</v>
      </c>
      <c r="P37" s="63" t="s">
        <v>182</v>
      </c>
      <c r="Q37" s="22">
        <f>15+15+15+15+15+15+10</f>
        <v>100</v>
      </c>
      <c r="R37" s="22" t="s">
        <v>196</v>
      </c>
      <c r="S37" s="22" t="s">
        <v>196</v>
      </c>
      <c r="T37" s="22" t="s">
        <v>196</v>
      </c>
      <c r="U37" s="133" t="s">
        <v>196</v>
      </c>
      <c r="V37" s="133" t="s">
        <v>170</v>
      </c>
      <c r="W37" s="133" t="s">
        <v>170</v>
      </c>
      <c r="X37" s="133" t="s">
        <v>29</v>
      </c>
      <c r="Y37" s="133" t="s">
        <v>242</v>
      </c>
      <c r="Z37" s="95">
        <v>2</v>
      </c>
      <c r="AA37" s="133" t="s">
        <v>32</v>
      </c>
      <c r="AB37" s="133" t="s">
        <v>21</v>
      </c>
      <c r="AC37" s="24" t="s">
        <v>33</v>
      </c>
      <c r="AD37" s="24" t="s">
        <v>34</v>
      </c>
      <c r="AE37" s="24" t="s">
        <v>35</v>
      </c>
      <c r="AF37" s="24" t="s">
        <v>172</v>
      </c>
      <c r="AG37" s="25" t="s">
        <v>36</v>
      </c>
    </row>
    <row r="38" spans="1:33" s="62" customFormat="1" ht="44.25" customHeight="1" thickBot="1" x14ac:dyDescent="0.3">
      <c r="A38" s="234"/>
      <c r="B38" s="170"/>
      <c r="C38" s="170"/>
      <c r="D38" s="170"/>
      <c r="E38" s="170"/>
      <c r="F38" s="170"/>
      <c r="G38" s="38" t="s">
        <v>23</v>
      </c>
      <c r="H38" s="38" t="s">
        <v>238</v>
      </c>
      <c r="I38" s="38" t="s">
        <v>136</v>
      </c>
      <c r="J38" s="170"/>
      <c r="K38" s="170"/>
      <c r="L38" s="96" t="s">
        <v>31</v>
      </c>
      <c r="M38" s="38" t="s">
        <v>240</v>
      </c>
      <c r="N38" s="38" t="s">
        <v>28</v>
      </c>
      <c r="O38" s="65" t="s">
        <v>266</v>
      </c>
      <c r="P38" s="65" t="s">
        <v>182</v>
      </c>
      <c r="Q38" s="38">
        <f>15+15+15+10+15+15+10</f>
        <v>95</v>
      </c>
      <c r="R38" s="38" t="s">
        <v>166</v>
      </c>
      <c r="S38" s="38" t="s">
        <v>196</v>
      </c>
      <c r="T38" s="38" t="s">
        <v>166</v>
      </c>
      <c r="U38" s="170"/>
      <c r="V38" s="170"/>
      <c r="W38" s="170"/>
      <c r="X38" s="170"/>
      <c r="Y38" s="170"/>
      <c r="Z38" s="96" t="s">
        <v>31</v>
      </c>
      <c r="AA38" s="170"/>
      <c r="AB38" s="170"/>
      <c r="AC38" s="38" t="s">
        <v>137</v>
      </c>
      <c r="AD38" s="90">
        <v>43863</v>
      </c>
      <c r="AE38" s="90">
        <v>44196</v>
      </c>
      <c r="AF38" s="38" t="s">
        <v>527</v>
      </c>
      <c r="AG38" s="91" t="s">
        <v>265</v>
      </c>
    </row>
    <row r="39" spans="1:33" s="15" customFormat="1" ht="33" customHeight="1" thickTop="1" x14ac:dyDescent="0.25">
      <c r="A39" s="130" t="s">
        <v>131</v>
      </c>
      <c r="B39" s="133" t="s">
        <v>132</v>
      </c>
      <c r="C39" s="133" t="s">
        <v>483</v>
      </c>
      <c r="D39" s="249" t="s">
        <v>526</v>
      </c>
      <c r="E39" s="133" t="s">
        <v>138</v>
      </c>
      <c r="F39" s="133" t="s">
        <v>243</v>
      </c>
      <c r="G39" s="133" t="s">
        <v>49</v>
      </c>
      <c r="H39" s="22" t="s">
        <v>244</v>
      </c>
      <c r="I39" s="22" t="s">
        <v>141</v>
      </c>
      <c r="J39" s="133" t="s">
        <v>60</v>
      </c>
      <c r="K39" s="133" t="s">
        <v>61</v>
      </c>
      <c r="L39" s="95">
        <v>9</v>
      </c>
      <c r="M39" s="22" t="s">
        <v>247</v>
      </c>
      <c r="N39" s="22" t="s">
        <v>28</v>
      </c>
      <c r="O39" s="22" t="s">
        <v>250</v>
      </c>
      <c r="P39" s="22" t="s">
        <v>182</v>
      </c>
      <c r="Q39" s="22">
        <f>15+15+15+10+15+15+10</f>
        <v>95</v>
      </c>
      <c r="R39" s="22" t="s">
        <v>166</v>
      </c>
      <c r="S39" s="22" t="s">
        <v>196</v>
      </c>
      <c r="T39" s="22" t="s">
        <v>166</v>
      </c>
      <c r="U39" s="133" t="s">
        <v>196</v>
      </c>
      <c r="V39" s="22" t="s">
        <v>170</v>
      </c>
      <c r="W39" s="22"/>
      <c r="X39" s="133" t="s">
        <v>29</v>
      </c>
      <c r="Y39" s="133" t="s">
        <v>113</v>
      </c>
      <c r="Z39" s="95">
        <v>3</v>
      </c>
      <c r="AA39" s="133" t="s">
        <v>74</v>
      </c>
      <c r="AB39" s="133" t="s">
        <v>146</v>
      </c>
      <c r="AC39" s="35" t="s">
        <v>33</v>
      </c>
      <c r="AD39" s="35" t="s">
        <v>34</v>
      </c>
      <c r="AE39" s="35" t="s">
        <v>35</v>
      </c>
      <c r="AF39" s="35" t="s">
        <v>172</v>
      </c>
      <c r="AG39" s="35" t="s">
        <v>36</v>
      </c>
    </row>
    <row r="40" spans="1:33" s="15" customFormat="1" ht="33" x14ac:dyDescent="0.25">
      <c r="A40" s="131"/>
      <c r="B40" s="134"/>
      <c r="C40" s="134"/>
      <c r="D40" s="250"/>
      <c r="E40" s="134"/>
      <c r="F40" s="134"/>
      <c r="G40" s="134"/>
      <c r="H40" s="14" t="s">
        <v>245</v>
      </c>
      <c r="I40" s="14" t="s">
        <v>142</v>
      </c>
      <c r="J40" s="134"/>
      <c r="K40" s="134"/>
      <c r="L40" s="192" t="s">
        <v>31</v>
      </c>
      <c r="M40" s="14" t="s">
        <v>248</v>
      </c>
      <c r="N40" s="14" t="s">
        <v>28</v>
      </c>
      <c r="O40" s="14" t="s">
        <v>250</v>
      </c>
      <c r="P40" s="14" t="s">
        <v>182</v>
      </c>
      <c r="Q40" s="14">
        <f>15+15+15+15+10+15+15</f>
        <v>100</v>
      </c>
      <c r="R40" s="14" t="s">
        <v>196</v>
      </c>
      <c r="S40" s="14" t="s">
        <v>196</v>
      </c>
      <c r="T40" s="14" t="s">
        <v>196</v>
      </c>
      <c r="U40" s="134"/>
      <c r="V40" s="14" t="s">
        <v>170</v>
      </c>
      <c r="W40" s="14"/>
      <c r="X40" s="134"/>
      <c r="Y40" s="134"/>
      <c r="Z40" s="192" t="s">
        <v>31</v>
      </c>
      <c r="AA40" s="134"/>
      <c r="AB40" s="134"/>
      <c r="AC40" s="14" t="s">
        <v>147</v>
      </c>
      <c r="AD40" s="87">
        <v>43863</v>
      </c>
      <c r="AE40" s="87">
        <v>44196</v>
      </c>
      <c r="AF40" s="14" t="s">
        <v>528</v>
      </c>
      <c r="AG40" s="93" t="s">
        <v>64</v>
      </c>
    </row>
    <row r="41" spans="1:33" s="15" customFormat="1" ht="24.75" x14ac:dyDescent="0.25">
      <c r="A41" s="131"/>
      <c r="B41" s="134"/>
      <c r="C41" s="134"/>
      <c r="D41" s="250"/>
      <c r="E41" s="134"/>
      <c r="F41" s="134"/>
      <c r="G41" s="134"/>
      <c r="H41" s="14" t="s">
        <v>246</v>
      </c>
      <c r="I41" s="14" t="s">
        <v>143</v>
      </c>
      <c r="J41" s="134"/>
      <c r="K41" s="134"/>
      <c r="L41" s="193"/>
      <c r="M41" s="14" t="s">
        <v>249</v>
      </c>
      <c r="N41" s="14" t="s">
        <v>28</v>
      </c>
      <c r="O41" s="14" t="s">
        <v>250</v>
      </c>
      <c r="P41" s="14" t="s">
        <v>182</v>
      </c>
      <c r="Q41" s="14">
        <f>15+15+15+15+15+15+10</f>
        <v>100</v>
      </c>
      <c r="R41" s="14" t="s">
        <v>196</v>
      </c>
      <c r="S41" s="14" t="s">
        <v>196</v>
      </c>
      <c r="T41" s="14" t="s">
        <v>196</v>
      </c>
      <c r="U41" s="134"/>
      <c r="V41" s="14" t="s">
        <v>170</v>
      </c>
      <c r="W41" s="14"/>
      <c r="X41" s="134"/>
      <c r="Y41" s="134"/>
      <c r="Z41" s="193"/>
      <c r="AA41" s="134"/>
      <c r="AB41" s="134"/>
      <c r="AC41" s="252"/>
      <c r="AD41" s="252"/>
      <c r="AE41" s="252"/>
      <c r="AF41" s="252"/>
      <c r="AG41" s="253"/>
    </row>
    <row r="42" spans="1:33" s="15" customFormat="1" ht="16.5" x14ac:dyDescent="0.25">
      <c r="A42" s="131"/>
      <c r="B42" s="134"/>
      <c r="C42" s="134"/>
      <c r="D42" s="250"/>
      <c r="E42" s="134"/>
      <c r="F42" s="134"/>
      <c r="G42" s="134"/>
      <c r="H42" s="14" t="s">
        <v>139</v>
      </c>
      <c r="I42" s="14" t="s">
        <v>144</v>
      </c>
      <c r="J42" s="14"/>
      <c r="K42" s="14"/>
      <c r="L42" s="193"/>
      <c r="M42" s="14"/>
      <c r="N42" s="14"/>
      <c r="O42" s="14"/>
      <c r="P42" s="14"/>
      <c r="Q42" s="14"/>
      <c r="R42" s="14"/>
      <c r="S42" s="14"/>
      <c r="T42" s="14"/>
      <c r="U42" s="14"/>
      <c r="V42" s="14"/>
      <c r="W42" s="14"/>
      <c r="X42" s="14"/>
      <c r="Y42" s="14"/>
      <c r="Z42" s="193"/>
      <c r="AA42" s="14"/>
      <c r="AB42" s="14"/>
      <c r="AC42" s="252"/>
      <c r="AD42" s="252"/>
      <c r="AE42" s="252"/>
      <c r="AF42" s="252"/>
      <c r="AG42" s="253"/>
    </row>
    <row r="43" spans="1:33" s="15" customFormat="1" ht="25.5" thickBot="1" x14ac:dyDescent="0.3">
      <c r="A43" s="234"/>
      <c r="B43" s="170"/>
      <c r="C43" s="170"/>
      <c r="D43" s="251"/>
      <c r="E43" s="170"/>
      <c r="F43" s="170"/>
      <c r="G43" s="170"/>
      <c r="H43" s="38" t="s">
        <v>140</v>
      </c>
      <c r="I43" s="38" t="s">
        <v>145</v>
      </c>
      <c r="J43" s="38"/>
      <c r="K43" s="38"/>
      <c r="L43" s="194"/>
      <c r="M43" s="38"/>
      <c r="N43" s="38"/>
      <c r="O43" s="38"/>
      <c r="P43" s="38"/>
      <c r="Q43" s="38"/>
      <c r="R43" s="38"/>
      <c r="S43" s="38"/>
      <c r="T43" s="38"/>
      <c r="U43" s="38"/>
      <c r="V43" s="38"/>
      <c r="W43" s="38"/>
      <c r="X43" s="38"/>
      <c r="Y43" s="38"/>
      <c r="Z43" s="194"/>
      <c r="AA43" s="38"/>
      <c r="AB43" s="38"/>
      <c r="AC43" s="254"/>
      <c r="AD43" s="254"/>
      <c r="AE43" s="254"/>
      <c r="AF43" s="254"/>
      <c r="AG43" s="255"/>
    </row>
    <row r="44" spans="1:33" ht="25.5" customHeight="1" thickTop="1" x14ac:dyDescent="0.25">
      <c r="A44" s="130" t="s">
        <v>131</v>
      </c>
      <c r="B44" s="249" t="s">
        <v>132</v>
      </c>
      <c r="C44" s="249" t="s">
        <v>483</v>
      </c>
      <c r="D44" s="133" t="s">
        <v>122</v>
      </c>
      <c r="E44" s="133" t="s">
        <v>148</v>
      </c>
      <c r="F44" s="133" t="s">
        <v>149</v>
      </c>
      <c r="G44" s="133" t="s">
        <v>22</v>
      </c>
      <c r="H44" s="22" t="s">
        <v>251</v>
      </c>
      <c r="I44" s="22" t="s">
        <v>252</v>
      </c>
      <c r="J44" s="133" t="s">
        <v>60</v>
      </c>
      <c r="K44" s="133" t="s">
        <v>51</v>
      </c>
      <c r="L44" s="36">
        <v>12</v>
      </c>
      <c r="M44" s="22" t="s">
        <v>258</v>
      </c>
      <c r="N44" s="22" t="s">
        <v>28</v>
      </c>
      <c r="O44" s="22" t="s">
        <v>261</v>
      </c>
      <c r="P44" s="22" t="s">
        <v>179</v>
      </c>
      <c r="Q44" s="22">
        <f>15+15+15+15+15+15+10</f>
        <v>100</v>
      </c>
      <c r="R44" s="22" t="s">
        <v>196</v>
      </c>
      <c r="S44" s="22" t="s">
        <v>196</v>
      </c>
      <c r="T44" s="22" t="s">
        <v>196</v>
      </c>
      <c r="U44" s="133" t="s">
        <v>196</v>
      </c>
      <c r="V44" s="22" t="s">
        <v>170</v>
      </c>
      <c r="W44" s="41"/>
      <c r="X44" s="133" t="s">
        <v>60</v>
      </c>
      <c r="Y44" s="133" t="s">
        <v>73</v>
      </c>
      <c r="Z44" s="23">
        <v>6</v>
      </c>
      <c r="AA44" s="133" t="s">
        <v>44</v>
      </c>
      <c r="AB44" s="133" t="s">
        <v>150</v>
      </c>
      <c r="AC44" s="24" t="s">
        <v>33</v>
      </c>
      <c r="AD44" s="24" t="s">
        <v>34</v>
      </c>
      <c r="AE44" s="24" t="s">
        <v>35</v>
      </c>
      <c r="AF44" s="24" t="s">
        <v>172</v>
      </c>
      <c r="AG44" s="25" t="s">
        <v>36</v>
      </c>
    </row>
    <row r="45" spans="1:33" ht="24.75" x14ac:dyDescent="0.25">
      <c r="A45" s="131"/>
      <c r="B45" s="250"/>
      <c r="C45" s="250"/>
      <c r="D45" s="134"/>
      <c r="E45" s="134"/>
      <c r="F45" s="134"/>
      <c r="G45" s="134"/>
      <c r="H45" s="14" t="s">
        <v>253</v>
      </c>
      <c r="I45" s="14" t="s">
        <v>254</v>
      </c>
      <c r="J45" s="134"/>
      <c r="K45" s="134"/>
      <c r="L45" s="235" t="s">
        <v>257</v>
      </c>
      <c r="M45" s="14" t="s">
        <v>259</v>
      </c>
      <c r="N45" s="14" t="s">
        <v>28</v>
      </c>
      <c r="O45" s="14" t="s">
        <v>261</v>
      </c>
      <c r="P45" s="14" t="s">
        <v>179</v>
      </c>
      <c r="Q45" s="14">
        <f>15+15+15+15+15+15+10</f>
        <v>100</v>
      </c>
      <c r="R45" s="14" t="s">
        <v>196</v>
      </c>
      <c r="S45" s="14" t="s">
        <v>196</v>
      </c>
      <c r="T45" s="14" t="s">
        <v>196</v>
      </c>
      <c r="U45" s="134"/>
      <c r="V45" s="14" t="s">
        <v>170</v>
      </c>
      <c r="W45" s="16"/>
      <c r="X45" s="134"/>
      <c r="Y45" s="134"/>
      <c r="Z45" s="174" t="s">
        <v>43</v>
      </c>
      <c r="AA45" s="134"/>
      <c r="AB45" s="134"/>
      <c r="AC45" s="14" t="s">
        <v>262</v>
      </c>
      <c r="AD45" s="87">
        <v>43863</v>
      </c>
      <c r="AE45" s="87">
        <v>44196</v>
      </c>
      <c r="AF45" s="14" t="s">
        <v>529</v>
      </c>
      <c r="AG45" s="93" t="s">
        <v>263</v>
      </c>
    </row>
    <row r="46" spans="1:33" ht="48.75" customHeight="1" thickBot="1" x14ac:dyDescent="0.3">
      <c r="A46" s="234"/>
      <c r="B46" s="251"/>
      <c r="C46" s="251"/>
      <c r="D46" s="170"/>
      <c r="E46" s="170"/>
      <c r="F46" s="170"/>
      <c r="G46" s="170"/>
      <c r="H46" s="38" t="s">
        <v>255</v>
      </c>
      <c r="I46" s="38" t="s">
        <v>256</v>
      </c>
      <c r="J46" s="170"/>
      <c r="K46" s="170"/>
      <c r="L46" s="236"/>
      <c r="M46" s="38" t="s">
        <v>260</v>
      </c>
      <c r="N46" s="38" t="s">
        <v>28</v>
      </c>
      <c r="O46" s="38" t="s">
        <v>261</v>
      </c>
      <c r="P46" s="38" t="s">
        <v>179</v>
      </c>
      <c r="Q46" s="38">
        <f>15+15+15+15+15+15+10</f>
        <v>100</v>
      </c>
      <c r="R46" s="38" t="s">
        <v>196</v>
      </c>
      <c r="S46" s="38" t="s">
        <v>196</v>
      </c>
      <c r="T46" s="38" t="s">
        <v>196</v>
      </c>
      <c r="U46" s="170"/>
      <c r="V46" s="38" t="s">
        <v>170</v>
      </c>
      <c r="W46" s="97"/>
      <c r="X46" s="170"/>
      <c r="Y46" s="170"/>
      <c r="Z46" s="175"/>
      <c r="AA46" s="170"/>
      <c r="AB46" s="170"/>
      <c r="AC46" s="38" t="s">
        <v>264</v>
      </c>
      <c r="AD46" s="90">
        <v>43863</v>
      </c>
      <c r="AE46" s="90">
        <v>44196</v>
      </c>
      <c r="AF46" s="52"/>
      <c r="AG46" s="91" t="s">
        <v>265</v>
      </c>
    </row>
    <row r="47" spans="1:33" ht="51" customHeight="1" thickTop="1" x14ac:dyDescent="0.25">
      <c r="A47" s="130" t="s">
        <v>151</v>
      </c>
      <c r="B47" s="133" t="s">
        <v>152</v>
      </c>
      <c r="C47" s="133" t="s">
        <v>523</v>
      </c>
      <c r="D47" s="133" t="s">
        <v>530</v>
      </c>
      <c r="E47" s="133" t="s">
        <v>153</v>
      </c>
      <c r="F47" s="133" t="s">
        <v>399</v>
      </c>
      <c r="G47" s="22" t="s">
        <v>22</v>
      </c>
      <c r="H47" s="22" t="s">
        <v>400</v>
      </c>
      <c r="I47" s="22" t="s">
        <v>402</v>
      </c>
      <c r="J47" s="133" t="s">
        <v>50</v>
      </c>
      <c r="K47" s="133" t="s">
        <v>61</v>
      </c>
      <c r="L47" s="36">
        <v>12</v>
      </c>
      <c r="M47" s="20" t="s">
        <v>405</v>
      </c>
      <c r="N47" s="22" t="s">
        <v>28</v>
      </c>
      <c r="O47" s="22" t="s">
        <v>407</v>
      </c>
      <c r="P47" s="22" t="s">
        <v>179</v>
      </c>
      <c r="Q47" s="22">
        <v>95</v>
      </c>
      <c r="R47" s="22" t="s">
        <v>166</v>
      </c>
      <c r="S47" s="22">
        <v>100</v>
      </c>
      <c r="T47" s="22" t="s">
        <v>166</v>
      </c>
      <c r="U47" s="133" t="s">
        <v>166</v>
      </c>
      <c r="V47" s="22" t="s">
        <v>170</v>
      </c>
      <c r="W47" s="22" t="s">
        <v>170</v>
      </c>
      <c r="X47" s="133" t="s">
        <v>25</v>
      </c>
      <c r="Y47" s="133" t="s">
        <v>73</v>
      </c>
      <c r="Z47" s="54">
        <v>4</v>
      </c>
      <c r="AA47" s="133" t="s">
        <v>44</v>
      </c>
      <c r="AB47" s="256" t="s">
        <v>409</v>
      </c>
      <c r="AC47" s="24" t="s">
        <v>33</v>
      </c>
      <c r="AD47" s="24" t="s">
        <v>34</v>
      </c>
      <c r="AE47" s="24" t="s">
        <v>35</v>
      </c>
      <c r="AF47" s="24" t="s">
        <v>172</v>
      </c>
      <c r="AG47" s="25" t="s">
        <v>36</v>
      </c>
    </row>
    <row r="48" spans="1:33" ht="57.75" customHeight="1" x14ac:dyDescent="0.25">
      <c r="A48" s="131"/>
      <c r="B48" s="134"/>
      <c r="C48" s="134"/>
      <c r="D48" s="134"/>
      <c r="E48" s="134"/>
      <c r="F48" s="134"/>
      <c r="G48" s="51"/>
      <c r="H48" s="14" t="s">
        <v>401</v>
      </c>
      <c r="I48" s="14" t="s">
        <v>403</v>
      </c>
      <c r="J48" s="134"/>
      <c r="K48" s="134"/>
      <c r="L48" s="235" t="s">
        <v>27</v>
      </c>
      <c r="M48" s="3" t="s">
        <v>406</v>
      </c>
      <c r="N48" s="14" t="s">
        <v>28</v>
      </c>
      <c r="O48" s="14" t="s">
        <v>407</v>
      </c>
      <c r="P48" s="14" t="s">
        <v>408</v>
      </c>
      <c r="Q48" s="14">
        <v>100</v>
      </c>
      <c r="R48" s="14" t="s">
        <v>166</v>
      </c>
      <c r="S48" s="14">
        <v>100</v>
      </c>
      <c r="T48" s="14" t="s">
        <v>166</v>
      </c>
      <c r="U48" s="134"/>
      <c r="V48" s="14"/>
      <c r="W48" s="14"/>
      <c r="X48" s="134"/>
      <c r="Y48" s="134"/>
      <c r="Z48" s="259" t="s">
        <v>31</v>
      </c>
      <c r="AA48" s="134"/>
      <c r="AB48" s="257"/>
      <c r="AC48" s="2" t="s">
        <v>410</v>
      </c>
      <c r="AD48" s="87" t="s">
        <v>412</v>
      </c>
      <c r="AE48" s="87">
        <v>44196</v>
      </c>
      <c r="AF48" s="14"/>
      <c r="AG48" s="93" t="s">
        <v>156</v>
      </c>
    </row>
    <row r="49" spans="1:33" ht="41.25" x14ac:dyDescent="0.25">
      <c r="A49" s="131"/>
      <c r="B49" s="134"/>
      <c r="C49" s="134"/>
      <c r="D49" s="134"/>
      <c r="E49" s="134"/>
      <c r="F49" s="134"/>
      <c r="G49" s="14" t="s">
        <v>40</v>
      </c>
      <c r="H49" s="14"/>
      <c r="I49" s="14" t="s">
        <v>404</v>
      </c>
      <c r="J49" s="134"/>
      <c r="K49" s="134"/>
      <c r="L49" s="235"/>
      <c r="M49" s="3"/>
      <c r="N49" s="3"/>
      <c r="O49" s="17"/>
      <c r="P49" s="17"/>
      <c r="Q49" s="3"/>
      <c r="R49" s="17"/>
      <c r="S49" s="17"/>
      <c r="T49" s="17"/>
      <c r="U49" s="17"/>
      <c r="V49" s="3"/>
      <c r="W49" s="3"/>
      <c r="X49" s="134"/>
      <c r="Y49" s="134"/>
      <c r="Z49" s="259"/>
      <c r="AA49" s="134"/>
      <c r="AB49" s="257"/>
      <c r="AC49" s="2" t="s">
        <v>411</v>
      </c>
      <c r="AD49" s="87">
        <v>43862</v>
      </c>
      <c r="AE49" s="87">
        <v>44196</v>
      </c>
      <c r="AF49" s="51"/>
      <c r="AG49" s="93" t="s">
        <v>156</v>
      </c>
    </row>
    <row r="50" spans="1:33" ht="45" customHeight="1" thickBot="1" x14ac:dyDescent="0.3">
      <c r="A50" s="234"/>
      <c r="B50" s="170"/>
      <c r="C50" s="170"/>
      <c r="D50" s="170"/>
      <c r="E50" s="170"/>
      <c r="F50" s="170"/>
      <c r="G50" s="38"/>
      <c r="H50" s="38" t="s">
        <v>154</v>
      </c>
      <c r="I50" s="38" t="s">
        <v>155</v>
      </c>
      <c r="J50" s="170"/>
      <c r="K50" s="170"/>
      <c r="L50" s="236"/>
      <c r="M50" s="28"/>
      <c r="N50" s="28"/>
      <c r="O50" s="29"/>
      <c r="P50" s="29"/>
      <c r="Q50" s="28"/>
      <c r="R50" s="29"/>
      <c r="S50" s="29"/>
      <c r="T50" s="29"/>
      <c r="U50" s="29"/>
      <c r="V50" s="28"/>
      <c r="W50" s="28"/>
      <c r="X50" s="170"/>
      <c r="Y50" s="170"/>
      <c r="Z50" s="260"/>
      <c r="AA50" s="170"/>
      <c r="AB50" s="258"/>
      <c r="AC50" s="157"/>
      <c r="AD50" s="157"/>
      <c r="AE50" s="157"/>
      <c r="AF50" s="157"/>
      <c r="AG50" s="158"/>
    </row>
    <row r="51" spans="1:33" ht="33.75" thickTop="1" x14ac:dyDescent="0.25">
      <c r="A51" s="130" t="s">
        <v>151</v>
      </c>
      <c r="B51" s="256" t="s">
        <v>152</v>
      </c>
      <c r="C51" s="150" t="s">
        <v>523</v>
      </c>
      <c r="D51" s="150" t="s">
        <v>530</v>
      </c>
      <c r="E51" s="133" t="s">
        <v>157</v>
      </c>
      <c r="F51" s="133" t="s">
        <v>413</v>
      </c>
      <c r="G51" s="22" t="s">
        <v>22</v>
      </c>
      <c r="H51" s="22" t="s">
        <v>414</v>
      </c>
      <c r="I51" s="22" t="s">
        <v>415</v>
      </c>
      <c r="J51" s="133" t="s">
        <v>418</v>
      </c>
      <c r="K51" s="133" t="s">
        <v>419</v>
      </c>
      <c r="L51" s="53">
        <v>2</v>
      </c>
      <c r="M51" s="22" t="s">
        <v>420</v>
      </c>
      <c r="N51" s="22" t="s">
        <v>28</v>
      </c>
      <c r="O51" s="22" t="s">
        <v>407</v>
      </c>
      <c r="P51" s="22" t="s">
        <v>422</v>
      </c>
      <c r="Q51" s="22">
        <v>95</v>
      </c>
      <c r="R51" s="22" t="s">
        <v>166</v>
      </c>
      <c r="S51" s="22" t="s">
        <v>196</v>
      </c>
      <c r="T51" s="22" t="s">
        <v>166</v>
      </c>
      <c r="U51" s="22" t="s">
        <v>166</v>
      </c>
      <c r="V51" s="22" t="s">
        <v>170</v>
      </c>
      <c r="W51" s="22"/>
      <c r="X51" s="133" t="s">
        <v>29</v>
      </c>
      <c r="Y51" s="133" t="s">
        <v>51</v>
      </c>
      <c r="Z51" s="36">
        <v>4</v>
      </c>
      <c r="AA51" s="133" t="s">
        <v>44</v>
      </c>
      <c r="AB51" s="256" t="s">
        <v>423</v>
      </c>
      <c r="AC51" s="24" t="s">
        <v>33</v>
      </c>
      <c r="AD51" s="24" t="s">
        <v>34</v>
      </c>
      <c r="AE51" s="24" t="s">
        <v>35</v>
      </c>
      <c r="AF51" s="24" t="s">
        <v>172</v>
      </c>
      <c r="AG51" s="25" t="s">
        <v>36</v>
      </c>
    </row>
    <row r="52" spans="1:33" ht="41.25" x14ac:dyDescent="0.25">
      <c r="A52" s="131"/>
      <c r="B52" s="257"/>
      <c r="C52" s="151"/>
      <c r="D52" s="151"/>
      <c r="E52" s="134"/>
      <c r="F52" s="134"/>
      <c r="G52" s="51"/>
      <c r="H52" s="14"/>
      <c r="I52" s="14" t="s">
        <v>416</v>
      </c>
      <c r="J52" s="134"/>
      <c r="K52" s="134"/>
      <c r="L52" s="171" t="s">
        <v>27</v>
      </c>
      <c r="M52" s="18" t="s">
        <v>421</v>
      </c>
      <c r="N52" s="14" t="s">
        <v>28</v>
      </c>
      <c r="O52" s="14" t="s">
        <v>407</v>
      </c>
      <c r="P52" s="14" t="s">
        <v>422</v>
      </c>
      <c r="Q52" s="14">
        <v>100</v>
      </c>
      <c r="R52" s="14" t="s">
        <v>196</v>
      </c>
      <c r="S52" s="14" t="s">
        <v>196</v>
      </c>
      <c r="T52" s="14" t="s">
        <v>196</v>
      </c>
      <c r="U52" s="14" t="s">
        <v>196</v>
      </c>
      <c r="V52" s="14" t="s">
        <v>170</v>
      </c>
      <c r="W52" s="14"/>
      <c r="X52" s="134"/>
      <c r="Y52" s="134"/>
      <c r="Z52" s="143" t="s">
        <v>27</v>
      </c>
      <c r="AA52" s="134"/>
      <c r="AB52" s="257"/>
      <c r="AC52" s="2" t="s">
        <v>424</v>
      </c>
      <c r="AD52" s="87">
        <v>43831</v>
      </c>
      <c r="AE52" s="87">
        <v>44196</v>
      </c>
      <c r="AF52" s="14" t="s">
        <v>158</v>
      </c>
      <c r="AG52" s="47" t="s">
        <v>156</v>
      </c>
    </row>
    <row r="53" spans="1:33" ht="33" customHeight="1" thickBot="1" x14ac:dyDescent="0.3">
      <c r="A53" s="234"/>
      <c r="B53" s="258"/>
      <c r="C53" s="168"/>
      <c r="D53" s="168"/>
      <c r="E53" s="170"/>
      <c r="F53" s="170"/>
      <c r="G53" s="38" t="s">
        <v>23</v>
      </c>
      <c r="H53" s="38"/>
      <c r="I53" s="38" t="s">
        <v>417</v>
      </c>
      <c r="J53" s="170"/>
      <c r="K53" s="170"/>
      <c r="L53" s="173"/>
      <c r="M53" s="38"/>
      <c r="N53" s="97"/>
      <c r="O53" s="38"/>
      <c r="P53" s="38"/>
      <c r="Q53" s="38"/>
      <c r="R53" s="38"/>
      <c r="S53" s="38"/>
      <c r="T53" s="38"/>
      <c r="U53" s="38"/>
      <c r="V53" s="38"/>
      <c r="W53" s="38"/>
      <c r="X53" s="170"/>
      <c r="Y53" s="170"/>
      <c r="Z53" s="145"/>
      <c r="AA53" s="170"/>
      <c r="AB53" s="258"/>
      <c r="AC53" s="27" t="s">
        <v>425</v>
      </c>
      <c r="AD53" s="90">
        <v>43831</v>
      </c>
      <c r="AE53" s="90">
        <v>44211</v>
      </c>
      <c r="AF53" s="38" t="s">
        <v>426</v>
      </c>
      <c r="AG53" s="98" t="s">
        <v>427</v>
      </c>
    </row>
    <row r="54" spans="1:33" ht="33.75" thickTop="1" x14ac:dyDescent="0.25">
      <c r="A54" s="130" t="s">
        <v>151</v>
      </c>
      <c r="B54" s="133" t="s">
        <v>152</v>
      </c>
      <c r="C54" s="249" t="s">
        <v>523</v>
      </c>
      <c r="D54" s="249" t="s">
        <v>530</v>
      </c>
      <c r="E54" s="133" t="s">
        <v>428</v>
      </c>
      <c r="F54" s="133" t="s">
        <v>429</v>
      </c>
      <c r="G54" s="133" t="s">
        <v>22</v>
      </c>
      <c r="H54" s="22" t="s">
        <v>430</v>
      </c>
      <c r="I54" s="22" t="s">
        <v>159</v>
      </c>
      <c r="J54" s="133" t="s">
        <v>435</v>
      </c>
      <c r="K54" s="133" t="s">
        <v>51</v>
      </c>
      <c r="L54" s="53">
        <v>4</v>
      </c>
      <c r="M54" s="22" t="s">
        <v>436</v>
      </c>
      <c r="N54" s="22" t="s">
        <v>28</v>
      </c>
      <c r="O54" s="22" t="s">
        <v>438</v>
      </c>
      <c r="P54" s="22" t="s">
        <v>179</v>
      </c>
      <c r="Q54" s="22">
        <v>100</v>
      </c>
      <c r="R54" s="22" t="s">
        <v>196</v>
      </c>
      <c r="S54" s="22" t="s">
        <v>196</v>
      </c>
      <c r="T54" s="22" t="s">
        <v>196</v>
      </c>
      <c r="U54" s="22" t="s">
        <v>196</v>
      </c>
      <c r="V54" s="22" t="s">
        <v>170</v>
      </c>
      <c r="W54" s="22" t="s">
        <v>170</v>
      </c>
      <c r="X54" s="136" t="s">
        <v>29</v>
      </c>
      <c r="Y54" s="136" t="s">
        <v>61</v>
      </c>
      <c r="Z54" s="23">
        <v>3</v>
      </c>
      <c r="AA54" s="136" t="s">
        <v>177</v>
      </c>
      <c r="AB54" s="136" t="s">
        <v>160</v>
      </c>
      <c r="AC54" s="24" t="s">
        <v>33</v>
      </c>
      <c r="AD54" s="24" t="s">
        <v>34</v>
      </c>
      <c r="AE54" s="24" t="s">
        <v>35</v>
      </c>
      <c r="AF54" s="24" t="s">
        <v>172</v>
      </c>
      <c r="AG54" s="25" t="s">
        <v>36</v>
      </c>
    </row>
    <row r="55" spans="1:33" ht="41.25" x14ac:dyDescent="0.25">
      <c r="A55" s="131"/>
      <c r="B55" s="134"/>
      <c r="C55" s="250"/>
      <c r="D55" s="250"/>
      <c r="E55" s="134"/>
      <c r="F55" s="134"/>
      <c r="G55" s="134"/>
      <c r="H55" s="14" t="s">
        <v>431</v>
      </c>
      <c r="I55" s="14" t="s">
        <v>432</v>
      </c>
      <c r="J55" s="134"/>
      <c r="K55" s="134"/>
      <c r="L55" s="266" t="s">
        <v>27</v>
      </c>
      <c r="M55" s="14" t="s">
        <v>437</v>
      </c>
      <c r="N55" s="14" t="s">
        <v>28</v>
      </c>
      <c r="O55" s="14" t="s">
        <v>438</v>
      </c>
      <c r="P55" s="14" t="s">
        <v>182</v>
      </c>
      <c r="Q55" s="14">
        <v>95</v>
      </c>
      <c r="R55" s="14" t="s">
        <v>166</v>
      </c>
      <c r="S55" s="14" t="s">
        <v>196</v>
      </c>
      <c r="T55" s="14" t="s">
        <v>166</v>
      </c>
      <c r="U55" s="14" t="s">
        <v>166</v>
      </c>
      <c r="V55" s="14" t="s">
        <v>170</v>
      </c>
      <c r="W55" s="14" t="s">
        <v>170</v>
      </c>
      <c r="X55" s="137"/>
      <c r="Y55" s="137"/>
      <c r="Z55" s="174" t="s">
        <v>43</v>
      </c>
      <c r="AA55" s="137"/>
      <c r="AB55" s="137"/>
      <c r="AC55" s="9" t="s">
        <v>439</v>
      </c>
      <c r="AD55" s="84">
        <v>43831</v>
      </c>
      <c r="AE55" s="84">
        <v>44242</v>
      </c>
      <c r="AF55" s="9" t="s">
        <v>162</v>
      </c>
      <c r="AG55" s="86" t="s">
        <v>37</v>
      </c>
    </row>
    <row r="56" spans="1:33" ht="41.25" x14ac:dyDescent="0.25">
      <c r="A56" s="131"/>
      <c r="B56" s="134"/>
      <c r="C56" s="250"/>
      <c r="D56" s="250"/>
      <c r="E56" s="134"/>
      <c r="F56" s="134"/>
      <c r="G56" s="134"/>
      <c r="H56" s="14"/>
      <c r="I56" s="14" t="s">
        <v>433</v>
      </c>
      <c r="J56" s="134"/>
      <c r="K56" s="134"/>
      <c r="L56" s="266"/>
      <c r="M56" s="3"/>
      <c r="N56" s="3"/>
      <c r="O56" s="17"/>
      <c r="P56" s="17"/>
      <c r="Q56" s="3"/>
      <c r="R56" s="17"/>
      <c r="S56" s="17"/>
      <c r="T56" s="17"/>
      <c r="U56" s="17"/>
      <c r="V56" s="3"/>
      <c r="W56" s="3"/>
      <c r="X56" s="137"/>
      <c r="Y56" s="137"/>
      <c r="Z56" s="174"/>
      <c r="AA56" s="137"/>
      <c r="AB56" s="137"/>
      <c r="AC56" s="9" t="s">
        <v>161</v>
      </c>
      <c r="AD56" s="87">
        <v>43831</v>
      </c>
      <c r="AE56" s="87">
        <v>44211</v>
      </c>
      <c r="AF56" s="9" t="s">
        <v>162</v>
      </c>
      <c r="AG56" s="86" t="s">
        <v>37</v>
      </c>
    </row>
    <row r="57" spans="1:33" ht="25.5" thickBot="1" x14ac:dyDescent="0.3">
      <c r="A57" s="132"/>
      <c r="B57" s="135"/>
      <c r="C57" s="265"/>
      <c r="D57" s="265"/>
      <c r="E57" s="135"/>
      <c r="F57" s="135"/>
      <c r="G57" s="135"/>
      <c r="H57" s="40"/>
      <c r="I57" s="40" t="s">
        <v>434</v>
      </c>
      <c r="J57" s="135"/>
      <c r="K57" s="135"/>
      <c r="L57" s="171"/>
      <c r="M57" s="99"/>
      <c r="N57" s="99"/>
      <c r="O57" s="13"/>
      <c r="P57" s="13"/>
      <c r="Q57" s="99"/>
      <c r="R57" s="13"/>
      <c r="S57" s="13"/>
      <c r="T57" s="13"/>
      <c r="U57" s="13"/>
      <c r="V57" s="99"/>
      <c r="W57" s="99"/>
      <c r="X57" s="100"/>
      <c r="Y57" s="100"/>
      <c r="Z57" s="146"/>
      <c r="AA57" s="138"/>
      <c r="AB57" s="138"/>
      <c r="AC57" s="148"/>
      <c r="AD57" s="148"/>
      <c r="AE57" s="148"/>
      <c r="AF57" s="148"/>
      <c r="AG57" s="149"/>
    </row>
    <row r="58" spans="1:33" s="15" customFormat="1" ht="42" customHeight="1" x14ac:dyDescent="0.25">
      <c r="A58" s="261" t="s">
        <v>203</v>
      </c>
      <c r="B58" s="264" t="s">
        <v>204</v>
      </c>
      <c r="C58" s="264" t="s">
        <v>483</v>
      </c>
      <c r="D58" s="264" t="s">
        <v>122</v>
      </c>
      <c r="E58" s="264" t="s">
        <v>47</v>
      </c>
      <c r="F58" s="264" t="s">
        <v>48</v>
      </c>
      <c r="G58" s="102" t="s">
        <v>49</v>
      </c>
      <c r="H58" s="101" t="s">
        <v>208</v>
      </c>
      <c r="I58" s="102" t="s">
        <v>211</v>
      </c>
      <c r="J58" s="264" t="s">
        <v>50</v>
      </c>
      <c r="K58" s="264" t="s">
        <v>61</v>
      </c>
      <c r="L58" s="103">
        <v>12</v>
      </c>
      <c r="M58" s="102" t="s">
        <v>342</v>
      </c>
      <c r="N58" s="102" t="s">
        <v>28</v>
      </c>
      <c r="O58" s="102" t="s">
        <v>193</v>
      </c>
      <c r="P58" s="102" t="s">
        <v>179</v>
      </c>
      <c r="Q58" s="102">
        <f>15+15+15+15+15+0+10</f>
        <v>85</v>
      </c>
      <c r="R58" s="102" t="s">
        <v>195</v>
      </c>
      <c r="S58" s="102" t="s">
        <v>196</v>
      </c>
      <c r="T58" s="102" t="s">
        <v>195</v>
      </c>
      <c r="U58" s="102" t="s">
        <v>166</v>
      </c>
      <c r="V58" s="102" t="s">
        <v>170</v>
      </c>
      <c r="W58" s="102" t="s">
        <v>170</v>
      </c>
      <c r="X58" s="264" t="s">
        <v>60</v>
      </c>
      <c r="Y58" s="264" t="s">
        <v>73</v>
      </c>
      <c r="Z58" s="104">
        <v>6</v>
      </c>
      <c r="AA58" s="264" t="s">
        <v>44</v>
      </c>
      <c r="AB58" s="264" t="s">
        <v>328</v>
      </c>
      <c r="AC58" s="105" t="s">
        <v>33</v>
      </c>
      <c r="AD58" s="105" t="s">
        <v>34</v>
      </c>
      <c r="AE58" s="105" t="s">
        <v>35</v>
      </c>
      <c r="AF58" s="105" t="s">
        <v>172</v>
      </c>
      <c r="AG58" s="106" t="s">
        <v>36</v>
      </c>
    </row>
    <row r="59" spans="1:33" s="15" customFormat="1" ht="33" x14ac:dyDescent="0.25">
      <c r="A59" s="262"/>
      <c r="B59" s="134"/>
      <c r="C59" s="134"/>
      <c r="D59" s="134"/>
      <c r="E59" s="134"/>
      <c r="F59" s="134"/>
      <c r="G59" s="14" t="s">
        <v>206</v>
      </c>
      <c r="H59" s="2" t="s">
        <v>209</v>
      </c>
      <c r="I59" s="14" t="s">
        <v>212</v>
      </c>
      <c r="J59" s="134"/>
      <c r="K59" s="134"/>
      <c r="L59" s="235" t="s">
        <v>52</v>
      </c>
      <c r="M59" s="14" t="s">
        <v>215</v>
      </c>
      <c r="N59" s="14" t="s">
        <v>28</v>
      </c>
      <c r="O59" s="14" t="s">
        <v>191</v>
      </c>
      <c r="P59" s="14" t="s">
        <v>179</v>
      </c>
      <c r="Q59" s="14">
        <f>15+0+15+15+15+0+5</f>
        <v>65</v>
      </c>
      <c r="R59" s="14" t="s">
        <v>195</v>
      </c>
      <c r="S59" s="14" t="s">
        <v>166</v>
      </c>
      <c r="T59" s="14" t="s">
        <v>195</v>
      </c>
      <c r="U59" s="14" t="s">
        <v>166</v>
      </c>
      <c r="V59" s="14" t="s">
        <v>170</v>
      </c>
      <c r="W59" s="14"/>
      <c r="X59" s="134"/>
      <c r="Y59" s="134"/>
      <c r="Z59" s="174" t="s">
        <v>43</v>
      </c>
      <c r="AA59" s="134"/>
      <c r="AB59" s="134"/>
      <c r="AC59" s="14" t="s">
        <v>329</v>
      </c>
      <c r="AD59" s="87">
        <v>43922</v>
      </c>
      <c r="AE59" s="87">
        <v>44012</v>
      </c>
      <c r="AF59" s="14" t="s">
        <v>330</v>
      </c>
      <c r="AG59" s="107" t="s">
        <v>331</v>
      </c>
    </row>
    <row r="60" spans="1:33" s="15" customFormat="1" ht="33" x14ac:dyDescent="0.25">
      <c r="A60" s="262"/>
      <c r="B60" s="134"/>
      <c r="C60" s="134"/>
      <c r="D60" s="134"/>
      <c r="E60" s="134"/>
      <c r="F60" s="134"/>
      <c r="G60" s="14" t="s">
        <v>205</v>
      </c>
      <c r="H60" s="2" t="s">
        <v>210</v>
      </c>
      <c r="I60" s="14" t="s">
        <v>213</v>
      </c>
      <c r="J60" s="134"/>
      <c r="K60" s="134"/>
      <c r="L60" s="235"/>
      <c r="M60" s="14" t="s">
        <v>217</v>
      </c>
      <c r="N60" s="14" t="s">
        <v>28</v>
      </c>
      <c r="O60" s="14" t="s">
        <v>326</v>
      </c>
      <c r="P60" s="14" t="s">
        <v>179</v>
      </c>
      <c r="Q60" s="14">
        <f>15+15+15+15+15+0+10</f>
        <v>85</v>
      </c>
      <c r="R60" s="14" t="s">
        <v>195</v>
      </c>
      <c r="S60" s="14" t="s">
        <v>196</v>
      </c>
      <c r="T60" s="14" t="s">
        <v>195</v>
      </c>
      <c r="U60" s="14" t="s">
        <v>166</v>
      </c>
      <c r="V60" s="14" t="s">
        <v>170</v>
      </c>
      <c r="W60" s="14" t="s">
        <v>170</v>
      </c>
      <c r="X60" s="134"/>
      <c r="Y60" s="134"/>
      <c r="Z60" s="174"/>
      <c r="AA60" s="134"/>
      <c r="AB60" s="134"/>
      <c r="AC60" s="14" t="s">
        <v>332</v>
      </c>
      <c r="AD60" s="87">
        <v>43862</v>
      </c>
      <c r="AE60" s="87">
        <v>43951</v>
      </c>
      <c r="AF60" s="14" t="s">
        <v>333</v>
      </c>
      <c r="AG60" s="107" t="s">
        <v>331</v>
      </c>
    </row>
    <row r="61" spans="1:33" s="15" customFormat="1" ht="41.25" x14ac:dyDescent="0.25">
      <c r="A61" s="262"/>
      <c r="B61" s="134"/>
      <c r="C61" s="134"/>
      <c r="D61" s="134"/>
      <c r="E61" s="134"/>
      <c r="F61" s="134"/>
      <c r="G61" s="14"/>
      <c r="H61" s="2" t="s">
        <v>207</v>
      </c>
      <c r="I61" s="14" t="s">
        <v>214</v>
      </c>
      <c r="J61" s="134"/>
      <c r="K61" s="134"/>
      <c r="L61" s="235"/>
      <c r="M61" s="14" t="s">
        <v>216</v>
      </c>
      <c r="N61" s="14" t="s">
        <v>28</v>
      </c>
      <c r="O61" s="14" t="s">
        <v>193</v>
      </c>
      <c r="P61" s="14" t="s">
        <v>179</v>
      </c>
      <c r="Q61" s="14">
        <f>15+15+15+15+15+0+10</f>
        <v>85</v>
      </c>
      <c r="R61" s="14" t="s">
        <v>195</v>
      </c>
      <c r="S61" s="14" t="s">
        <v>196</v>
      </c>
      <c r="T61" s="14" t="s">
        <v>195</v>
      </c>
      <c r="U61" s="14" t="s">
        <v>166</v>
      </c>
      <c r="V61" s="14" t="s">
        <v>170</v>
      </c>
      <c r="W61" s="14" t="s">
        <v>170</v>
      </c>
      <c r="X61" s="134"/>
      <c r="Y61" s="134"/>
      <c r="Z61" s="174"/>
      <c r="AA61" s="134"/>
      <c r="AB61" s="134"/>
      <c r="AC61" s="14" t="s">
        <v>334</v>
      </c>
      <c r="AD61" s="87">
        <v>43922</v>
      </c>
      <c r="AE61" s="87">
        <v>44012</v>
      </c>
      <c r="AF61" s="14" t="s">
        <v>335</v>
      </c>
      <c r="AG61" s="107" t="s">
        <v>331</v>
      </c>
    </row>
    <row r="62" spans="1:33" s="15" customFormat="1" ht="17.25" thickBot="1" x14ac:dyDescent="0.3">
      <c r="A62" s="263"/>
      <c r="B62" s="135"/>
      <c r="C62" s="135"/>
      <c r="D62" s="135"/>
      <c r="E62" s="135"/>
      <c r="F62" s="135"/>
      <c r="G62" s="99"/>
      <c r="H62" s="108"/>
      <c r="I62" s="40"/>
      <c r="J62" s="135"/>
      <c r="K62" s="135"/>
      <c r="L62" s="143"/>
      <c r="M62" s="40" t="s">
        <v>218</v>
      </c>
      <c r="N62" s="40" t="s">
        <v>28</v>
      </c>
      <c r="O62" s="40" t="s">
        <v>327</v>
      </c>
      <c r="P62" s="40" t="s">
        <v>179</v>
      </c>
      <c r="Q62" s="40">
        <f>15+15+15+15+15+0+5</f>
        <v>80</v>
      </c>
      <c r="R62" s="40" t="s">
        <v>195</v>
      </c>
      <c r="S62" s="40" t="s">
        <v>196</v>
      </c>
      <c r="T62" s="40" t="s">
        <v>195</v>
      </c>
      <c r="U62" s="40" t="s">
        <v>166</v>
      </c>
      <c r="V62" s="40" t="s">
        <v>170</v>
      </c>
      <c r="W62" s="40"/>
      <c r="X62" s="135"/>
      <c r="Y62" s="135"/>
      <c r="Z62" s="146"/>
      <c r="AA62" s="135"/>
      <c r="AB62" s="135"/>
      <c r="AC62" s="109"/>
      <c r="AD62" s="110"/>
      <c r="AE62" s="110"/>
      <c r="AF62" s="109"/>
      <c r="AG62" s="111"/>
    </row>
    <row r="63" spans="1:33" s="15" customFormat="1" ht="42" thickTop="1" x14ac:dyDescent="0.25">
      <c r="A63" s="130" t="s">
        <v>123</v>
      </c>
      <c r="B63" s="133" t="s">
        <v>504</v>
      </c>
      <c r="C63" s="249" t="s">
        <v>483</v>
      </c>
      <c r="D63" s="133" t="s">
        <v>534</v>
      </c>
      <c r="E63" s="133" t="s">
        <v>176</v>
      </c>
      <c r="F63" s="133" t="s">
        <v>186</v>
      </c>
      <c r="G63" s="22" t="s">
        <v>205</v>
      </c>
      <c r="H63" s="22" t="s">
        <v>181</v>
      </c>
      <c r="I63" s="22" t="s">
        <v>188</v>
      </c>
      <c r="J63" s="133" t="s">
        <v>25</v>
      </c>
      <c r="K63" s="133" t="s">
        <v>51</v>
      </c>
      <c r="L63" s="36">
        <v>8</v>
      </c>
      <c r="M63" s="19" t="s">
        <v>336</v>
      </c>
      <c r="N63" s="22" t="s">
        <v>28</v>
      </c>
      <c r="O63" s="21" t="s">
        <v>191</v>
      </c>
      <c r="P63" s="21" t="s">
        <v>182</v>
      </c>
      <c r="Q63" s="21">
        <f>15+15+15+15+15+0+10</f>
        <v>85</v>
      </c>
      <c r="R63" s="21" t="s">
        <v>195</v>
      </c>
      <c r="S63" s="21" t="s">
        <v>196</v>
      </c>
      <c r="T63" s="21" t="s">
        <v>195</v>
      </c>
      <c r="U63" s="268" t="s">
        <v>166</v>
      </c>
      <c r="V63" s="22" t="s">
        <v>170</v>
      </c>
      <c r="W63" s="22" t="s">
        <v>170</v>
      </c>
      <c r="X63" s="268" t="s">
        <v>29</v>
      </c>
      <c r="Y63" s="268" t="s">
        <v>61</v>
      </c>
      <c r="Z63" s="23">
        <v>3</v>
      </c>
      <c r="AA63" s="133" t="s">
        <v>177</v>
      </c>
      <c r="AB63" s="243" t="s">
        <v>197</v>
      </c>
      <c r="AC63" s="105" t="s">
        <v>33</v>
      </c>
      <c r="AD63" s="105" t="s">
        <v>34</v>
      </c>
      <c r="AE63" s="105" t="s">
        <v>35</v>
      </c>
      <c r="AF63" s="105" t="s">
        <v>172</v>
      </c>
      <c r="AG63" s="106" t="s">
        <v>36</v>
      </c>
    </row>
    <row r="64" spans="1:33" s="15" customFormat="1" ht="24.75" x14ac:dyDescent="0.25">
      <c r="A64" s="131"/>
      <c r="B64" s="134"/>
      <c r="C64" s="250"/>
      <c r="D64" s="134"/>
      <c r="E64" s="134"/>
      <c r="F64" s="134"/>
      <c r="G64" s="14" t="s">
        <v>206</v>
      </c>
      <c r="H64" s="14" t="s">
        <v>187</v>
      </c>
      <c r="I64" s="14"/>
      <c r="J64" s="134"/>
      <c r="K64" s="134"/>
      <c r="L64" s="235" t="s">
        <v>27</v>
      </c>
      <c r="M64" s="2" t="s">
        <v>189</v>
      </c>
      <c r="N64" s="14" t="s">
        <v>28</v>
      </c>
      <c r="O64" s="17" t="s">
        <v>192</v>
      </c>
      <c r="P64" s="17" t="s">
        <v>182</v>
      </c>
      <c r="Q64" s="17">
        <f>15+15+15+15+15+0+5</f>
        <v>80</v>
      </c>
      <c r="R64" s="17" t="s">
        <v>195</v>
      </c>
      <c r="S64" s="17" t="s">
        <v>196</v>
      </c>
      <c r="T64" s="17" t="s">
        <v>195</v>
      </c>
      <c r="U64" s="269"/>
      <c r="V64" s="14" t="s">
        <v>170</v>
      </c>
      <c r="W64" s="14" t="s">
        <v>170</v>
      </c>
      <c r="X64" s="269"/>
      <c r="Y64" s="269"/>
      <c r="Z64" s="146" t="s">
        <v>43</v>
      </c>
      <c r="AA64" s="134"/>
      <c r="AB64" s="244"/>
      <c r="AC64" s="14" t="s">
        <v>338</v>
      </c>
      <c r="AD64" s="87">
        <v>43922</v>
      </c>
      <c r="AE64" s="87">
        <v>43981</v>
      </c>
      <c r="AF64" s="14" t="s">
        <v>339</v>
      </c>
      <c r="AG64" s="107" t="s">
        <v>125</v>
      </c>
    </row>
    <row r="65" spans="1:33" s="15" customFormat="1" ht="33" x14ac:dyDescent="0.25">
      <c r="A65" s="131"/>
      <c r="B65" s="134"/>
      <c r="C65" s="250"/>
      <c r="D65" s="134"/>
      <c r="E65" s="134"/>
      <c r="F65" s="134"/>
      <c r="G65" s="14"/>
      <c r="H65" s="14"/>
      <c r="I65" s="14"/>
      <c r="J65" s="134"/>
      <c r="K65" s="134"/>
      <c r="L65" s="235"/>
      <c r="M65" s="2" t="s">
        <v>126</v>
      </c>
      <c r="N65" s="14" t="s">
        <v>28</v>
      </c>
      <c r="O65" s="17" t="s">
        <v>193</v>
      </c>
      <c r="P65" s="17" t="s">
        <v>178</v>
      </c>
      <c r="Q65" s="17">
        <f>15+15+15+15+15+15+5</f>
        <v>95</v>
      </c>
      <c r="R65" s="17" t="s">
        <v>166</v>
      </c>
      <c r="S65" s="17" t="s">
        <v>166</v>
      </c>
      <c r="T65" s="17" t="s">
        <v>166</v>
      </c>
      <c r="U65" s="269"/>
      <c r="V65" s="14" t="s">
        <v>170</v>
      </c>
      <c r="W65" s="14"/>
      <c r="X65" s="269"/>
      <c r="Y65" s="269"/>
      <c r="Z65" s="147"/>
      <c r="AA65" s="134"/>
      <c r="AB65" s="244"/>
      <c r="AC65" s="14" t="s">
        <v>198</v>
      </c>
      <c r="AD65" s="87">
        <v>44105</v>
      </c>
      <c r="AE65" s="87">
        <v>44165</v>
      </c>
      <c r="AF65" s="14" t="s">
        <v>340</v>
      </c>
      <c r="AG65" s="107" t="s">
        <v>46</v>
      </c>
    </row>
    <row r="66" spans="1:33" s="15" customFormat="1" ht="16.5" x14ac:dyDescent="0.25">
      <c r="A66" s="131"/>
      <c r="B66" s="134"/>
      <c r="C66" s="250"/>
      <c r="D66" s="134"/>
      <c r="E66" s="134"/>
      <c r="F66" s="134"/>
      <c r="G66" s="14" t="s">
        <v>53</v>
      </c>
      <c r="H66" s="14" t="s">
        <v>174</v>
      </c>
      <c r="I66" s="14" t="s">
        <v>175</v>
      </c>
      <c r="J66" s="134"/>
      <c r="K66" s="134"/>
      <c r="L66" s="235"/>
      <c r="M66" s="2" t="s">
        <v>337</v>
      </c>
      <c r="N66" s="14" t="s">
        <v>28</v>
      </c>
      <c r="O66" s="17" t="s">
        <v>193</v>
      </c>
      <c r="P66" s="17" t="s">
        <v>182</v>
      </c>
      <c r="Q66" s="17">
        <f>15+15+15+15+15+0+10</f>
        <v>85</v>
      </c>
      <c r="R66" s="17" t="s">
        <v>195</v>
      </c>
      <c r="S66" s="17" t="s">
        <v>196</v>
      </c>
      <c r="T66" s="17" t="s">
        <v>195</v>
      </c>
      <c r="U66" s="269"/>
      <c r="V66" s="14" t="s">
        <v>170</v>
      </c>
      <c r="W66" s="14"/>
      <c r="X66" s="269"/>
      <c r="Y66" s="269"/>
      <c r="Z66" s="147"/>
      <c r="AA66" s="134"/>
      <c r="AB66" s="244"/>
      <c r="AC66" s="14" t="s">
        <v>199</v>
      </c>
      <c r="AD66" s="87">
        <v>43831</v>
      </c>
      <c r="AE66" s="87">
        <v>44196</v>
      </c>
      <c r="AF66" s="14" t="s">
        <v>341</v>
      </c>
      <c r="AG66" s="107" t="s">
        <v>200</v>
      </c>
    </row>
    <row r="67" spans="1:33" s="15" customFormat="1" ht="38.25" customHeight="1" thickBot="1" x14ac:dyDescent="0.3">
      <c r="A67" s="234"/>
      <c r="B67" s="170"/>
      <c r="C67" s="251"/>
      <c r="D67" s="170"/>
      <c r="E67" s="170"/>
      <c r="F67" s="170"/>
      <c r="G67" s="38"/>
      <c r="H67" s="38"/>
      <c r="I67" s="112"/>
      <c r="J67" s="170"/>
      <c r="K67" s="170"/>
      <c r="L67" s="236"/>
      <c r="M67" s="28" t="s">
        <v>190</v>
      </c>
      <c r="N67" s="38" t="s">
        <v>28</v>
      </c>
      <c r="O67" s="29" t="s">
        <v>194</v>
      </c>
      <c r="P67" s="29" t="s">
        <v>178</v>
      </c>
      <c r="Q67" s="29">
        <f>15+15+15+15+15+15+10</f>
        <v>100</v>
      </c>
      <c r="R67" s="29" t="s">
        <v>196</v>
      </c>
      <c r="S67" s="29" t="s">
        <v>196</v>
      </c>
      <c r="T67" s="29" t="s">
        <v>196</v>
      </c>
      <c r="U67" s="270"/>
      <c r="V67" s="38" t="s">
        <v>170</v>
      </c>
      <c r="W67" s="38" t="s">
        <v>170</v>
      </c>
      <c r="X67" s="270"/>
      <c r="Y67" s="270"/>
      <c r="Z67" s="267"/>
      <c r="AA67" s="170"/>
      <c r="AB67" s="245"/>
      <c r="AC67" s="113"/>
      <c r="AD67" s="114"/>
      <c r="AE67" s="114"/>
      <c r="AF67" s="113"/>
      <c r="AG67" s="115"/>
    </row>
    <row r="68" spans="1:33" s="15" customFormat="1" ht="25.5" thickTop="1" x14ac:dyDescent="0.25">
      <c r="A68" s="130" t="s">
        <v>123</v>
      </c>
      <c r="B68" s="243" t="s">
        <v>124</v>
      </c>
      <c r="C68" s="133" t="s">
        <v>483</v>
      </c>
      <c r="D68" s="133" t="s">
        <v>122</v>
      </c>
      <c r="E68" s="133" t="s">
        <v>127</v>
      </c>
      <c r="F68" s="133" t="s">
        <v>128</v>
      </c>
      <c r="G68" s="22" t="s">
        <v>201</v>
      </c>
      <c r="H68" s="22" t="s">
        <v>129</v>
      </c>
      <c r="I68" s="22" t="s">
        <v>185</v>
      </c>
      <c r="J68" s="133" t="s">
        <v>29</v>
      </c>
      <c r="K68" s="133" t="s">
        <v>42</v>
      </c>
      <c r="L68" s="36">
        <v>10</v>
      </c>
      <c r="M68" s="22" t="s">
        <v>184</v>
      </c>
      <c r="N68" s="22" t="s">
        <v>28</v>
      </c>
      <c r="O68" s="22" t="s">
        <v>194</v>
      </c>
      <c r="P68" s="22" t="s">
        <v>179</v>
      </c>
      <c r="Q68" s="22">
        <f>0+15+15+15+15+15+0</f>
        <v>75</v>
      </c>
      <c r="R68" s="22" t="s">
        <v>195</v>
      </c>
      <c r="S68" s="22" t="s">
        <v>166</v>
      </c>
      <c r="T68" s="22" t="s">
        <v>195</v>
      </c>
      <c r="U68" s="133" t="s">
        <v>166</v>
      </c>
      <c r="V68" s="22" t="s">
        <v>170</v>
      </c>
      <c r="W68" s="22"/>
      <c r="X68" s="133" t="s">
        <v>29</v>
      </c>
      <c r="Y68" s="133" t="s">
        <v>30</v>
      </c>
      <c r="Z68" s="37">
        <v>5</v>
      </c>
      <c r="AA68" s="133" t="s">
        <v>44</v>
      </c>
      <c r="AB68" s="133" t="s">
        <v>202</v>
      </c>
      <c r="AC68" s="24" t="s">
        <v>33</v>
      </c>
      <c r="AD68" s="24" t="s">
        <v>34</v>
      </c>
      <c r="AE68" s="24" t="s">
        <v>35</v>
      </c>
      <c r="AF68" s="24" t="s">
        <v>172</v>
      </c>
      <c r="AG68" s="25" t="s">
        <v>36</v>
      </c>
    </row>
    <row r="69" spans="1:33" s="15" customFormat="1" ht="49.5" x14ac:dyDescent="0.25">
      <c r="A69" s="131"/>
      <c r="B69" s="244"/>
      <c r="C69" s="134"/>
      <c r="D69" s="134"/>
      <c r="E69" s="134"/>
      <c r="F69" s="134"/>
      <c r="G69" s="14" t="s">
        <v>23</v>
      </c>
      <c r="H69" s="14" t="s">
        <v>343</v>
      </c>
      <c r="I69" s="14" t="s">
        <v>344</v>
      </c>
      <c r="J69" s="134"/>
      <c r="K69" s="134"/>
      <c r="L69" s="235" t="s">
        <v>27</v>
      </c>
      <c r="M69" s="14" t="s">
        <v>130</v>
      </c>
      <c r="N69" s="14" t="s">
        <v>28</v>
      </c>
      <c r="O69" s="14" t="s">
        <v>194</v>
      </c>
      <c r="P69" s="14" t="s">
        <v>178</v>
      </c>
      <c r="Q69" s="14">
        <f>15+15+15+15+15+15+10</f>
        <v>100</v>
      </c>
      <c r="R69" s="14" t="s">
        <v>196</v>
      </c>
      <c r="S69" s="14" t="s">
        <v>196</v>
      </c>
      <c r="T69" s="14" t="s">
        <v>196</v>
      </c>
      <c r="U69" s="134"/>
      <c r="V69" s="14" t="s">
        <v>170</v>
      </c>
      <c r="W69" s="14" t="s">
        <v>170</v>
      </c>
      <c r="X69" s="134"/>
      <c r="Y69" s="134"/>
      <c r="Z69" s="174" t="s">
        <v>43</v>
      </c>
      <c r="AA69" s="134"/>
      <c r="AB69" s="134"/>
      <c r="AC69" s="14" t="s">
        <v>345</v>
      </c>
      <c r="AD69" s="87">
        <v>43862</v>
      </c>
      <c r="AE69" s="87">
        <v>44165</v>
      </c>
      <c r="AF69" s="14" t="s">
        <v>346</v>
      </c>
      <c r="AG69" s="93" t="s">
        <v>194</v>
      </c>
    </row>
    <row r="70" spans="1:33" s="15" customFormat="1" ht="24.75" x14ac:dyDescent="0.25">
      <c r="A70" s="131"/>
      <c r="B70" s="244"/>
      <c r="C70" s="134"/>
      <c r="D70" s="134"/>
      <c r="E70" s="134"/>
      <c r="F70" s="134"/>
      <c r="G70" s="116"/>
      <c r="H70" s="14"/>
      <c r="I70" s="14"/>
      <c r="J70" s="134"/>
      <c r="K70" s="134"/>
      <c r="L70" s="235"/>
      <c r="M70" s="14" t="s">
        <v>183</v>
      </c>
      <c r="N70" s="14" t="s">
        <v>28</v>
      </c>
      <c r="O70" s="14" t="s">
        <v>194</v>
      </c>
      <c r="P70" s="14" t="s">
        <v>179</v>
      </c>
      <c r="Q70" s="14">
        <f>15+15+15+15+15+15+10</f>
        <v>100</v>
      </c>
      <c r="R70" s="14" t="s">
        <v>196</v>
      </c>
      <c r="S70" s="14" t="s">
        <v>196</v>
      </c>
      <c r="T70" s="14" t="s">
        <v>196</v>
      </c>
      <c r="U70" s="134"/>
      <c r="V70" s="14" t="s">
        <v>170</v>
      </c>
      <c r="W70" s="14" t="s">
        <v>170</v>
      </c>
      <c r="X70" s="134"/>
      <c r="Y70" s="134"/>
      <c r="Z70" s="174"/>
      <c r="AA70" s="134"/>
      <c r="AB70" s="134"/>
      <c r="AC70" s="14" t="s">
        <v>347</v>
      </c>
      <c r="AD70" s="87">
        <v>43862</v>
      </c>
      <c r="AE70" s="87">
        <v>44165</v>
      </c>
      <c r="AF70" s="14" t="s">
        <v>348</v>
      </c>
      <c r="AG70" s="93" t="s">
        <v>194</v>
      </c>
    </row>
    <row r="71" spans="1:33" s="15" customFormat="1" ht="17.25" thickBot="1" x14ac:dyDescent="0.3">
      <c r="A71" s="234"/>
      <c r="B71" s="245"/>
      <c r="C71" s="170"/>
      <c r="D71" s="170"/>
      <c r="E71" s="170"/>
      <c r="F71" s="170"/>
      <c r="G71" s="38"/>
      <c r="H71" s="38"/>
      <c r="I71" s="38"/>
      <c r="J71" s="170"/>
      <c r="K71" s="170"/>
      <c r="L71" s="236"/>
      <c r="M71" s="38" t="s">
        <v>349</v>
      </c>
      <c r="N71" s="38" t="s">
        <v>28</v>
      </c>
      <c r="O71" s="38" t="s">
        <v>194</v>
      </c>
      <c r="P71" s="38" t="s">
        <v>179</v>
      </c>
      <c r="Q71" s="38">
        <f>15+15+15+15+15+0+10</f>
        <v>85</v>
      </c>
      <c r="R71" s="38" t="s">
        <v>195</v>
      </c>
      <c r="S71" s="38" t="s">
        <v>196</v>
      </c>
      <c r="T71" s="38" t="s">
        <v>195</v>
      </c>
      <c r="U71" s="170"/>
      <c r="V71" s="38" t="s">
        <v>170</v>
      </c>
      <c r="W71" s="38"/>
      <c r="X71" s="170"/>
      <c r="Y71" s="170"/>
      <c r="Z71" s="175"/>
      <c r="AA71" s="170"/>
      <c r="AB71" s="170"/>
      <c r="AC71" s="254"/>
      <c r="AD71" s="254"/>
      <c r="AE71" s="254"/>
      <c r="AF71" s="254"/>
      <c r="AG71" s="255"/>
    </row>
    <row r="72" spans="1:33" s="15" customFormat="1" ht="25.5" customHeight="1" thickTop="1" x14ac:dyDescent="0.25">
      <c r="A72" s="130" t="s">
        <v>123</v>
      </c>
      <c r="B72" s="243" t="s">
        <v>124</v>
      </c>
      <c r="C72" s="249" t="s">
        <v>483</v>
      </c>
      <c r="D72" s="133" t="s">
        <v>122</v>
      </c>
      <c r="E72" s="133" t="s">
        <v>350</v>
      </c>
      <c r="F72" s="133" t="s">
        <v>351</v>
      </c>
      <c r="G72" s="22" t="s">
        <v>65</v>
      </c>
      <c r="H72" s="22" t="s">
        <v>352</v>
      </c>
      <c r="I72" s="22" t="s">
        <v>353</v>
      </c>
      <c r="J72" s="133" t="s">
        <v>29</v>
      </c>
      <c r="K72" s="133" t="s">
        <v>42</v>
      </c>
      <c r="L72" s="36">
        <v>10</v>
      </c>
      <c r="M72" s="22" t="s">
        <v>354</v>
      </c>
      <c r="N72" s="22" t="s">
        <v>28</v>
      </c>
      <c r="O72" s="22" t="s">
        <v>355</v>
      </c>
      <c r="P72" s="22" t="s">
        <v>179</v>
      </c>
      <c r="Q72" s="22">
        <f>0+15+15+15+15+15+0</f>
        <v>75</v>
      </c>
      <c r="R72" s="22" t="s">
        <v>195</v>
      </c>
      <c r="S72" s="22" t="s">
        <v>166</v>
      </c>
      <c r="T72" s="22" t="s">
        <v>195</v>
      </c>
      <c r="U72" s="133" t="s">
        <v>166</v>
      </c>
      <c r="V72" s="22" t="s">
        <v>170</v>
      </c>
      <c r="W72" s="22"/>
      <c r="X72" s="133" t="s">
        <v>29</v>
      </c>
      <c r="Y72" s="133" t="s">
        <v>30</v>
      </c>
      <c r="Z72" s="37">
        <v>5</v>
      </c>
      <c r="AA72" s="133" t="s">
        <v>44</v>
      </c>
      <c r="AB72" s="133" t="s">
        <v>356</v>
      </c>
      <c r="AC72" s="24" t="s">
        <v>33</v>
      </c>
      <c r="AD72" s="24" t="s">
        <v>34</v>
      </c>
      <c r="AE72" s="24" t="s">
        <v>35</v>
      </c>
      <c r="AF72" s="24" t="s">
        <v>172</v>
      </c>
      <c r="AG72" s="25" t="s">
        <v>36</v>
      </c>
    </row>
    <row r="73" spans="1:33" s="15" customFormat="1" ht="24.75" x14ac:dyDescent="0.25">
      <c r="A73" s="131"/>
      <c r="B73" s="244"/>
      <c r="C73" s="250"/>
      <c r="D73" s="134"/>
      <c r="E73" s="134"/>
      <c r="F73" s="134"/>
      <c r="G73" s="14" t="s">
        <v>65</v>
      </c>
      <c r="H73" s="14" t="s">
        <v>357</v>
      </c>
      <c r="I73" s="14" t="s">
        <v>358</v>
      </c>
      <c r="J73" s="134"/>
      <c r="K73" s="134"/>
      <c r="L73" s="235" t="s">
        <v>27</v>
      </c>
      <c r="M73" s="14" t="s">
        <v>359</v>
      </c>
      <c r="N73" s="14" t="s">
        <v>28</v>
      </c>
      <c r="O73" s="14" t="s">
        <v>355</v>
      </c>
      <c r="P73" s="14" t="s">
        <v>180</v>
      </c>
      <c r="Q73" s="14">
        <f>0+15+15+15+15+15+0</f>
        <v>75</v>
      </c>
      <c r="R73" s="14" t="s">
        <v>195</v>
      </c>
      <c r="S73" s="14" t="s">
        <v>166</v>
      </c>
      <c r="T73" s="14" t="s">
        <v>195</v>
      </c>
      <c r="U73" s="134"/>
      <c r="V73" s="14" t="s">
        <v>170</v>
      </c>
      <c r="W73" s="14" t="s">
        <v>170</v>
      </c>
      <c r="X73" s="134"/>
      <c r="Y73" s="134"/>
      <c r="Z73" s="174" t="s">
        <v>43</v>
      </c>
      <c r="AA73" s="134"/>
      <c r="AB73" s="134"/>
      <c r="AC73" s="14" t="s">
        <v>360</v>
      </c>
      <c r="AD73" s="87">
        <v>43983</v>
      </c>
      <c r="AE73" s="87">
        <v>44196</v>
      </c>
      <c r="AF73" s="14" t="s">
        <v>361</v>
      </c>
      <c r="AG73" s="93" t="s">
        <v>355</v>
      </c>
    </row>
    <row r="74" spans="1:33" s="15" customFormat="1" ht="33.75" thickBot="1" x14ac:dyDescent="0.3">
      <c r="A74" s="234"/>
      <c r="B74" s="245"/>
      <c r="C74" s="251"/>
      <c r="D74" s="170"/>
      <c r="E74" s="170"/>
      <c r="F74" s="170"/>
      <c r="G74" s="38" t="s">
        <v>65</v>
      </c>
      <c r="H74" s="38" t="s">
        <v>362</v>
      </c>
      <c r="I74" s="38" t="s">
        <v>363</v>
      </c>
      <c r="J74" s="170"/>
      <c r="K74" s="170"/>
      <c r="L74" s="236"/>
      <c r="M74" s="38" t="s">
        <v>364</v>
      </c>
      <c r="N74" s="38" t="s">
        <v>28</v>
      </c>
      <c r="O74" s="38" t="s">
        <v>193</v>
      </c>
      <c r="P74" s="38" t="s">
        <v>179</v>
      </c>
      <c r="Q74" s="38">
        <f>0+15+15+15+15+15+0</f>
        <v>75</v>
      </c>
      <c r="R74" s="38" t="s">
        <v>195</v>
      </c>
      <c r="S74" s="38" t="s">
        <v>166</v>
      </c>
      <c r="T74" s="38" t="s">
        <v>195</v>
      </c>
      <c r="U74" s="170"/>
      <c r="V74" s="38" t="s">
        <v>170</v>
      </c>
      <c r="W74" s="38" t="s">
        <v>170</v>
      </c>
      <c r="X74" s="170"/>
      <c r="Y74" s="170"/>
      <c r="Z74" s="175"/>
      <c r="AA74" s="170"/>
      <c r="AB74" s="170"/>
      <c r="AC74" s="38" t="s">
        <v>365</v>
      </c>
      <c r="AD74" s="90">
        <v>43922</v>
      </c>
      <c r="AE74" s="90">
        <v>44196</v>
      </c>
      <c r="AF74" s="38" t="s">
        <v>366</v>
      </c>
      <c r="AG74" s="91" t="s">
        <v>355</v>
      </c>
    </row>
    <row r="75" spans="1:33" s="15" customFormat="1" ht="35.25" customHeight="1" thickTop="1" x14ac:dyDescent="0.25">
      <c r="A75" s="130" t="s">
        <v>123</v>
      </c>
      <c r="B75" s="133" t="s">
        <v>124</v>
      </c>
      <c r="C75" s="133" t="s">
        <v>483</v>
      </c>
      <c r="D75" s="133" t="s">
        <v>122</v>
      </c>
      <c r="E75" s="133" t="s">
        <v>367</v>
      </c>
      <c r="F75" s="133" t="s">
        <v>368</v>
      </c>
      <c r="G75" s="22" t="s">
        <v>201</v>
      </c>
      <c r="H75" s="22" t="s">
        <v>369</v>
      </c>
      <c r="I75" s="22" t="s">
        <v>185</v>
      </c>
      <c r="J75" s="133" t="s">
        <v>50</v>
      </c>
      <c r="K75" s="133" t="s">
        <v>61</v>
      </c>
      <c r="L75" s="36">
        <v>12</v>
      </c>
      <c r="M75" s="22" t="s">
        <v>337</v>
      </c>
      <c r="N75" s="22" t="s">
        <v>28</v>
      </c>
      <c r="O75" s="22" t="s">
        <v>193</v>
      </c>
      <c r="P75" s="22" t="s">
        <v>179</v>
      </c>
      <c r="Q75" s="22">
        <f>0+15+15+15+15+15+0</f>
        <v>75</v>
      </c>
      <c r="R75" s="22" t="s">
        <v>195</v>
      </c>
      <c r="S75" s="22" t="s">
        <v>166</v>
      </c>
      <c r="T75" s="22" t="s">
        <v>195</v>
      </c>
      <c r="U75" s="133" t="s">
        <v>166</v>
      </c>
      <c r="V75" s="22" t="s">
        <v>170</v>
      </c>
      <c r="W75" s="22"/>
      <c r="X75" s="133" t="s">
        <v>29</v>
      </c>
      <c r="Y75" s="133" t="s">
        <v>30</v>
      </c>
      <c r="Z75" s="37">
        <v>5</v>
      </c>
      <c r="AA75" s="133" t="s">
        <v>44</v>
      </c>
      <c r="AB75" s="133" t="s">
        <v>370</v>
      </c>
      <c r="AC75" s="24" t="s">
        <v>33</v>
      </c>
      <c r="AD75" s="24" t="s">
        <v>34</v>
      </c>
      <c r="AE75" s="24" t="s">
        <v>35</v>
      </c>
      <c r="AF75" s="24" t="s">
        <v>172</v>
      </c>
      <c r="AG75" s="25" t="s">
        <v>36</v>
      </c>
    </row>
    <row r="76" spans="1:33" s="15" customFormat="1" ht="25.5" thickBot="1" x14ac:dyDescent="0.3">
      <c r="A76" s="234"/>
      <c r="B76" s="170"/>
      <c r="C76" s="170"/>
      <c r="D76" s="170"/>
      <c r="E76" s="170"/>
      <c r="F76" s="170"/>
      <c r="G76" s="38" t="s">
        <v>65</v>
      </c>
      <c r="H76" s="38" t="s">
        <v>371</v>
      </c>
      <c r="I76" s="38" t="s">
        <v>185</v>
      </c>
      <c r="J76" s="170"/>
      <c r="K76" s="170"/>
      <c r="L76" s="48" t="s">
        <v>52</v>
      </c>
      <c r="M76" s="38" t="s">
        <v>372</v>
      </c>
      <c r="N76" s="38" t="s">
        <v>28</v>
      </c>
      <c r="O76" s="38" t="s">
        <v>373</v>
      </c>
      <c r="P76" s="38" t="s">
        <v>179</v>
      </c>
      <c r="Q76" s="38">
        <f>0+15+15+15+15+15+0</f>
        <v>75</v>
      </c>
      <c r="R76" s="38" t="s">
        <v>195</v>
      </c>
      <c r="S76" s="38" t="s">
        <v>166</v>
      </c>
      <c r="T76" s="38" t="s">
        <v>195</v>
      </c>
      <c r="U76" s="170"/>
      <c r="V76" s="38" t="s">
        <v>170</v>
      </c>
      <c r="W76" s="38"/>
      <c r="X76" s="170"/>
      <c r="Y76" s="170"/>
      <c r="Z76" s="39" t="s">
        <v>43</v>
      </c>
      <c r="AA76" s="170"/>
      <c r="AB76" s="170"/>
      <c r="AC76" s="38" t="s">
        <v>374</v>
      </c>
      <c r="AD76" s="90">
        <v>43922</v>
      </c>
      <c r="AE76" s="90">
        <v>44104</v>
      </c>
      <c r="AF76" s="38" t="s">
        <v>375</v>
      </c>
      <c r="AG76" s="91" t="s">
        <v>193</v>
      </c>
    </row>
    <row r="77" spans="1:33" s="15" customFormat="1" ht="16.5" customHeight="1" thickTop="1" x14ac:dyDescent="0.25">
      <c r="A77" s="130" t="s">
        <v>440</v>
      </c>
      <c r="B77" s="133" t="s">
        <v>441</v>
      </c>
      <c r="C77" s="133" t="s">
        <v>483</v>
      </c>
      <c r="D77" s="133" t="s">
        <v>535</v>
      </c>
      <c r="E77" s="133" t="s">
        <v>442</v>
      </c>
      <c r="F77" s="133" t="s">
        <v>443</v>
      </c>
      <c r="G77" s="133" t="s">
        <v>53</v>
      </c>
      <c r="H77" s="22"/>
      <c r="I77" s="22"/>
      <c r="J77" s="22"/>
      <c r="K77" s="22"/>
      <c r="L77" s="119" t="s">
        <v>537</v>
      </c>
      <c r="M77" s="271" t="s">
        <v>447</v>
      </c>
      <c r="N77" s="271" t="s">
        <v>448</v>
      </c>
      <c r="O77" s="271" t="s">
        <v>449</v>
      </c>
      <c r="P77" s="271" t="s">
        <v>179</v>
      </c>
      <c r="Q77" s="271">
        <v>100</v>
      </c>
      <c r="R77" s="271" t="s">
        <v>196</v>
      </c>
      <c r="S77" s="271" t="s">
        <v>196</v>
      </c>
      <c r="T77" s="271" t="s">
        <v>196</v>
      </c>
      <c r="U77" s="276" t="s">
        <v>196</v>
      </c>
      <c r="V77" s="133" t="s">
        <v>170</v>
      </c>
      <c r="W77" s="133"/>
      <c r="X77" s="271" t="s">
        <v>446</v>
      </c>
      <c r="Y77" s="271" t="s">
        <v>450</v>
      </c>
      <c r="Z77" s="279">
        <v>2</v>
      </c>
      <c r="AA77" s="271" t="s">
        <v>451</v>
      </c>
      <c r="AB77" s="133"/>
      <c r="AC77" s="24" t="s">
        <v>33</v>
      </c>
      <c r="AD77" s="24" t="s">
        <v>34</v>
      </c>
      <c r="AE77" s="24" t="s">
        <v>35</v>
      </c>
      <c r="AF77" s="24" t="s">
        <v>172</v>
      </c>
      <c r="AG77" s="25" t="s">
        <v>36</v>
      </c>
    </row>
    <row r="78" spans="1:33" s="118" customFormat="1" ht="90.75" customHeight="1" x14ac:dyDescent="0.25">
      <c r="A78" s="131"/>
      <c r="B78" s="134"/>
      <c r="C78" s="134"/>
      <c r="D78" s="134"/>
      <c r="E78" s="134"/>
      <c r="F78" s="134"/>
      <c r="G78" s="134"/>
      <c r="H78" s="117" t="s">
        <v>444</v>
      </c>
      <c r="I78" s="272" t="s">
        <v>445</v>
      </c>
      <c r="J78" s="272" t="s">
        <v>446</v>
      </c>
      <c r="K78" s="272" t="s">
        <v>385</v>
      </c>
      <c r="L78" s="120"/>
      <c r="M78" s="272"/>
      <c r="N78" s="272"/>
      <c r="O78" s="272"/>
      <c r="P78" s="272"/>
      <c r="Q78" s="272"/>
      <c r="R78" s="272"/>
      <c r="S78" s="272"/>
      <c r="T78" s="272"/>
      <c r="U78" s="277"/>
      <c r="V78" s="134"/>
      <c r="W78" s="134"/>
      <c r="X78" s="272"/>
      <c r="Y78" s="272"/>
      <c r="Z78" s="259"/>
      <c r="AA78" s="272"/>
      <c r="AB78" s="134"/>
      <c r="AC78" s="51"/>
      <c r="AD78" s="51"/>
      <c r="AE78" s="51"/>
      <c r="AF78" s="51"/>
      <c r="AG78" s="274" t="s">
        <v>449</v>
      </c>
    </row>
    <row r="79" spans="1:33" s="118" customFormat="1" ht="42" thickBot="1" x14ac:dyDescent="0.3">
      <c r="A79" s="234"/>
      <c r="B79" s="170"/>
      <c r="C79" s="170"/>
      <c r="D79" s="170"/>
      <c r="E79" s="170"/>
      <c r="F79" s="170"/>
      <c r="G79" s="170"/>
      <c r="H79" s="121" t="s">
        <v>452</v>
      </c>
      <c r="I79" s="273"/>
      <c r="J79" s="273"/>
      <c r="K79" s="273"/>
      <c r="L79" s="122" t="s">
        <v>536</v>
      </c>
      <c r="M79" s="121" t="s">
        <v>453</v>
      </c>
      <c r="N79" s="121" t="s">
        <v>448</v>
      </c>
      <c r="O79" s="121" t="s">
        <v>454</v>
      </c>
      <c r="P79" s="121" t="s">
        <v>455</v>
      </c>
      <c r="Q79" s="121">
        <v>100</v>
      </c>
      <c r="R79" s="121" t="s">
        <v>196</v>
      </c>
      <c r="S79" s="121" t="s">
        <v>196</v>
      </c>
      <c r="T79" s="121" t="s">
        <v>196</v>
      </c>
      <c r="U79" s="278"/>
      <c r="V79" s="38" t="s">
        <v>170</v>
      </c>
      <c r="W79" s="38"/>
      <c r="X79" s="273"/>
      <c r="Y79" s="273"/>
      <c r="Z79" s="96" t="s">
        <v>31</v>
      </c>
      <c r="AA79" s="121" t="s">
        <v>451</v>
      </c>
      <c r="AB79" s="52"/>
      <c r="AC79" s="52"/>
      <c r="AD79" s="52"/>
      <c r="AE79" s="52"/>
      <c r="AF79" s="52"/>
      <c r="AG79" s="275"/>
    </row>
    <row r="80" spans="1:33" s="62" customFormat="1" ht="33.75" customHeight="1" thickTop="1" x14ac:dyDescent="0.25">
      <c r="A80" s="130" t="s">
        <v>72</v>
      </c>
      <c r="B80" s="133" t="s">
        <v>219</v>
      </c>
      <c r="C80" s="133" t="s">
        <v>523</v>
      </c>
      <c r="D80" s="133" t="s">
        <v>313</v>
      </c>
      <c r="E80" s="133" t="s">
        <v>314</v>
      </c>
      <c r="F80" s="133" t="s">
        <v>456</v>
      </c>
      <c r="G80" s="22" t="s">
        <v>22</v>
      </c>
      <c r="H80" s="22" t="s">
        <v>315</v>
      </c>
      <c r="I80" s="22" t="s">
        <v>24</v>
      </c>
      <c r="J80" s="133" t="s">
        <v>50</v>
      </c>
      <c r="K80" s="133" t="s">
        <v>26</v>
      </c>
      <c r="L80" s="36">
        <v>80</v>
      </c>
      <c r="M80" s="22" t="s">
        <v>457</v>
      </c>
      <c r="N80" s="22" t="s">
        <v>28</v>
      </c>
      <c r="O80" s="22"/>
      <c r="P80" s="22" t="s">
        <v>179</v>
      </c>
      <c r="Q80" s="22">
        <f>15+15+15+15+15+15+5</f>
        <v>95</v>
      </c>
      <c r="R80" s="22" t="s">
        <v>166</v>
      </c>
      <c r="S80" s="22" t="s">
        <v>166</v>
      </c>
      <c r="T80" s="22" t="s">
        <v>166</v>
      </c>
      <c r="U80" s="133" t="s">
        <v>166</v>
      </c>
      <c r="V80" s="22" t="s">
        <v>170</v>
      </c>
      <c r="W80" s="22" t="s">
        <v>170</v>
      </c>
      <c r="X80" s="133" t="s">
        <v>60</v>
      </c>
      <c r="Y80" s="133" t="s">
        <v>42</v>
      </c>
      <c r="Z80" s="36">
        <v>30</v>
      </c>
      <c r="AA80" s="133" t="s">
        <v>44</v>
      </c>
      <c r="AB80" s="133" t="s">
        <v>21</v>
      </c>
      <c r="AC80" s="24" t="s">
        <v>33</v>
      </c>
      <c r="AD80" s="24" t="s">
        <v>34</v>
      </c>
      <c r="AE80" s="24" t="s">
        <v>35</v>
      </c>
      <c r="AF80" s="24" t="s">
        <v>172</v>
      </c>
      <c r="AG80" s="25" t="s">
        <v>36</v>
      </c>
    </row>
    <row r="81" spans="1:33" s="6" customFormat="1" ht="41.25" x14ac:dyDescent="0.25">
      <c r="A81" s="131"/>
      <c r="B81" s="134"/>
      <c r="C81" s="134"/>
      <c r="D81" s="134"/>
      <c r="E81" s="134"/>
      <c r="F81" s="134"/>
      <c r="G81" s="51"/>
      <c r="H81" s="14" t="s">
        <v>316</v>
      </c>
      <c r="I81" s="14" t="s">
        <v>319</v>
      </c>
      <c r="J81" s="280"/>
      <c r="K81" s="280"/>
      <c r="L81" s="235" t="s">
        <v>52</v>
      </c>
      <c r="M81" s="14" t="s">
        <v>322</v>
      </c>
      <c r="N81" s="14" t="s">
        <v>28</v>
      </c>
      <c r="O81" s="14"/>
      <c r="P81" s="14" t="s">
        <v>182</v>
      </c>
      <c r="Q81" s="14">
        <v>100</v>
      </c>
      <c r="R81" s="14" t="s">
        <v>196</v>
      </c>
      <c r="S81" s="14" t="s">
        <v>196</v>
      </c>
      <c r="T81" s="14" t="s">
        <v>196</v>
      </c>
      <c r="U81" s="280"/>
      <c r="V81" s="14" t="s">
        <v>170</v>
      </c>
      <c r="W81" s="14" t="s">
        <v>170</v>
      </c>
      <c r="X81" s="134"/>
      <c r="Y81" s="134"/>
      <c r="Z81" s="235" t="s">
        <v>52</v>
      </c>
      <c r="AA81" s="280"/>
      <c r="AB81" s="280"/>
      <c r="AC81" s="14" t="s">
        <v>325</v>
      </c>
      <c r="AD81" s="87">
        <v>43850</v>
      </c>
      <c r="AE81" s="87">
        <v>44196</v>
      </c>
      <c r="AF81" s="14" t="s">
        <v>458</v>
      </c>
      <c r="AG81" s="93" t="s">
        <v>459</v>
      </c>
    </row>
    <row r="82" spans="1:33" s="6" customFormat="1" ht="33" x14ac:dyDescent="0.25">
      <c r="A82" s="131"/>
      <c r="B82" s="134"/>
      <c r="C82" s="134"/>
      <c r="D82" s="134"/>
      <c r="E82" s="134"/>
      <c r="F82" s="134"/>
      <c r="G82" s="14" t="s">
        <v>23</v>
      </c>
      <c r="H82" s="14" t="s">
        <v>317</v>
      </c>
      <c r="I82" s="14" t="s">
        <v>320</v>
      </c>
      <c r="J82" s="280"/>
      <c r="K82" s="280"/>
      <c r="L82" s="235"/>
      <c r="M82" s="14" t="s">
        <v>323</v>
      </c>
      <c r="N82" s="14" t="s">
        <v>38</v>
      </c>
      <c r="O82" s="14"/>
      <c r="P82" s="14" t="s">
        <v>179</v>
      </c>
      <c r="Q82" s="14">
        <v>100</v>
      </c>
      <c r="R82" s="14" t="s">
        <v>196</v>
      </c>
      <c r="S82" s="14" t="s">
        <v>196</v>
      </c>
      <c r="T82" s="14" t="s">
        <v>196</v>
      </c>
      <c r="U82" s="280"/>
      <c r="V82" s="14" t="s">
        <v>170</v>
      </c>
      <c r="W82" s="14" t="s">
        <v>170</v>
      </c>
      <c r="X82" s="134"/>
      <c r="Y82" s="134"/>
      <c r="Z82" s="235"/>
      <c r="AA82" s="280"/>
      <c r="AB82" s="280"/>
      <c r="AC82" s="252"/>
      <c r="AD82" s="252"/>
      <c r="AE82" s="252"/>
      <c r="AF82" s="252"/>
      <c r="AG82" s="253"/>
    </row>
    <row r="83" spans="1:33" s="6" customFormat="1" ht="33" x14ac:dyDescent="0.25">
      <c r="A83" s="131"/>
      <c r="B83" s="134"/>
      <c r="C83" s="134"/>
      <c r="D83" s="134"/>
      <c r="E83" s="134"/>
      <c r="F83" s="134"/>
      <c r="G83" s="14"/>
      <c r="H83" s="14" t="s">
        <v>318</v>
      </c>
      <c r="I83" s="14" t="s">
        <v>321</v>
      </c>
      <c r="J83" s="280"/>
      <c r="K83" s="280"/>
      <c r="L83" s="235"/>
      <c r="M83" s="14" t="s">
        <v>39</v>
      </c>
      <c r="N83" s="14" t="s">
        <v>28</v>
      </c>
      <c r="O83" s="14"/>
      <c r="P83" s="14" t="s">
        <v>182</v>
      </c>
      <c r="Q83" s="14">
        <v>100</v>
      </c>
      <c r="R83" s="14" t="s">
        <v>196</v>
      </c>
      <c r="S83" s="14" t="s">
        <v>196</v>
      </c>
      <c r="T83" s="14" t="s">
        <v>196</v>
      </c>
      <c r="U83" s="280"/>
      <c r="V83" s="14" t="s">
        <v>170</v>
      </c>
      <c r="W83" s="14" t="s">
        <v>170</v>
      </c>
      <c r="X83" s="134"/>
      <c r="Y83" s="134"/>
      <c r="Z83" s="235"/>
      <c r="AA83" s="280"/>
      <c r="AB83" s="280"/>
      <c r="AC83" s="252"/>
      <c r="AD83" s="252"/>
      <c r="AE83" s="252"/>
      <c r="AF83" s="252"/>
      <c r="AG83" s="253"/>
    </row>
    <row r="84" spans="1:33" s="6" customFormat="1" ht="33" x14ac:dyDescent="0.25">
      <c r="A84" s="131"/>
      <c r="B84" s="134"/>
      <c r="C84" s="134"/>
      <c r="D84" s="134"/>
      <c r="E84" s="134"/>
      <c r="F84" s="134"/>
      <c r="G84" s="14"/>
      <c r="H84" s="14" t="s">
        <v>460</v>
      </c>
      <c r="I84" s="14" t="s">
        <v>461</v>
      </c>
      <c r="J84" s="280"/>
      <c r="K84" s="280"/>
      <c r="L84" s="235"/>
      <c r="M84" s="14" t="s">
        <v>324</v>
      </c>
      <c r="N84" s="14" t="s">
        <v>28</v>
      </c>
      <c r="O84" s="14"/>
      <c r="P84" s="14" t="s">
        <v>178</v>
      </c>
      <c r="Q84" s="14">
        <v>100</v>
      </c>
      <c r="R84" s="14" t="s">
        <v>196</v>
      </c>
      <c r="S84" s="14" t="s">
        <v>196</v>
      </c>
      <c r="T84" s="14" t="s">
        <v>196</v>
      </c>
      <c r="U84" s="280"/>
      <c r="V84" s="14" t="s">
        <v>170</v>
      </c>
      <c r="W84" s="14"/>
      <c r="X84" s="134"/>
      <c r="Y84" s="134"/>
      <c r="Z84" s="235"/>
      <c r="AA84" s="280"/>
      <c r="AB84" s="280"/>
      <c r="AC84" s="51"/>
      <c r="AD84" s="51"/>
      <c r="AE84" s="51"/>
      <c r="AF84" s="51"/>
      <c r="AG84" s="123"/>
    </row>
    <row r="85" spans="1:33" s="6" customFormat="1" ht="25.5" thickBot="1" x14ac:dyDescent="0.3">
      <c r="A85" s="234"/>
      <c r="B85" s="170"/>
      <c r="C85" s="170"/>
      <c r="D85" s="170"/>
      <c r="E85" s="170"/>
      <c r="F85" s="170"/>
      <c r="G85" s="38"/>
      <c r="H85" s="38"/>
      <c r="I85" s="38" t="s">
        <v>462</v>
      </c>
      <c r="J85" s="281"/>
      <c r="K85" s="281"/>
      <c r="L85" s="236"/>
      <c r="M85" s="38" t="s">
        <v>463</v>
      </c>
      <c r="N85" s="38" t="s">
        <v>28</v>
      </c>
      <c r="O85" s="38"/>
      <c r="P85" s="38" t="s">
        <v>182</v>
      </c>
      <c r="Q85" s="38">
        <v>100</v>
      </c>
      <c r="R85" s="38" t="s">
        <v>196</v>
      </c>
      <c r="S85" s="38" t="s">
        <v>166</v>
      </c>
      <c r="T85" s="38" t="s">
        <v>166</v>
      </c>
      <c r="U85" s="281"/>
      <c r="V85" s="38" t="s">
        <v>170</v>
      </c>
      <c r="W85" s="38" t="s">
        <v>170</v>
      </c>
      <c r="X85" s="170"/>
      <c r="Y85" s="170"/>
      <c r="Z85" s="236"/>
      <c r="AA85" s="281"/>
      <c r="AB85" s="281"/>
      <c r="AC85" s="254"/>
      <c r="AD85" s="254"/>
      <c r="AE85" s="254"/>
      <c r="AF85" s="254"/>
      <c r="AG85" s="255"/>
    </row>
    <row r="86" spans="1:33" s="62" customFormat="1" ht="75" thickTop="1" x14ac:dyDescent="0.25">
      <c r="A86" s="130" t="s">
        <v>72</v>
      </c>
      <c r="B86" s="133" t="s">
        <v>464</v>
      </c>
      <c r="C86" s="133" t="s">
        <v>533</v>
      </c>
      <c r="D86" s="133" t="s">
        <v>465</v>
      </c>
      <c r="E86" s="133" t="s">
        <v>466</v>
      </c>
      <c r="F86" s="133" t="s">
        <v>467</v>
      </c>
      <c r="G86" s="22" t="s">
        <v>468</v>
      </c>
      <c r="H86" s="22" t="s">
        <v>469</v>
      </c>
      <c r="I86" s="22" t="s">
        <v>470</v>
      </c>
      <c r="J86" s="133" t="s">
        <v>25</v>
      </c>
      <c r="K86" s="133" t="s">
        <v>51</v>
      </c>
      <c r="L86" s="85">
        <v>8</v>
      </c>
      <c r="M86" s="22" t="s">
        <v>471</v>
      </c>
      <c r="N86" s="22" t="s">
        <v>28</v>
      </c>
      <c r="O86" s="22"/>
      <c r="P86" s="22" t="s">
        <v>179</v>
      </c>
      <c r="Q86" s="22">
        <v>100</v>
      </c>
      <c r="R86" s="22" t="s">
        <v>196</v>
      </c>
      <c r="S86" s="22" t="s">
        <v>196</v>
      </c>
      <c r="T86" s="22" t="s">
        <v>196</v>
      </c>
      <c r="U86" s="22"/>
      <c r="V86" s="22" t="s">
        <v>170</v>
      </c>
      <c r="W86" s="22" t="s">
        <v>472</v>
      </c>
      <c r="X86" s="133" t="s">
        <v>29</v>
      </c>
      <c r="Y86" s="133" t="s">
        <v>51</v>
      </c>
      <c r="Z86" s="85">
        <v>4</v>
      </c>
      <c r="AA86" s="133" t="s">
        <v>44</v>
      </c>
      <c r="AB86" s="133"/>
      <c r="AC86" s="24" t="s">
        <v>33</v>
      </c>
      <c r="AD86" s="24" t="s">
        <v>34</v>
      </c>
      <c r="AE86" s="24" t="s">
        <v>35</v>
      </c>
      <c r="AF86" s="24" t="s">
        <v>172</v>
      </c>
      <c r="AG86" s="25" t="s">
        <v>36</v>
      </c>
    </row>
    <row r="87" spans="1:33" s="6" customFormat="1" ht="24.75" x14ac:dyDescent="0.25">
      <c r="A87" s="282"/>
      <c r="B87" s="174"/>
      <c r="C87" s="134"/>
      <c r="D87" s="134"/>
      <c r="E87" s="134"/>
      <c r="F87" s="134"/>
      <c r="G87" s="14" t="s">
        <v>473</v>
      </c>
      <c r="H87" s="14" t="s">
        <v>474</v>
      </c>
      <c r="I87" s="14"/>
      <c r="J87" s="174"/>
      <c r="K87" s="174"/>
      <c r="L87" s="232" t="s">
        <v>27</v>
      </c>
      <c r="M87" s="14" t="s">
        <v>475</v>
      </c>
      <c r="N87" s="14" t="s">
        <v>28</v>
      </c>
      <c r="O87" s="14"/>
      <c r="P87" s="14" t="s">
        <v>179</v>
      </c>
      <c r="Q87" s="14">
        <v>100</v>
      </c>
      <c r="R87" s="14" t="s">
        <v>196</v>
      </c>
      <c r="S87" s="14" t="s">
        <v>196</v>
      </c>
      <c r="T87" s="14" t="s">
        <v>196</v>
      </c>
      <c r="U87" s="14"/>
      <c r="V87" s="14" t="s">
        <v>170</v>
      </c>
      <c r="W87" s="14"/>
      <c r="X87" s="134"/>
      <c r="Y87" s="134"/>
      <c r="Z87" s="232" t="s">
        <v>27</v>
      </c>
      <c r="AA87" s="174"/>
      <c r="AB87" s="174"/>
      <c r="AC87" s="14" t="s">
        <v>476</v>
      </c>
      <c r="AD87" s="87">
        <v>43864</v>
      </c>
      <c r="AE87" s="87">
        <v>44196</v>
      </c>
      <c r="AF87" s="14" t="s">
        <v>477</v>
      </c>
      <c r="AG87" s="93"/>
    </row>
    <row r="88" spans="1:33" s="6" customFormat="1" ht="33.75" thickBot="1" x14ac:dyDescent="0.3">
      <c r="A88" s="283"/>
      <c r="B88" s="175"/>
      <c r="C88" s="170"/>
      <c r="D88" s="170"/>
      <c r="E88" s="170"/>
      <c r="F88" s="170"/>
      <c r="G88" s="38"/>
      <c r="H88" s="38" t="s">
        <v>478</v>
      </c>
      <c r="I88" s="38"/>
      <c r="J88" s="175"/>
      <c r="K88" s="175"/>
      <c r="L88" s="233"/>
      <c r="M88" s="38" t="s">
        <v>479</v>
      </c>
      <c r="N88" s="38" t="s">
        <v>28</v>
      </c>
      <c r="O88" s="38"/>
      <c r="P88" s="38" t="s">
        <v>179</v>
      </c>
      <c r="Q88" s="38">
        <v>100</v>
      </c>
      <c r="R88" s="38" t="s">
        <v>196</v>
      </c>
      <c r="S88" s="38" t="s">
        <v>196</v>
      </c>
      <c r="T88" s="38" t="s">
        <v>196</v>
      </c>
      <c r="U88" s="38"/>
      <c r="V88" s="38" t="s">
        <v>170</v>
      </c>
      <c r="W88" s="38"/>
      <c r="X88" s="170"/>
      <c r="Y88" s="170"/>
      <c r="Z88" s="233"/>
      <c r="AA88" s="175"/>
      <c r="AB88" s="175"/>
      <c r="AC88" s="38" t="s">
        <v>480</v>
      </c>
      <c r="AD88" s="90">
        <v>43831</v>
      </c>
      <c r="AE88" s="90">
        <v>44196</v>
      </c>
      <c r="AF88" s="38"/>
      <c r="AG88" s="91"/>
    </row>
    <row r="89" spans="1:33" s="62" customFormat="1" ht="33.75" thickTop="1" x14ac:dyDescent="0.25">
      <c r="A89" s="130" t="s">
        <v>481</v>
      </c>
      <c r="B89" s="133" t="s">
        <v>482</v>
      </c>
      <c r="C89" s="133" t="s">
        <v>483</v>
      </c>
      <c r="D89" s="22" t="s">
        <v>223</v>
      </c>
      <c r="E89" s="133" t="s">
        <v>484</v>
      </c>
      <c r="F89" s="133" t="s">
        <v>485</v>
      </c>
      <c r="G89" s="22" t="s">
        <v>53</v>
      </c>
      <c r="H89" s="22" t="s">
        <v>486</v>
      </c>
      <c r="I89" s="22" t="s">
        <v>487</v>
      </c>
      <c r="J89" s="133" t="s">
        <v>50</v>
      </c>
      <c r="K89" s="133" t="s">
        <v>51</v>
      </c>
      <c r="L89" s="36">
        <v>16</v>
      </c>
      <c r="M89" s="22" t="s">
        <v>488</v>
      </c>
      <c r="N89" s="22" t="s">
        <v>28</v>
      </c>
      <c r="O89" s="22" t="s">
        <v>531</v>
      </c>
      <c r="P89" s="22" t="s">
        <v>182</v>
      </c>
      <c r="Q89" s="22">
        <f>15+15+15+15+15+15+10</f>
        <v>100</v>
      </c>
      <c r="R89" s="22" t="s">
        <v>489</v>
      </c>
      <c r="S89" s="22" t="s">
        <v>196</v>
      </c>
      <c r="T89" s="22" t="s">
        <v>490</v>
      </c>
      <c r="U89" s="133" t="s">
        <v>490</v>
      </c>
      <c r="V89" s="22" t="s">
        <v>170</v>
      </c>
      <c r="W89" s="22"/>
      <c r="X89" s="133" t="s">
        <v>25</v>
      </c>
      <c r="Y89" s="133" t="s">
        <v>73</v>
      </c>
      <c r="Z89" s="95">
        <v>4</v>
      </c>
      <c r="AA89" s="133" t="s">
        <v>532</v>
      </c>
      <c r="AB89" s="133" t="s">
        <v>491</v>
      </c>
      <c r="AC89" s="24" t="s">
        <v>33</v>
      </c>
      <c r="AD89" s="24" t="s">
        <v>34</v>
      </c>
      <c r="AE89" s="24" t="s">
        <v>35</v>
      </c>
      <c r="AF89" s="24" t="s">
        <v>172</v>
      </c>
      <c r="AG89" s="25" t="s">
        <v>36</v>
      </c>
    </row>
    <row r="90" spans="1:33" s="62" customFormat="1" ht="41.25" x14ac:dyDescent="0.25">
      <c r="A90" s="131"/>
      <c r="B90" s="134"/>
      <c r="C90" s="134"/>
      <c r="D90" s="14" t="s">
        <v>492</v>
      </c>
      <c r="E90" s="134"/>
      <c r="F90" s="134"/>
      <c r="G90" s="14" t="s">
        <v>205</v>
      </c>
      <c r="H90" s="14" t="s">
        <v>493</v>
      </c>
      <c r="I90" s="14" t="s">
        <v>494</v>
      </c>
      <c r="J90" s="134"/>
      <c r="K90" s="134"/>
      <c r="L90" s="235" t="s">
        <v>52</v>
      </c>
      <c r="M90" s="14" t="s">
        <v>495</v>
      </c>
      <c r="N90" s="14" t="s">
        <v>28</v>
      </c>
      <c r="O90" s="14" t="s">
        <v>531</v>
      </c>
      <c r="P90" s="14" t="s">
        <v>182</v>
      </c>
      <c r="Q90" s="14">
        <f>15+15+15+15+15+15+10</f>
        <v>100</v>
      </c>
      <c r="R90" s="14" t="s">
        <v>196</v>
      </c>
      <c r="S90" s="14" t="s">
        <v>196</v>
      </c>
      <c r="T90" s="14" t="s">
        <v>196</v>
      </c>
      <c r="U90" s="134"/>
      <c r="V90" s="14" t="s">
        <v>170</v>
      </c>
      <c r="W90" s="14" t="s">
        <v>170</v>
      </c>
      <c r="X90" s="134"/>
      <c r="Y90" s="134"/>
      <c r="Z90" s="259" t="s">
        <v>31</v>
      </c>
      <c r="AA90" s="134"/>
      <c r="AB90" s="134"/>
      <c r="AC90" s="14"/>
      <c r="AD90" s="87"/>
      <c r="AE90" s="87"/>
      <c r="AF90" s="14"/>
      <c r="AG90" s="93" t="s">
        <v>531</v>
      </c>
    </row>
    <row r="91" spans="1:33" s="62" customFormat="1" ht="33" x14ac:dyDescent="0.25">
      <c r="A91" s="131"/>
      <c r="B91" s="134"/>
      <c r="C91" s="134"/>
      <c r="D91" s="14" t="s">
        <v>496</v>
      </c>
      <c r="E91" s="134"/>
      <c r="F91" s="134"/>
      <c r="G91" s="14" t="s">
        <v>49</v>
      </c>
      <c r="H91" s="14" t="s">
        <v>497</v>
      </c>
      <c r="I91" s="14" t="s">
        <v>498</v>
      </c>
      <c r="J91" s="134"/>
      <c r="K91" s="134"/>
      <c r="L91" s="235"/>
      <c r="M91" s="14"/>
      <c r="N91" s="14" t="s">
        <v>28</v>
      </c>
      <c r="O91" s="14"/>
      <c r="P91" s="14"/>
      <c r="Q91" s="14">
        <f>15+15+15+15+15+0+5</f>
        <v>80</v>
      </c>
      <c r="R91" s="14" t="s">
        <v>195</v>
      </c>
      <c r="S91" s="14" t="s">
        <v>166</v>
      </c>
      <c r="T91" s="14" t="s">
        <v>195</v>
      </c>
      <c r="U91" s="134"/>
      <c r="V91" s="14"/>
      <c r="W91" s="14"/>
      <c r="X91" s="134"/>
      <c r="Y91" s="134"/>
      <c r="Z91" s="259"/>
      <c r="AA91" s="134"/>
      <c r="AB91" s="134"/>
      <c r="AC91" s="252"/>
      <c r="AD91" s="252"/>
      <c r="AE91" s="252"/>
      <c r="AF91" s="252"/>
      <c r="AG91" s="253"/>
    </row>
    <row r="92" spans="1:33" s="62" customFormat="1" ht="33" x14ac:dyDescent="0.25">
      <c r="A92" s="131"/>
      <c r="B92" s="134"/>
      <c r="C92" s="134"/>
      <c r="D92" s="14" t="s">
        <v>224</v>
      </c>
      <c r="E92" s="134"/>
      <c r="F92" s="134"/>
      <c r="G92" s="51"/>
      <c r="H92" s="14" t="s">
        <v>499</v>
      </c>
      <c r="I92" s="14" t="s">
        <v>500</v>
      </c>
      <c r="J92" s="134"/>
      <c r="K92" s="134"/>
      <c r="L92" s="235"/>
      <c r="M92" s="14"/>
      <c r="N92" s="14"/>
      <c r="O92" s="14"/>
      <c r="P92" s="14"/>
      <c r="Q92" s="14"/>
      <c r="R92" s="14"/>
      <c r="S92" s="14"/>
      <c r="T92" s="14"/>
      <c r="U92" s="14"/>
      <c r="V92" s="14"/>
      <c r="W92" s="14"/>
      <c r="X92" s="134"/>
      <c r="Y92" s="134"/>
      <c r="Z92" s="259"/>
      <c r="AA92" s="134"/>
      <c r="AB92" s="134"/>
      <c r="AC92" s="252"/>
      <c r="AD92" s="252"/>
      <c r="AE92" s="252"/>
      <c r="AF92" s="252"/>
      <c r="AG92" s="253"/>
    </row>
    <row r="93" spans="1:33" s="62" customFormat="1" ht="25.5" thickBot="1" x14ac:dyDescent="0.3">
      <c r="A93" s="234"/>
      <c r="B93" s="170"/>
      <c r="C93" s="170"/>
      <c r="D93" s="38" t="s">
        <v>501</v>
      </c>
      <c r="E93" s="170"/>
      <c r="F93" s="170"/>
      <c r="G93" s="38"/>
      <c r="H93" s="38"/>
      <c r="I93" s="38" t="s">
        <v>502</v>
      </c>
      <c r="J93" s="170"/>
      <c r="K93" s="170"/>
      <c r="L93" s="236"/>
      <c r="M93" s="38"/>
      <c r="N93" s="38"/>
      <c r="O93" s="38"/>
      <c r="P93" s="38"/>
      <c r="Q93" s="38"/>
      <c r="R93" s="38"/>
      <c r="S93" s="38"/>
      <c r="T93" s="38"/>
      <c r="U93" s="38"/>
      <c r="V93" s="38"/>
      <c r="W93" s="38"/>
      <c r="X93" s="170"/>
      <c r="Y93" s="170"/>
      <c r="Z93" s="260"/>
      <c r="AA93" s="170"/>
      <c r="AB93" s="170"/>
      <c r="AC93" s="254"/>
      <c r="AD93" s="254"/>
      <c r="AE93" s="254"/>
      <c r="AF93" s="254"/>
      <c r="AG93" s="255"/>
    </row>
    <row r="94" spans="1:33" s="62" customFormat="1" ht="15.75" thickTop="1" x14ac:dyDescent="0.25"/>
  </sheetData>
  <autoFilter ref="A5:AG93">
    <filterColumn colId="28" showButton="0"/>
    <filterColumn colId="29" showButton="0"/>
    <filterColumn colId="30" showButton="0"/>
    <filterColumn colId="31" showButton="0"/>
  </autoFilter>
  <mergeCells count="401">
    <mergeCell ref="AC91:AG91"/>
    <mergeCell ref="AC92:AG92"/>
    <mergeCell ref="AC93:AG93"/>
    <mergeCell ref="L40:L43"/>
    <mergeCell ref="Z40:Z43"/>
    <mergeCell ref="K89:K93"/>
    <mergeCell ref="U89:U91"/>
    <mergeCell ref="X89:X93"/>
    <mergeCell ref="Y89:Y93"/>
    <mergeCell ref="AA89:AA93"/>
    <mergeCell ref="AB89:AB93"/>
    <mergeCell ref="L90:L93"/>
    <mergeCell ref="Z90:Z93"/>
    <mergeCell ref="Y86:Y88"/>
    <mergeCell ref="AA86:AA88"/>
    <mergeCell ref="AB86:AB88"/>
    <mergeCell ref="Z87:Z88"/>
    <mergeCell ref="AB80:AB85"/>
    <mergeCell ref="L81:L85"/>
    <mergeCell ref="Z81:Z85"/>
    <mergeCell ref="AC82:AG82"/>
    <mergeCell ref="AC83:AG83"/>
    <mergeCell ref="AC85:AG85"/>
    <mergeCell ref="AA77:AA78"/>
    <mergeCell ref="A89:A93"/>
    <mergeCell ref="B89:B93"/>
    <mergeCell ref="C89:C93"/>
    <mergeCell ref="E89:E93"/>
    <mergeCell ref="F89:F93"/>
    <mergeCell ref="J89:J93"/>
    <mergeCell ref="J86:J88"/>
    <mergeCell ref="K86:K88"/>
    <mergeCell ref="X86:X88"/>
    <mergeCell ref="L87:L88"/>
    <mergeCell ref="A86:A88"/>
    <mergeCell ref="B86:B88"/>
    <mergeCell ref="C86:C88"/>
    <mergeCell ref="D86:D88"/>
    <mergeCell ref="E86:E88"/>
    <mergeCell ref="F86:F88"/>
    <mergeCell ref="J80:J85"/>
    <mergeCell ref="K80:K85"/>
    <mergeCell ref="U80:U85"/>
    <mergeCell ref="X80:X85"/>
    <mergeCell ref="Y80:Y85"/>
    <mergeCell ref="AA80:AA85"/>
    <mergeCell ref="A80:A85"/>
    <mergeCell ref="B80:B85"/>
    <mergeCell ref="C80:C85"/>
    <mergeCell ref="D80:D85"/>
    <mergeCell ref="E80:E85"/>
    <mergeCell ref="F80:F85"/>
    <mergeCell ref="J78:J79"/>
    <mergeCell ref="K78:K79"/>
    <mergeCell ref="AG78:AG79"/>
    <mergeCell ref="U77:U79"/>
    <mergeCell ref="V77:V78"/>
    <mergeCell ref="W77:W78"/>
    <mergeCell ref="X77:X79"/>
    <mergeCell ref="Y77:Y79"/>
    <mergeCell ref="Z77:Z78"/>
    <mergeCell ref="O77:O78"/>
    <mergeCell ref="P77:P78"/>
    <mergeCell ref="Q77:Q78"/>
    <mergeCell ref="R77:R78"/>
    <mergeCell ref="S77:S78"/>
    <mergeCell ref="T77:T78"/>
    <mergeCell ref="AB75:AB76"/>
    <mergeCell ref="A77:A79"/>
    <mergeCell ref="B77:B79"/>
    <mergeCell ref="C77:C79"/>
    <mergeCell ref="D77:D79"/>
    <mergeCell ref="E77:E79"/>
    <mergeCell ref="F77:F79"/>
    <mergeCell ref="G77:G79"/>
    <mergeCell ref="M77:M78"/>
    <mergeCell ref="N77:N78"/>
    <mergeCell ref="J75:J76"/>
    <mergeCell ref="K75:K76"/>
    <mergeCell ref="U75:U76"/>
    <mergeCell ref="X75:X76"/>
    <mergeCell ref="Y75:Y76"/>
    <mergeCell ref="AA75:AA76"/>
    <mergeCell ref="A75:A76"/>
    <mergeCell ref="B75:B76"/>
    <mergeCell ref="C75:C76"/>
    <mergeCell ref="D75:D76"/>
    <mergeCell ref="E75:E76"/>
    <mergeCell ref="F75:F76"/>
    <mergeCell ref="AB77:AB78"/>
    <mergeCell ref="I78:I79"/>
    <mergeCell ref="X72:X74"/>
    <mergeCell ref="Y72:Y74"/>
    <mergeCell ref="AA72:AA74"/>
    <mergeCell ref="AB72:AB74"/>
    <mergeCell ref="L73:L74"/>
    <mergeCell ref="Z73:Z74"/>
    <mergeCell ref="AC71:AG71"/>
    <mergeCell ref="A72:A74"/>
    <mergeCell ref="B72:B74"/>
    <mergeCell ref="C72:C74"/>
    <mergeCell ref="D72:D74"/>
    <mergeCell ref="E72:E74"/>
    <mergeCell ref="F72:F74"/>
    <mergeCell ref="J72:J74"/>
    <mergeCell ref="K72:K74"/>
    <mergeCell ref="U72:U74"/>
    <mergeCell ref="K68:K71"/>
    <mergeCell ref="U68:U71"/>
    <mergeCell ref="X68:X71"/>
    <mergeCell ref="Y68:Y71"/>
    <mergeCell ref="AA68:AA71"/>
    <mergeCell ref="AB68:AB71"/>
    <mergeCell ref="L69:L71"/>
    <mergeCell ref="Z69:Z71"/>
    <mergeCell ref="A68:A71"/>
    <mergeCell ref="B68:B71"/>
    <mergeCell ref="C68:C71"/>
    <mergeCell ref="D68:D71"/>
    <mergeCell ref="E68:E71"/>
    <mergeCell ref="F68:F71"/>
    <mergeCell ref="J68:J71"/>
    <mergeCell ref="J63:J67"/>
    <mergeCell ref="K63:K67"/>
    <mergeCell ref="A63:A67"/>
    <mergeCell ref="B63:B67"/>
    <mergeCell ref="C63:C67"/>
    <mergeCell ref="D63:D67"/>
    <mergeCell ref="E63:E67"/>
    <mergeCell ref="F63:F67"/>
    <mergeCell ref="AB58:AB62"/>
    <mergeCell ref="L59:L62"/>
    <mergeCell ref="Z59:Z62"/>
    <mergeCell ref="AB54:AB57"/>
    <mergeCell ref="L55:L57"/>
    <mergeCell ref="Z55:Z57"/>
    <mergeCell ref="AB63:AB67"/>
    <mergeCell ref="L64:L67"/>
    <mergeCell ref="Z64:Z67"/>
    <mergeCell ref="U63:U67"/>
    <mergeCell ref="X63:X67"/>
    <mergeCell ref="Y63:Y67"/>
    <mergeCell ref="AA63:AA67"/>
    <mergeCell ref="AC57:AG57"/>
    <mergeCell ref="A58:A62"/>
    <mergeCell ref="B58:B62"/>
    <mergeCell ref="C58:C62"/>
    <mergeCell ref="D58:D62"/>
    <mergeCell ref="E58:E62"/>
    <mergeCell ref="F58:F62"/>
    <mergeCell ref="G54:G57"/>
    <mergeCell ref="J54:J57"/>
    <mergeCell ref="K54:K57"/>
    <mergeCell ref="X54:X56"/>
    <mergeCell ref="Y54:Y56"/>
    <mergeCell ref="AA54:AA57"/>
    <mergeCell ref="A54:A57"/>
    <mergeCell ref="B54:B57"/>
    <mergeCell ref="C54:C57"/>
    <mergeCell ref="D54:D57"/>
    <mergeCell ref="E54:E57"/>
    <mergeCell ref="F54:F57"/>
    <mergeCell ref="J58:J62"/>
    <mergeCell ref="K58:K62"/>
    <mergeCell ref="X58:X62"/>
    <mergeCell ref="Y58:Y62"/>
    <mergeCell ref="AA58:AA62"/>
    <mergeCell ref="AC50:AG50"/>
    <mergeCell ref="A51:A53"/>
    <mergeCell ref="B51:B53"/>
    <mergeCell ref="C51:C53"/>
    <mergeCell ref="D51:D53"/>
    <mergeCell ref="E51:E53"/>
    <mergeCell ref="F51:F53"/>
    <mergeCell ref="J47:J50"/>
    <mergeCell ref="K47:K50"/>
    <mergeCell ref="U47:U48"/>
    <mergeCell ref="X47:X50"/>
    <mergeCell ref="Y47:Y50"/>
    <mergeCell ref="AA47:AA50"/>
    <mergeCell ref="J51:J53"/>
    <mergeCell ref="K51:K53"/>
    <mergeCell ref="X51:X53"/>
    <mergeCell ref="Y51:Y53"/>
    <mergeCell ref="AA51:AA53"/>
    <mergeCell ref="AB51:AB53"/>
    <mergeCell ref="L52:L53"/>
    <mergeCell ref="Z52:Z53"/>
    <mergeCell ref="AB47:AB50"/>
    <mergeCell ref="L48:L50"/>
    <mergeCell ref="Z48:Z50"/>
    <mergeCell ref="AA44:AA46"/>
    <mergeCell ref="AB44:AB46"/>
    <mergeCell ref="L45:L46"/>
    <mergeCell ref="Z45:Z46"/>
    <mergeCell ref="A47:A50"/>
    <mergeCell ref="B47:B50"/>
    <mergeCell ref="C47:C50"/>
    <mergeCell ref="D47:D50"/>
    <mergeCell ref="E47:E50"/>
    <mergeCell ref="F47:F50"/>
    <mergeCell ref="G44:G46"/>
    <mergeCell ref="J44:J46"/>
    <mergeCell ref="K44:K46"/>
    <mergeCell ref="U44:U46"/>
    <mergeCell ref="X44:X46"/>
    <mergeCell ref="Y44:Y46"/>
    <mergeCell ref="A44:A46"/>
    <mergeCell ref="B44:B46"/>
    <mergeCell ref="C44:C46"/>
    <mergeCell ref="D44:D46"/>
    <mergeCell ref="E44:E46"/>
    <mergeCell ref="F44:F46"/>
    <mergeCell ref="AC41:AG41"/>
    <mergeCell ref="AC42:AG42"/>
    <mergeCell ref="AC43:AG43"/>
    <mergeCell ref="G39:G43"/>
    <mergeCell ref="J39:J41"/>
    <mergeCell ref="K39:K41"/>
    <mergeCell ref="U39:U41"/>
    <mergeCell ref="X39:X41"/>
    <mergeCell ref="Y39:Y41"/>
    <mergeCell ref="AA37:AA38"/>
    <mergeCell ref="AB37:AB38"/>
    <mergeCell ref="A39:A43"/>
    <mergeCell ref="B39:B43"/>
    <mergeCell ref="C39:C43"/>
    <mergeCell ref="D39:D43"/>
    <mergeCell ref="E39:E43"/>
    <mergeCell ref="F39:F43"/>
    <mergeCell ref="F37:F38"/>
    <mergeCell ref="J37:J38"/>
    <mergeCell ref="K37:K38"/>
    <mergeCell ref="U37:U38"/>
    <mergeCell ref="V37:V38"/>
    <mergeCell ref="W37:W38"/>
    <mergeCell ref="AA39:AA41"/>
    <mergeCell ref="AB39:AB41"/>
    <mergeCell ref="AA33:AA35"/>
    <mergeCell ref="AB33:AB35"/>
    <mergeCell ref="L34:L36"/>
    <mergeCell ref="Z34:Z36"/>
    <mergeCell ref="AC36:AG36"/>
    <mergeCell ref="A37:A38"/>
    <mergeCell ref="B37:B38"/>
    <mergeCell ref="C37:C38"/>
    <mergeCell ref="D37:D38"/>
    <mergeCell ref="E37:E38"/>
    <mergeCell ref="J33:J36"/>
    <mergeCell ref="K33:K36"/>
    <mergeCell ref="N33:N35"/>
    <mergeCell ref="U33:U35"/>
    <mergeCell ref="X33:X35"/>
    <mergeCell ref="Y33:Y35"/>
    <mergeCell ref="A33:A36"/>
    <mergeCell ref="B33:B36"/>
    <mergeCell ref="C33:C36"/>
    <mergeCell ref="D33:D36"/>
    <mergeCell ref="E33:E36"/>
    <mergeCell ref="F33:F35"/>
    <mergeCell ref="X37:X38"/>
    <mergeCell ref="Y37:Y38"/>
    <mergeCell ref="V30:V32"/>
    <mergeCell ref="W30:W32"/>
    <mergeCell ref="X30:X32"/>
    <mergeCell ref="Y30:Y32"/>
    <mergeCell ref="AA30:AA32"/>
    <mergeCell ref="AB30:AB32"/>
    <mergeCell ref="Z31:Z32"/>
    <mergeCell ref="F30:F32"/>
    <mergeCell ref="G30:G32"/>
    <mergeCell ref="I30:I32"/>
    <mergeCell ref="J30:J32"/>
    <mergeCell ref="K30:K32"/>
    <mergeCell ref="U30:U32"/>
    <mergeCell ref="L31:L32"/>
    <mergeCell ref="A30:A32"/>
    <mergeCell ref="B30:B32"/>
    <mergeCell ref="C30:C32"/>
    <mergeCell ref="D30:D32"/>
    <mergeCell ref="E30:E32"/>
    <mergeCell ref="I27:I29"/>
    <mergeCell ref="J27:J29"/>
    <mergeCell ref="K27:K29"/>
    <mergeCell ref="U27:U29"/>
    <mergeCell ref="AA21:AA26"/>
    <mergeCell ref="AB21:AB26"/>
    <mergeCell ref="L22:L26"/>
    <mergeCell ref="Z22:Z26"/>
    <mergeCell ref="AA27:AA29"/>
    <mergeCell ref="AB27:AB29"/>
    <mergeCell ref="L28:L29"/>
    <mergeCell ref="Z28:Z29"/>
    <mergeCell ref="AC29:AG29"/>
    <mergeCell ref="X27:X29"/>
    <mergeCell ref="Y27:Y29"/>
    <mergeCell ref="A27:A29"/>
    <mergeCell ref="B27:B29"/>
    <mergeCell ref="C27:C29"/>
    <mergeCell ref="D27:D29"/>
    <mergeCell ref="E27:E29"/>
    <mergeCell ref="F27:F29"/>
    <mergeCell ref="U21:U26"/>
    <mergeCell ref="X21:X26"/>
    <mergeCell ref="Y21:Y26"/>
    <mergeCell ref="S14:S17"/>
    <mergeCell ref="T14:T17"/>
    <mergeCell ref="U14:U17"/>
    <mergeCell ref="F14:F17"/>
    <mergeCell ref="AC20:AG20"/>
    <mergeCell ref="A21:A26"/>
    <mergeCell ref="B21:B26"/>
    <mergeCell ref="C21:C26"/>
    <mergeCell ref="D21:D26"/>
    <mergeCell ref="E21:E26"/>
    <mergeCell ref="F21:F26"/>
    <mergeCell ref="G21:G26"/>
    <mergeCell ref="J21:J26"/>
    <mergeCell ref="K21:K26"/>
    <mergeCell ref="X18:X20"/>
    <mergeCell ref="Y18:Y20"/>
    <mergeCell ref="AA18:AA20"/>
    <mergeCell ref="AB18:AB20"/>
    <mergeCell ref="L19:L20"/>
    <mergeCell ref="Z19:Z20"/>
    <mergeCell ref="AC23:AG23"/>
    <mergeCell ref="AC24:AG24"/>
    <mergeCell ref="AC25:AG25"/>
    <mergeCell ref="AC26:AG26"/>
    <mergeCell ref="L15:L17"/>
    <mergeCell ref="AB10:AB13"/>
    <mergeCell ref="L11:L13"/>
    <mergeCell ref="Z11:Z13"/>
    <mergeCell ref="AC16:AG16"/>
    <mergeCell ref="AC17:AG17"/>
    <mergeCell ref="A18:A20"/>
    <mergeCell ref="B18:B20"/>
    <mergeCell ref="C18:C20"/>
    <mergeCell ref="E18:E20"/>
    <mergeCell ref="F18:F20"/>
    <mergeCell ref="J18:J20"/>
    <mergeCell ref="K18:K20"/>
    <mergeCell ref="U18:U20"/>
    <mergeCell ref="V14:V17"/>
    <mergeCell ref="W14:W17"/>
    <mergeCell ref="X14:X17"/>
    <mergeCell ref="Y14:Y17"/>
    <mergeCell ref="AA14:AA17"/>
    <mergeCell ref="AB14:AB17"/>
    <mergeCell ref="Z15:Z17"/>
    <mergeCell ref="P14:P17"/>
    <mergeCell ref="Q14:Q17"/>
    <mergeCell ref="R14:R17"/>
    <mergeCell ref="AC12:AG12"/>
    <mergeCell ref="AC13:AG13"/>
    <mergeCell ref="A14:A17"/>
    <mergeCell ref="B14:B17"/>
    <mergeCell ref="C14:C17"/>
    <mergeCell ref="D14:D17"/>
    <mergeCell ref="E14:E17"/>
    <mergeCell ref="J10:J13"/>
    <mergeCell ref="K10:K13"/>
    <mergeCell ref="U10:U13"/>
    <mergeCell ref="X10:X13"/>
    <mergeCell ref="Y10:Y13"/>
    <mergeCell ref="AA10:AA13"/>
    <mergeCell ref="A10:A13"/>
    <mergeCell ref="B10:B13"/>
    <mergeCell ref="C10:C13"/>
    <mergeCell ref="D10:D13"/>
    <mergeCell ref="E10:E13"/>
    <mergeCell ref="F10:F13"/>
    <mergeCell ref="J14:J17"/>
    <mergeCell ref="K14:K17"/>
    <mergeCell ref="M14:M17"/>
    <mergeCell ref="N14:N17"/>
    <mergeCell ref="O14:O17"/>
    <mergeCell ref="M4:Z4"/>
    <mergeCell ref="AA4:AG4"/>
    <mergeCell ref="AC5:AG5"/>
    <mergeCell ref="A6:A9"/>
    <mergeCell ref="B6:B9"/>
    <mergeCell ref="C6:C9"/>
    <mergeCell ref="D6:D9"/>
    <mergeCell ref="E6:E9"/>
    <mergeCell ref="F6:F9"/>
    <mergeCell ref="A4:D4"/>
    <mergeCell ref="E4:I4"/>
    <mergeCell ref="J4:L4"/>
    <mergeCell ref="AA6:AA9"/>
    <mergeCell ref="AB6:AB9"/>
    <mergeCell ref="L7:L9"/>
    <mergeCell ref="Z8:Z9"/>
    <mergeCell ref="AC8:AG8"/>
    <mergeCell ref="AC9:AG9"/>
    <mergeCell ref="G6:G9"/>
    <mergeCell ref="J6:J9"/>
    <mergeCell ref="K6:K9"/>
    <mergeCell ref="U6:U9"/>
    <mergeCell ref="X6:X9"/>
    <mergeCell ref="Y6:Y9"/>
  </mergeCells>
  <pageMargins left="0.75" right="0.75" top="1" bottom="1" header="0.5" footer="0.5"/>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Maria Victoria Losada Trujillo</cp:lastModifiedBy>
  <dcterms:created xsi:type="dcterms:W3CDTF">2020-01-27T17:29:38Z</dcterms:created>
  <dcterms:modified xsi:type="dcterms:W3CDTF">2020-02-01T03:18:17Z</dcterms:modified>
</cp:coreProperties>
</file>