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edyalayon\Documents\Planeación\Plan de acción\2018\"/>
    </mc:Choice>
  </mc:AlternateContent>
  <bookViews>
    <workbookView xWindow="0" yWindow="0" windowWidth="21600" windowHeight="10215"/>
  </bookViews>
  <sheets>
    <sheet name="Hoja1" sheetId="1" r:id="rId1"/>
    <sheet name="Hoja2" sheetId="2" state="hidden" r:id="rId2"/>
    <sheet name="Hoja3" sheetId="3" state="hidden" r:id="rId3"/>
  </sheets>
  <definedNames>
    <definedName name="_xlnm._FilterDatabase" localSheetId="0" hidden="1">Hoja1!$A$2:$BD$354</definedName>
    <definedName name="COMPONENTES">Hoja2!$A$1:$A$6</definedName>
    <definedName name="DIMENSION">Hoja2!$C$1:$C$16</definedName>
    <definedName name="POLITICA">Hoja2!$B$1:$B$16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14" i="1"/>
  <c r="B111" i="1"/>
  <c r="B108" i="1"/>
  <c r="B353" i="1"/>
  <c r="B351" i="1"/>
  <c r="B349" i="1"/>
  <c r="B348" i="1"/>
  <c r="B347" i="1"/>
  <c r="B346" i="1"/>
  <c r="B345" i="1"/>
  <c r="B344" i="1"/>
  <c r="B342" i="1"/>
  <c r="B341" i="1"/>
  <c r="B339" i="1"/>
  <c r="B337" i="1"/>
  <c r="B335" i="1"/>
  <c r="B332" i="1"/>
  <c r="B330" i="1"/>
  <c r="B327" i="1"/>
  <c r="B325" i="1"/>
  <c r="B322" i="1"/>
  <c r="B320" i="1"/>
  <c r="B318" i="1"/>
  <c r="B316" i="1"/>
  <c r="B314" i="1"/>
  <c r="B311" i="1"/>
  <c r="B306" i="1"/>
  <c r="B303" i="1"/>
  <c r="B300" i="1"/>
  <c r="B297" i="1"/>
  <c r="B294" i="1"/>
  <c r="B292" i="1"/>
  <c r="B290" i="1"/>
  <c r="B288" i="1"/>
  <c r="B286" i="1"/>
  <c r="B283" i="1"/>
  <c r="B280" i="1"/>
  <c r="B278" i="1"/>
  <c r="B276" i="1"/>
  <c r="B273" i="1"/>
  <c r="B270" i="1"/>
  <c r="B266" i="1"/>
  <c r="B261" i="1"/>
  <c r="B257" i="1"/>
  <c r="B253" i="1"/>
  <c r="B251" i="1"/>
  <c r="B250" i="1"/>
  <c r="B248" i="1"/>
  <c r="B246" i="1"/>
  <c r="B244" i="1"/>
  <c r="B242" i="1"/>
  <c r="B240" i="1"/>
  <c r="B239" i="1"/>
  <c r="B238" i="1"/>
  <c r="B236" i="1"/>
  <c r="B235" i="1"/>
  <c r="B233" i="1"/>
  <c r="B231" i="1"/>
  <c r="B229" i="1"/>
  <c r="B227" i="1"/>
  <c r="B225" i="1"/>
  <c r="B221" i="1"/>
  <c r="B218" i="1"/>
  <c r="B215" i="1"/>
  <c r="B212" i="1"/>
  <c r="B209" i="1"/>
  <c r="B205" i="1"/>
  <c r="B202" i="1"/>
  <c r="B199" i="1"/>
  <c r="B196" i="1"/>
  <c r="B193" i="1"/>
  <c r="B191" i="1"/>
  <c r="B189" i="1"/>
  <c r="B187" i="1"/>
  <c r="B185" i="1"/>
  <c r="B182" i="1"/>
  <c r="B179" i="1"/>
  <c r="B176" i="1"/>
  <c r="B173" i="1"/>
  <c r="B172" i="1"/>
  <c r="B171" i="1"/>
  <c r="B170" i="1"/>
  <c r="B169" i="1"/>
  <c r="B168" i="1"/>
  <c r="B167" i="1"/>
  <c r="B166" i="1"/>
  <c r="B165" i="1"/>
  <c r="B163" i="1"/>
  <c r="B162" i="1"/>
  <c r="B155" i="1"/>
  <c r="B148" i="1"/>
  <c r="B142" i="1"/>
  <c r="B136" i="1"/>
  <c r="B130" i="1"/>
  <c r="B124" i="1"/>
  <c r="B123" i="1"/>
  <c r="B122" i="1"/>
  <c r="B121" i="1"/>
  <c r="B120" i="1"/>
  <c r="B118" i="1"/>
  <c r="B117" i="1"/>
  <c r="B106" i="1"/>
  <c r="B103" i="1"/>
  <c r="B102" i="1"/>
  <c r="B101" i="1"/>
  <c r="B96" i="1"/>
  <c r="B92" i="1"/>
  <c r="B87" i="1"/>
  <c r="B85" i="1"/>
  <c r="B83" i="1"/>
  <c r="B81" i="1"/>
  <c r="B78" i="1"/>
  <c r="B76" i="1"/>
  <c r="B74" i="1"/>
  <c r="B71" i="1"/>
  <c r="B67" i="1"/>
  <c r="B64" i="1"/>
  <c r="B58" i="1"/>
  <c r="B54" i="1"/>
  <c r="B50" i="1"/>
  <c r="B46" i="1"/>
  <c r="B42" i="1"/>
  <c r="B39" i="1"/>
  <c r="B36" i="1"/>
  <c r="B35" i="1"/>
  <c r="B31" i="1"/>
  <c r="B27" i="1"/>
  <c r="B24" i="1"/>
  <c r="B22" i="1"/>
  <c r="B21" i="1"/>
  <c r="B18" i="1"/>
  <c r="B16" i="1"/>
  <c r="B14" i="1"/>
  <c r="B11" i="1"/>
  <c r="B10" i="1"/>
  <c r="B5" i="1"/>
  <c r="B3" i="1"/>
  <c r="E74" i="1" l="1"/>
  <c r="D74" i="1" s="1"/>
  <c r="H87" i="1" l="1"/>
  <c r="D240" i="1"/>
  <c r="D225" i="1"/>
  <c r="D209" i="1"/>
  <c r="D193" i="1"/>
  <c r="D185" i="1"/>
  <c r="D173" i="1"/>
  <c r="D253" i="1"/>
  <c r="D266" i="1"/>
  <c r="D276" i="1"/>
  <c r="D294" i="1"/>
  <c r="D318" i="1"/>
  <c r="E330" i="1"/>
  <c r="D330" i="1" s="1"/>
  <c r="D170" i="1"/>
  <c r="D165" i="1"/>
  <c r="D162" i="1"/>
  <c r="E124" i="1"/>
  <c r="D124" i="1" s="1"/>
  <c r="D121" i="1"/>
  <c r="D117" i="1"/>
  <c r="D108" i="1"/>
  <c r="D103" i="1"/>
  <c r="D101" i="1"/>
  <c r="D87" i="1"/>
  <c r="D64" i="1"/>
  <c r="D46" i="1"/>
  <c r="D35" i="1"/>
  <c r="D24" i="1"/>
  <c r="D21" i="1"/>
  <c r="D10" i="1"/>
  <c r="E14" i="1"/>
  <c r="D14" i="1" s="1"/>
  <c r="E81" i="1"/>
  <c r="D81" i="1" s="1"/>
  <c r="E3" i="1"/>
  <c r="D3" i="1" l="1"/>
</calcChain>
</file>

<file path=xl/comments1.xml><?xml version="1.0" encoding="utf-8"?>
<comments xmlns="http://schemas.openxmlformats.org/spreadsheetml/2006/main">
  <authors>
    <author>Angela Marcela Forero Ruiz</author>
  </authors>
  <commentList>
    <comment ref="L294" authorId="0" shapeId="0">
      <text>
        <r>
          <rPr>
            <b/>
            <sz val="11"/>
            <color indexed="81"/>
            <rFont val="Tahoma"/>
            <family val="2"/>
          </rPr>
          <t>Angela Marcela Forero Ruiz:</t>
        </r>
        <r>
          <rPr>
            <sz val="11"/>
            <color indexed="81"/>
            <rFont val="Tahoma"/>
            <family val="2"/>
          </rPr>
          <t xml:space="preserve">
Verificar la meta a Julio (no puede ser 15% si a Junio esta establecido 30%).</t>
        </r>
      </text>
    </comment>
  </commentList>
</comments>
</file>

<file path=xl/sharedStrings.xml><?xml version="1.0" encoding="utf-8"?>
<sst xmlns="http://schemas.openxmlformats.org/spreadsheetml/2006/main" count="1592" uniqueCount="873">
  <si>
    <t xml:space="preserve">                                              AGENCIA PRESIDENCIAL DE COOPERACIÓN INTERNACIONAL APC-COLOMBIA 
                               PLAN DE ACCIÓN 2018</t>
  </si>
  <si>
    <t>Objetivo estratégico</t>
  </si>
  <si>
    <t>Entregable/Proyecto 2017</t>
  </si>
  <si>
    <t>Proceso Responsable</t>
  </si>
  <si>
    <t xml:space="preserve">Presupuesto total </t>
  </si>
  <si>
    <t>Meta Total</t>
  </si>
  <si>
    <t>Meta a marzo 30</t>
  </si>
  <si>
    <t>Meta a 30 de Junio</t>
  </si>
  <si>
    <t>Meta a 31 de Julio</t>
  </si>
  <si>
    <t>Meta a 30 de Septiembre</t>
  </si>
  <si>
    <t>Meta a 31 de Diciembre</t>
  </si>
  <si>
    <t>Indicador</t>
  </si>
  <si>
    <t>No.</t>
  </si>
  <si>
    <t>Nombre ACTIVIDAD/TAREA</t>
  </si>
  <si>
    <t>Peso Ponderado</t>
  </si>
  <si>
    <t>Evidencias</t>
  </si>
  <si>
    <t>Unidad medida</t>
  </si>
  <si>
    <t>Cantidad</t>
  </si>
  <si>
    <t>Fecha Inicio</t>
  </si>
  <si>
    <t>Fecha Fin</t>
  </si>
  <si>
    <t>Responsable actividad/Tarea</t>
  </si>
  <si>
    <t>FOCALIZAR Y DINAMIZAR la cooperación internacional que recibe Colombia</t>
  </si>
  <si>
    <t>Diseñar y poner en marcha la  Agenda de Gestión y Programación de la cooperación internacional para 2018, que contribuya a la identificación y priorización durante el cierre de gobierno y al empalme con el nuevo gobierno.</t>
  </si>
  <si>
    <t>Identificación y priorización</t>
  </si>
  <si>
    <t>Programar Gestión de la CI</t>
  </si>
  <si>
    <t>Agenda de Gestión y Programación de la cooperación internacional para 2018</t>
  </si>
  <si>
    <t>1.1</t>
  </si>
  <si>
    <t>Priorizar las fuentes Bilaterales y Multilaterales, Objeto de Gestión de CI en el año.</t>
  </si>
  <si>
    <t>Documento de Priorización</t>
  </si>
  <si>
    <t>Documento</t>
  </si>
  <si>
    <t>1.2</t>
  </si>
  <si>
    <t>Elaborar Fichas de comportamiento de las fuentes.</t>
  </si>
  <si>
    <t xml:space="preserve"> Fichas de Análisis </t>
  </si>
  <si>
    <t xml:space="preserve">Fichas </t>
  </si>
  <si>
    <t>Santiago Molina / Ana María Baute</t>
  </si>
  <si>
    <t>1.3</t>
  </si>
  <si>
    <t>Elaborar un documento de análisis  y perspectivas de la CI en Colombia</t>
  </si>
  <si>
    <t>Documento de Análisis Global</t>
  </si>
  <si>
    <t>Alineación de la Cooperación Internacional</t>
  </si>
  <si>
    <t>Mecanismos de coordinación vigentes</t>
  </si>
  <si>
    <t>Santiago Molina</t>
  </si>
  <si>
    <t>2.1</t>
  </si>
  <si>
    <t>Elaborar el Cronograma de Actividades de los mecanismos de coordinación vigentes con las fuentes.</t>
  </si>
  <si>
    <t>Cronograma de actividades de los mecanismos de coordinación</t>
  </si>
  <si>
    <t>Cronograma</t>
  </si>
  <si>
    <t>2.2</t>
  </si>
  <si>
    <t>Realizar seguimiento al cumplimiento, de al menos el 75% de las actividades propuestas en el cronograma.</t>
  </si>
  <si>
    <t>Reporte trimestral de avance en el cumplimiento de las actividades propuestas</t>
  </si>
  <si>
    <t>Reporte de Cumplimiento</t>
  </si>
  <si>
    <t>Diseñar y poner en marcha Estrategia de Fidelización, que contribuya a la focalización y dinamización de la C.I hacia Colombia.</t>
  </si>
  <si>
    <t>Porcentaje</t>
  </si>
  <si>
    <t>Diseñar Estrategia de Fidelización</t>
  </si>
  <si>
    <t>Estrategia de fidelización</t>
  </si>
  <si>
    <t xml:space="preserve">Elaborar Plan de Acción para visibilizar y fidelizar socios. </t>
  </si>
  <si>
    <t>Plan de acción de fidelización para 2018</t>
  </si>
  <si>
    <t>Plan de fidelización</t>
  </si>
  <si>
    <t>Elaborar contenidos</t>
  </si>
  <si>
    <t xml:space="preserve">Al menos un contenido por socio priorizado </t>
  </si>
  <si>
    <t>Piezas de comunicaciones</t>
  </si>
  <si>
    <t>n</t>
  </si>
  <si>
    <t xml:space="preserve">Divulgar contenidos y evento programado para cooperantes.  </t>
  </si>
  <si>
    <t>Publicación de los contenidos en página web, correos masivos, redes sociales</t>
  </si>
  <si>
    <t>Correos, pagina web</t>
  </si>
  <si>
    <t>Definir procedimiento para la priorización de  convocatorias.</t>
  </si>
  <si>
    <t>Criterios de priorización de convocatorias y metodología</t>
  </si>
  <si>
    <t>John Vergel</t>
  </si>
  <si>
    <t>Elaborar procedimiento</t>
  </si>
  <si>
    <t>Documento Línea Base</t>
  </si>
  <si>
    <t>Laura Cadavid</t>
  </si>
  <si>
    <t>Identificar y compartir convocatorias</t>
  </si>
  <si>
    <t>Completar archivo Excel y correos de difusión.</t>
  </si>
  <si>
    <t>Reporte</t>
  </si>
  <si>
    <t>Natalia Mariño</t>
  </si>
  <si>
    <t>Identificar y compartir 130 convocatorias al año</t>
  </si>
  <si>
    <t>Completar archivo Excel, publicación en la página web y correos de difusión.</t>
  </si>
  <si>
    <t>Reporte trimestral</t>
  </si>
  <si>
    <t>Acompañar formulación de proyectos para las convocatorias</t>
  </si>
  <si>
    <t>Listado convocatorias priorizadas</t>
  </si>
  <si>
    <t>Lista mensual</t>
  </si>
  <si>
    <t>3.1</t>
  </si>
  <si>
    <t>Identificar y conformar equipo para la presentación a convocatorias estratégicas.</t>
  </si>
  <si>
    <t>Base de datos de candidatos que podrían participar</t>
  </si>
  <si>
    <t>3.2</t>
  </si>
  <si>
    <t>Formular y presentar las postulaciones a las convocatorias priorizadas</t>
  </si>
  <si>
    <t>Soporte de correos y lista de asistencia de reuniones con los postulantes</t>
  </si>
  <si>
    <t>Correos y listas</t>
  </si>
  <si>
    <t>Reporte de proyectos registrados</t>
  </si>
  <si>
    <t>Alineación de los recursos de cooperación internacional 2018</t>
  </si>
  <si>
    <t xml:space="preserve">Registrar en el sistema de información los proyectos de cooperación internacional identificados </t>
  </si>
  <si>
    <t>Reporte trimestral de Registro y comportamiento de la CI</t>
  </si>
  <si>
    <t xml:space="preserve">reportes </t>
  </si>
  <si>
    <t>Verificar el resultado de la alineación de la CI a las prioridades de APC-Colombia</t>
  </si>
  <si>
    <t>Reporte de Alineación</t>
  </si>
  <si>
    <r>
      <t>80% de los candidatos</t>
    </r>
    <r>
      <rPr>
        <b/>
        <sz val="11"/>
        <color rgb="FFFF0000"/>
        <rFont val="Arial Narrow"/>
        <family val="2"/>
      </rPr>
      <t xml:space="preserve"> </t>
    </r>
    <r>
      <rPr>
        <b/>
        <sz val="11"/>
        <rFont val="Arial Narrow"/>
        <family val="2"/>
      </rPr>
      <t>de los cursos cortos ofrecidos por la cooperación internacional son actores del nivel territorial</t>
    </r>
  </si>
  <si>
    <t>Preparación y formulación</t>
  </si>
  <si>
    <t>Elaborar informes del comportamiento de los cursos cortos</t>
  </si>
  <si>
    <t>Informes de Cursos Cortos</t>
  </si>
  <si>
    <t>Informe</t>
  </si>
  <si>
    <t>Gloria Calderón</t>
  </si>
  <si>
    <t xml:space="preserve">Elaborar informe de los cursos cortos 2017 </t>
  </si>
  <si>
    <t>1Documento de informe</t>
  </si>
  <si>
    <t xml:space="preserve">Divulgar informe de los cursos cortos 2017 </t>
  </si>
  <si>
    <t>Comunicaciones de divulgación</t>
  </si>
  <si>
    <t>Elaborar informe de los cursos cortos 2018-I</t>
  </si>
  <si>
    <t>Documento de informe</t>
  </si>
  <si>
    <t>Analizar la oferta de cursos, identificar actores y socializar la información</t>
  </si>
  <si>
    <t>Módulo de cursos cortos en el Sistema de Información APC-Colombia</t>
  </si>
  <si>
    <t>Validar la información de los cursos cortos registrados por la Dirección de Demanda y por la Dirección de Oferta en el Sistema de Información</t>
  </si>
  <si>
    <t>Seleccionar las entidades nacionales y los territorios interesados en las temáticas de los cursos</t>
  </si>
  <si>
    <t>Enviar la información de los cursos a las entidades nacionales y a los territorios seleccionados</t>
  </si>
  <si>
    <t>Hacer el registro de la aplicación a los cursos cortos</t>
  </si>
  <si>
    <t>Revisar las postulaciones recibidas a través del sistema de información</t>
  </si>
  <si>
    <t>Enviar a la Dirección de Demanda y a la Dirección de Oferta el consolidado de candidatos para cada curso corto a través del sistema de información</t>
  </si>
  <si>
    <t xml:space="preserve">Proyectos presentados con enfoque territorial a las oportunidades de cooperación </t>
  </si>
  <si>
    <t xml:space="preserve">Analizar y socializar las nuevas oportunidades de cooperación </t>
  </si>
  <si>
    <t>1 Matriz de Oportunidades de Cooperación priorizadas</t>
  </si>
  <si>
    <t>María Alejandra Mateus
Gloria Calderón</t>
  </si>
  <si>
    <t>Priorizar las nuevas oportunidades de cooperación según criterios definidos</t>
  </si>
  <si>
    <t>Seleccionar los actores nacionales y/o territoriales con posible interés en las oportunidades de cooperación</t>
  </si>
  <si>
    <t>Enviar la información de las nuevas oportunidades de cooperación a los actores identificados</t>
  </si>
  <si>
    <t>Correos electrónicos remitidos</t>
  </si>
  <si>
    <t>Acompañar técnicamente la formulación de iniciativas</t>
  </si>
  <si>
    <t>1 archivo con el conjunto de fichas finales de las iniciativas</t>
  </si>
  <si>
    <t>Verificar el interés de los actores en aplicar a la oportunidad de cooperación</t>
  </si>
  <si>
    <t>Realizar sesiones de trabajo presenciales o virtuales para la formulación</t>
  </si>
  <si>
    <t>Correos electrónicos o listas de asistencia que evidencien acompañamiento en la formulación</t>
  </si>
  <si>
    <t>Revisar que la iniciativa cumpla con los criterios de la oportunidad de cooperación, y  tenga enfoque territorial cuando aplique</t>
  </si>
  <si>
    <t xml:space="preserve">Hacer seguimiento a la aplicación final </t>
  </si>
  <si>
    <t>Verificar la aplicación final de la iniciativa a la oportunidad de cooperación</t>
  </si>
  <si>
    <t>1 Matriz de Oportunidades Priorizadas</t>
  </si>
  <si>
    <t>Registrar las iniciativas postuladas en la Matriz de Oportunidades Priorizadas</t>
  </si>
  <si>
    <t xml:space="preserve">Intercambios col–col alineados con los ODS 
</t>
  </si>
  <si>
    <t>Desarrollar evento de cierre del convenio OTI - APC 2017</t>
  </si>
  <si>
    <t>Agenda desarrollada
Listas de asistencia</t>
  </si>
  <si>
    <t>María Alejandra Mateus</t>
  </si>
  <si>
    <t>Planear evento (metodología, contenido, logística)</t>
  </si>
  <si>
    <t>Nota Concepto</t>
  </si>
  <si>
    <t>Ejecución del evento</t>
  </si>
  <si>
    <t>Programar los intercambios Col-Col 2018</t>
  </si>
  <si>
    <t>1 Matriz de intercambios Col-Col</t>
  </si>
  <si>
    <t xml:space="preserve">Definir las temáticas, territorios y socios técnicos que podrán participar en cada uno de los 10 intercambios Col-Col </t>
  </si>
  <si>
    <t>Definir la financiación y adelantar los procesos contractuales requeridos para el desarrollo de cada uno de los intercambios Col-Col</t>
  </si>
  <si>
    <t>Convenios o Acuerdos firmados de ser requerido</t>
  </si>
  <si>
    <t>Formular los intercambios Col-Col 2018</t>
  </si>
  <si>
    <t>10 Notas Concepto de los intercambios Col-Col</t>
  </si>
  <si>
    <t>Elaborar junto con el socio técnico, la Nota Concepto de cada intercambio Col-Col 2018 (metodología, agenda y presupuesto)</t>
  </si>
  <si>
    <t>Definir junto con el área de Comunicaciones, la visibilidad de cada intercambio Col-Col 2017</t>
  </si>
  <si>
    <t>10 Brief de los eventos</t>
  </si>
  <si>
    <t>Identificar los participantes de cada intercambio Col-Col 2017 (actores territoriales, entidades nacionales, cooperantes)</t>
  </si>
  <si>
    <t>10 Bases de datos de los intercambios Col-Col</t>
  </si>
  <si>
    <t>Ejecutar los intercambios Col-Col 2018</t>
  </si>
  <si>
    <t>10 Documentos de sistematización de los intercambios Col-Col</t>
  </si>
  <si>
    <t>Convocar a los participantes de cada intercambio Col-Col</t>
  </si>
  <si>
    <t>10 grupos de cartas de invitación</t>
  </si>
  <si>
    <t>Consolidar la base de datos de los participantes de cada intercambio Col-Col</t>
  </si>
  <si>
    <t>Efectuar todos los arreglos logísticos necesarios para el desarrollo de la agenda del intercambio Col-Col</t>
  </si>
  <si>
    <t>10 evidencias de la preparación logística de cada intercambio (correos electrónicos)</t>
  </si>
  <si>
    <t>Desarrollar la agenda de cada intercambio Col-Col 2017</t>
  </si>
  <si>
    <t>Elaborar y hacer seguimiento a los planes de trabajo</t>
  </si>
  <si>
    <t>10 Formatos de plan de trabajo con seguimiento</t>
  </si>
  <si>
    <t>Definir con los socios técnicos, el plan de trabajo final, producto de cada intercambio Col-Col</t>
  </si>
  <si>
    <t>10 Formatos de plan de trabajo</t>
  </si>
  <si>
    <t>Hacer seguimiento a la ejecución de las actividades</t>
  </si>
  <si>
    <t>Participar en espacios de socialización y vincular actores en la  estrategia de articulación con el sector privado</t>
  </si>
  <si>
    <t>Documento consolidado de espacios</t>
  </si>
  <si>
    <t>Catalina Jiménez</t>
  </si>
  <si>
    <t xml:space="preserve">Participar en Foros, Eventos, Seminarios de Gremios, Asociaciones de sector privado, o espacios con importante asistencia de estos actores. </t>
  </si>
  <si>
    <t>Difundir la estrategia de APC de articulación con el sector privado y su avance, a través de diferentes herramientas de divulgación</t>
  </si>
  <si>
    <t>Actualización de la pagina web de privados / one-pager con explicación sobre la estrategia.
Material de Visibilización (presentaciones, agendas de trabajo, briefs, ayudas de memoria)</t>
  </si>
  <si>
    <t>Vincular aliados claves de gobierno como gestores en la estrategia de articulación con el sector privado.</t>
  </si>
  <si>
    <t>Formalizar proyectos articulados con cooperantes, gobierno y sector privado</t>
  </si>
  <si>
    <t xml:space="preserve"> Acta de interés/intención de  la articulación del proyecto </t>
  </si>
  <si>
    <t>Brindar acompañamiento a proyectos articulados con cooperantes, gobierno y sector privado.</t>
  </si>
  <si>
    <t>Hacer seguimiento al avance  de proyectos con cooperantes, gobierno y sector privado.</t>
  </si>
  <si>
    <t>Actas de reuniones,  listas de asistencia y correos electrónicos.</t>
  </si>
  <si>
    <t>Evaluar resultados de la estrategia</t>
  </si>
  <si>
    <t>Documento de evaluación de la estrategia</t>
  </si>
  <si>
    <t>Evaluación de las articulaciones y lecciones aprendidas.</t>
  </si>
  <si>
    <t>Evaluación del aporte  de avance del sector privado  para los ODS.</t>
  </si>
  <si>
    <t>Documento de alineación del proyecto frente a los ODS</t>
  </si>
  <si>
    <t xml:space="preserve">
Implementar 15 iniciativas de CSS que contribuyan a la CI que recibe Colombia de acuerdo con las prioridades temáticas de la hoja de ruta
</t>
  </si>
  <si>
    <t>Implementación y seguimiento</t>
  </si>
  <si>
    <t>Número</t>
  </si>
  <si>
    <t>Matriz de programación y seguimiento</t>
  </si>
  <si>
    <t>Sebastián Giraldo</t>
  </si>
  <si>
    <t>Definir el vehículo para la implementación de las actividades</t>
  </si>
  <si>
    <t>Informes técnicos de ejecución</t>
  </si>
  <si>
    <t xml:space="preserve">Formato de proyecto </t>
  </si>
  <si>
    <t>Realizar monitoreo y seguimiento a las actividades</t>
  </si>
  <si>
    <t>COMPARTIR conocimiento de valor con países en desarrollo</t>
  </si>
  <si>
    <t xml:space="preserve">Implementar  50 proyectos de cooperación sur –sur y triangular
</t>
  </si>
  <si>
    <t>Formato de proyecto</t>
  </si>
  <si>
    <t>Reunión con socios</t>
  </si>
  <si>
    <t>Acta de reunión</t>
  </si>
  <si>
    <t>Definir y Poner en marcha los proyectos</t>
  </si>
  <si>
    <t>Ejecutar los proyectos</t>
  </si>
  <si>
    <t xml:space="preserve"> Realizar monitoreo y seguimiento a los proyectos</t>
  </si>
  <si>
    <t>Definir la programación anual de acuerdo con la apropiación de FOCAI</t>
  </si>
  <si>
    <t>Solicitar a entidades socias internas y externas el envío de sus actividades de CSS priorizadas</t>
  </si>
  <si>
    <t>Correo o comunicación con la solicitud</t>
  </si>
  <si>
    <t xml:space="preserve">Elaborar la programación anual de actividades </t>
  </si>
  <si>
    <t>Cuadro de programación</t>
  </si>
  <si>
    <t>Presentar la programación anual ante el Director General de APC-Colombia</t>
  </si>
  <si>
    <t>Validar el plan de acción con entidades socias priorizadas</t>
  </si>
  <si>
    <t>Ayuda de memoria</t>
  </si>
  <si>
    <t>Cargar los datos en el sistema de información</t>
  </si>
  <si>
    <t>Datos cargados en el sistema de información</t>
  </si>
  <si>
    <t>Contratar los operadores para tiquetes y logística</t>
  </si>
  <si>
    <t>Contratos elaborados</t>
  </si>
  <si>
    <t>Daniel Rodríguez</t>
  </si>
  <si>
    <t>Elaborar los estudios previos de tiquetes y  logística</t>
  </si>
  <si>
    <t>Estudios Previos</t>
  </si>
  <si>
    <t>Adjudicar los contratos de tiquetes y logística</t>
  </si>
  <si>
    <t>Minuta de contratos suscritos</t>
  </si>
  <si>
    <t>Realizar seguimiento y monitoreo a la gestión contractual</t>
  </si>
  <si>
    <t>Monitoreo de contratos</t>
  </si>
  <si>
    <t>Hacer seguimiento a programas y ejecución de proyectos</t>
  </si>
  <si>
    <t>Elaborar la programación mensual</t>
  </si>
  <si>
    <t>Programación mensual</t>
  </si>
  <si>
    <t>Preparar y realizar seguimiento a las comixtas</t>
  </si>
  <si>
    <t>Actos de Comixtas</t>
  </si>
  <si>
    <t>Realizar seguimiento y evaluación a los programas de cooperación</t>
  </si>
  <si>
    <t>Actas reuniones de seguimiento e informes</t>
  </si>
  <si>
    <t xml:space="preserve">
Incorporar el modelo de agregación de valor al 40% de los proyectos formulados en 2018
</t>
  </si>
  <si>
    <t xml:space="preserve">Socialización Modelo agregación de valor </t>
  </si>
  <si>
    <t xml:space="preserve">Acta, agenda o lista de asistencia de la reunión de socialización </t>
  </si>
  <si>
    <t xml:space="preserve">Aplicar el formato de formulación de proyectos incorporando el modelo de agregación de valor (proyectos nuevos) </t>
  </si>
  <si>
    <t>Fichas de proyectos que apliquen el modelo de agregación de valor</t>
  </si>
  <si>
    <t xml:space="preserve">
Producir 5 nuevos estudios de caso para consolidar el Portafolio de Saber Hacer Colombia
</t>
  </si>
  <si>
    <t xml:space="preserve">Definir casos a documentar </t>
  </si>
  <si>
    <t>Estudios de caso documentados</t>
  </si>
  <si>
    <t xml:space="preserve">Contratar un equipo de expertos </t>
  </si>
  <si>
    <t>Contratos</t>
  </si>
  <si>
    <t>Llevar a cabo el proceso de documentación de los estudios de caso</t>
  </si>
  <si>
    <t>Documentación preliminar de los estudios de caso</t>
  </si>
  <si>
    <t xml:space="preserve">Elaborar materiales de divulgación </t>
  </si>
  <si>
    <t>Piezas de comunicación y divulgación de los estudios de caso</t>
  </si>
  <si>
    <t>Producir el material audiovisual de los estudios de caso</t>
  </si>
  <si>
    <t>Piezas audiovisuales</t>
  </si>
  <si>
    <t>Consolidar y clasificar  el portafolio de iniciativas documentadas a través de Saber Hacer Colombia</t>
  </si>
  <si>
    <t>Portafolio</t>
  </si>
  <si>
    <t xml:space="preserve">Consolidar el número total de casos documentados por Saber Hacer Colombia </t>
  </si>
  <si>
    <t>Matriz con el portafolio 2017</t>
  </si>
  <si>
    <t>Realizar la clasificación por Objetivos de Desarrollo Sostenible</t>
  </si>
  <si>
    <t>Matriz con el portafolio 2018</t>
  </si>
  <si>
    <t>Socializar los resultados de la consolidación y clasificación al interior de la Agencia</t>
  </si>
  <si>
    <t>Correo electrónico o acta de reunión que dé cuenta de la socialización</t>
  </si>
  <si>
    <t>Realizar el  Mapeo de los proyectos con iniciativas documentadas</t>
  </si>
  <si>
    <t>Matriz de seguimiento</t>
  </si>
  <si>
    <t>Listar los proyectos que incluyan iniciativas documentadas</t>
  </si>
  <si>
    <t>Hacer seguimiento periódico</t>
  </si>
  <si>
    <t>Documentos de seguimiento periódico y final</t>
  </si>
  <si>
    <t>Hacer seguimiento trimestral al avance en la estructuración, negociación y ejecución de proyectos e iniciativas de CSS y CTr que incluyen estudios de caso de Saber Hacer Colombia</t>
  </si>
  <si>
    <t>Formato de formulación de proyectos  y matriz de seguimiento de casos intercambiados</t>
  </si>
  <si>
    <t xml:space="preserve">Elaborar el informe final sobre el intercambio de las iniciativas de Saber Hacer Colombia </t>
  </si>
  <si>
    <t>Documento que contenga el informe final</t>
  </si>
  <si>
    <t xml:space="preserve">
Realizar al menos 10 actividades de cooperación sur-sur en las que se de a conocer la metodología  “Saber Hacer Colombia”; y al menos una actividad para dar a conocer el 100% de las buenas prácticas documentadas.  </t>
  </si>
  <si>
    <t>Número de actividades de CSS en las que se da a conocer la metodología de SHC</t>
  </si>
  <si>
    <t>Listar  las actividades de CSS para dar a conocer la metodología y el Portafolio de SHC</t>
  </si>
  <si>
    <t xml:space="preserve">Documento que contenga el listado de actividades de CSS </t>
  </si>
  <si>
    <t xml:space="preserve">Convocar reunión del equipo de la Dirección de Oferta para definir el listado </t>
  </si>
  <si>
    <t xml:space="preserve">Acta de la reunión </t>
  </si>
  <si>
    <t>Ejecución de actividades de CSS para dar a conocer la metodología y el Portafolio de SHC</t>
  </si>
  <si>
    <t xml:space="preserve">Documento que evidencie la socialización de la metodología y el portafolio de SHC </t>
  </si>
  <si>
    <t>Ejecución de actividad para dar a conocer el 100% de las buenas prácticas</t>
  </si>
  <si>
    <t xml:space="preserve">informe de Actividad  </t>
  </si>
  <si>
    <t xml:space="preserve">
Asegurar la disponibilidad de recursos para la atención del 100% de solicitudes de asistencia internacional, de acuerdo con el reglamento de FOCAI y los acuerdos con Cancillería.
</t>
  </si>
  <si>
    <t>Acordar monto asignado para atención humanitaria 2018</t>
  </si>
  <si>
    <t>Oficio a cancillería con monto asignado para la vigencia 2018</t>
  </si>
  <si>
    <t>Tramitar las solicitudes de Cancillería de manera oportuna</t>
  </si>
  <si>
    <t>Oficio a cancillería informando sobre el desembolso de los recursos solicitados</t>
  </si>
  <si>
    <t>Hacer seguimiento a la ejecución de los recursos</t>
  </si>
  <si>
    <t>VISIBILIZAR  los resultados de la cooperación internacional.</t>
  </si>
  <si>
    <t xml:space="preserve"> Implementar el 100%
del Sistema de
Información de
Cooperación
Internacional –
CICLOPE
</t>
  </si>
  <si>
    <t>Direccionamiento estratégico y planeación.</t>
  </si>
  <si>
    <t>Porcentaje de avance en la implementación del sistema de información</t>
  </si>
  <si>
    <t>Realizar depuración y validación de información registrada en el sistema de información</t>
  </si>
  <si>
    <t>Matrices
Ajustes realizados en el SI
Reportes SI</t>
  </si>
  <si>
    <t>Johana Chaparro
Sebastián Malpica</t>
  </si>
  <si>
    <t>Homologar de clasificaciones nuevas con actuales</t>
  </si>
  <si>
    <t>Depurar registro de actores</t>
  </si>
  <si>
    <t>Validar datos asociados al sistema de información y mapa de cooperación</t>
  </si>
  <si>
    <t>Requerimientos y definiciones funcionales</t>
  </si>
  <si>
    <t>Documento de Requerimientos Funcionales Aprobados</t>
  </si>
  <si>
    <t>Katerine Piñeros</t>
  </si>
  <si>
    <t>Revisar los procedimientos en situación actual y rediseño de los mismos.</t>
  </si>
  <si>
    <t>Generación e implementación de reglas de calidad de datos</t>
  </si>
  <si>
    <t>Realizar entrevistas dirigidas a usuarios finales</t>
  </si>
  <si>
    <t>Elaborar el documento de requerimientos funcionales</t>
  </si>
  <si>
    <t>Aprobación de requerimientos funcionales</t>
  </si>
  <si>
    <t>Configuración y parametrización</t>
  </si>
  <si>
    <t>Documentación de pruebas
Evidencias
Código Fuente</t>
  </si>
  <si>
    <t>Elaborar el  modelo de datos, formularios, reportes e integraciones</t>
  </si>
  <si>
    <t>Realización de pruebas funcionales y no funcionales</t>
  </si>
  <si>
    <t>Realizar ajustes a la herramienta</t>
  </si>
  <si>
    <t>Aprobar  los productos</t>
  </si>
  <si>
    <t>Implementación requerimientos funcionales</t>
  </si>
  <si>
    <t>Documento de despliegue y entrega</t>
  </si>
  <si>
    <t>Instalar  en ambiente en producción</t>
  </si>
  <si>
    <t>Realizar documento de entrada a producción</t>
  </si>
  <si>
    <t>Capacitación y gestión del cambio</t>
  </si>
  <si>
    <t>Plan de Capacitación
Listas de Asistencia</t>
  </si>
  <si>
    <t>Capacitar  gestores de cambio</t>
  </si>
  <si>
    <t>Capacitar a los técnicos para la administración</t>
  </si>
  <si>
    <t>Capacitar a usuarios funcionales</t>
  </si>
  <si>
    <t>Entregar manuales para usuario funcional y técnico</t>
  </si>
  <si>
    <t xml:space="preserve">Realizar pruebas de Hacking Ético </t>
  </si>
  <si>
    <t>Informe de hallazgos y recomendaciones</t>
  </si>
  <si>
    <t>Elaborar informe de hallazgos y evidencias</t>
  </si>
  <si>
    <t>Recomendaciones para su implementación</t>
  </si>
  <si>
    <t>Realizar procesos de contratación y convenios de intercambio de información</t>
  </si>
  <si>
    <t>Estudios previos
Estudio de Mercado</t>
  </si>
  <si>
    <t>15/02/218</t>
  </si>
  <si>
    <t>Elaborar Estudio previos</t>
  </si>
  <si>
    <t>Acompañamiento en procesos de contratación</t>
  </si>
  <si>
    <t xml:space="preserve">Diseñar metodología de trabajo para la elaboración del documento de análisis para la identificación de nuevos lineamientos estratégicos para la gestión de la C.I en Colombia. </t>
  </si>
  <si>
    <t xml:space="preserve">Documento de metodología </t>
  </si>
  <si>
    <t>Sebastián Malpica</t>
  </si>
  <si>
    <t>Elaborar el esquema del documento</t>
  </si>
  <si>
    <t>Identificación de los insumos que podrían aportar técnica y conceptualmente</t>
  </si>
  <si>
    <t>Elaborar cronograma de trabajo</t>
  </si>
  <si>
    <t>Desarrollar metodología de trabajo definida.</t>
  </si>
  <si>
    <t>Documento final y divulgado</t>
  </si>
  <si>
    <t>Recolección de los insumos identificados para la elaboración de documento final.</t>
  </si>
  <si>
    <t>Implementar estrategia para la homogenización de criterios en el suministro de información por parte de los procesos.</t>
  </si>
  <si>
    <t>Elaborar documento para la identificación de nuevos lineamientos estratégicos para la gestión de la C.I en Colombia</t>
  </si>
  <si>
    <t>Socializar  documento final.</t>
  </si>
  <si>
    <t>Crear al menos 3 espacios de articulación con el sector privado para afianzar la estrategia de APC-Colombia con ese sector</t>
  </si>
  <si>
    <t>Gestión de comunicaciones</t>
  </si>
  <si>
    <t>Realizar espacio con privados nacionales</t>
  </si>
  <si>
    <t>Listas de asistencia/participación</t>
  </si>
  <si>
    <t>Joanna Sánchez</t>
  </si>
  <si>
    <t>Charla internacional con países del Sur</t>
  </si>
  <si>
    <t>Sandra Garzón</t>
  </si>
  <si>
    <t>Espacio internacional con Embajadores</t>
  </si>
  <si>
    <t>Crear al menos 1 espacio físico y 1 virtual para visibilizar los resultados de la gestión de la agencia en el cuatrienio (rendición de cuentas)</t>
  </si>
  <si>
    <t>Actualización base de datos</t>
  </si>
  <si>
    <t xml:space="preserve">Base de datos con información completa de agencias y entidades </t>
  </si>
  <si>
    <t>Evento de cierre de gestión del cuatrienio</t>
  </si>
  <si>
    <t xml:space="preserve">Presentación </t>
  </si>
  <si>
    <t>Manuel Trujillo</t>
  </si>
  <si>
    <t>Elaboración de contenidos sobre 3 fondos internacionales para el posconflicto</t>
  </si>
  <si>
    <t>Documento(s) o infografía(s)</t>
  </si>
  <si>
    <t>María Fernanda Rueda</t>
  </si>
  <si>
    <t>12/31/2018</t>
  </si>
  <si>
    <t>Diseñar y publicar una plataforma interactiva</t>
  </si>
  <si>
    <t>Plataforma virtual publicada en sitio web</t>
  </si>
  <si>
    <t>Daniel Silva</t>
  </si>
  <si>
    <t>Desarrollar 1 campaña de posicionamiento de Colombia como oferente de cooperación Sur-Sur</t>
  </si>
  <si>
    <t>Priorización con Cancillería sobre las iniciativas a comunicar</t>
  </si>
  <si>
    <t>Acta de la reunión</t>
  </si>
  <si>
    <t>Elaboración de contenidos</t>
  </si>
  <si>
    <t>Notas, contenido en redes</t>
  </si>
  <si>
    <t>Medición y análisis del impacto de la campaña</t>
  </si>
  <si>
    <t>Encuesta de posicionamiento de la campaña</t>
  </si>
  <si>
    <t>CONSOLIDAR una APC-Colombia apasionada y efectiva.</t>
  </si>
  <si>
    <t>Gestión de Talento Humano</t>
  </si>
  <si>
    <t xml:space="preserve">Matriz de información de temas y campañas de CI desarrolladas durante 2017 </t>
  </si>
  <si>
    <t xml:space="preserve">M. del Pilar Gómez H. </t>
  </si>
  <si>
    <t xml:space="preserve">Levantamiento de información - Ejecución de Febrero - Diciembre de 2017 </t>
  </si>
  <si>
    <t>Información consolidada</t>
  </si>
  <si>
    <t>Análisis de frecuencia, temas y mensajes claves de CI</t>
  </si>
  <si>
    <t>Documento de Análisis</t>
  </si>
  <si>
    <t xml:space="preserve">Consolidar Documento Línea de Base de CI a Enero 31 de 2018 </t>
  </si>
  <si>
    <t>Documento Diagnóstico de Comunicación Interna consolidado</t>
  </si>
  <si>
    <t>Documento PECI</t>
  </si>
  <si>
    <t xml:space="preserve">Definir y validar líneas de trabajo con base en requerimientos de APC </t>
  </si>
  <si>
    <t xml:space="preserve"> Diseñar y establecer espacios de comunicación interna con las diferentes áreas de APC </t>
  </si>
  <si>
    <t xml:space="preserve">Desarrollar campañas de comunicación interna de las Líneas de trabajo validadas </t>
  </si>
  <si>
    <t xml:space="preserve">Campañas desarrolladas y socializadas </t>
  </si>
  <si>
    <t>Informe de analítica consolidado</t>
  </si>
  <si>
    <t xml:space="preserve"> Definir metodología para la retroalimentación de piezas de Co- I  </t>
  </si>
  <si>
    <t xml:space="preserve">Documento con herramientas para la evaluación de Piezas de Comunicación Interna </t>
  </si>
  <si>
    <t xml:space="preserve">Implementar estrategias para la evaluación de Piezas- estrategias y campañas de CO-I </t>
  </si>
  <si>
    <t xml:space="preserve">Tácticas de evaluación definidas </t>
  </si>
  <si>
    <t xml:space="preserve">Desarrollar informe de analítica y desarrollar correctivos </t>
  </si>
  <si>
    <t xml:space="preserve">Informe mensual de Analítica sobre implementación de PECI </t>
  </si>
  <si>
    <t xml:space="preserve"> Estrategia de Gestión del Conocimiento formulada e implementada en un 20%
</t>
  </si>
  <si>
    <t xml:space="preserve">Documento Diagnóstico </t>
  </si>
  <si>
    <t>M. del Pilar Gómez H. /Verónica Monterrosa</t>
  </si>
  <si>
    <t xml:space="preserve">Realizar sesiones de trabajo de alistamiento para la socialización / sensibilización de concepto y alcance de una estrategia de GC para APC </t>
  </si>
  <si>
    <t xml:space="preserve">Listados de Asistencia Sesiones de trabajo por áreas </t>
  </si>
  <si>
    <t>Conformar grupo de trabajo (Dinamizador de GC al interior de APC)</t>
  </si>
  <si>
    <t xml:space="preserve">Actas de reuniones </t>
  </si>
  <si>
    <t>Definir Objetivos y Alcance inicial de Estrategia de GC de APC</t>
  </si>
  <si>
    <t xml:space="preserve">Elaborar Mapa para la GC (Objetivos estratégicos- Stakeholders internos) </t>
  </si>
  <si>
    <t>Mapa de GC</t>
  </si>
  <si>
    <t xml:space="preserve">Estrategia diseñada y validada </t>
  </si>
  <si>
    <t xml:space="preserve">Consolidar Propuesta de Estrategia de Gestión del Conocimiento </t>
  </si>
  <si>
    <t>Documento estrategia GC</t>
  </si>
  <si>
    <t xml:space="preserve">Consolidar Plan de Trabajo para la GC 2018 incluyendo la documentación y socialización de 1 caso de éxito </t>
  </si>
  <si>
    <t xml:space="preserve">Documento Versión 1. Plan de Trabajo GC 2018 </t>
  </si>
  <si>
    <t xml:space="preserve">Diseñar e implementar Plan de Comunicación Línea - Gestión del Conocimiento </t>
  </si>
  <si>
    <t>Plan de comunicación - Piezas elaboradas.</t>
  </si>
  <si>
    <t>Gestión de talento humano</t>
  </si>
  <si>
    <t>• Matriz diligenciada
• Documento que recoja el análisis efectuado y sus conclusiones
• Documento que defina la aplicabilidad de los controles</t>
  </si>
  <si>
    <t>31/01/208</t>
  </si>
  <si>
    <t>Equipo de TH</t>
  </si>
  <si>
    <t>Documento que recoja el análisis efectuado y sus conclusiones</t>
  </si>
  <si>
    <t>Identificar la aplicabilidad de los controles</t>
  </si>
  <si>
    <t>Documento que defina la aplicabilidad de los controles</t>
  </si>
  <si>
    <t>• Documento que establezca la priorización
• Documento que defina los mecanismos
• Plan estructurado
• Acta de aprobación y pruebas de divulgación</t>
  </si>
  <si>
    <t>Documento que establezca la priorización</t>
  </si>
  <si>
    <t>Definir los mecanismos para implementar las actividades</t>
  </si>
  <si>
    <t>Documento que defina los mecanismos</t>
  </si>
  <si>
    <t>Plan estructurado</t>
  </si>
  <si>
    <t>Acta de aprobación y pruebas de divulgación</t>
  </si>
  <si>
    <t>Comité de Gestión y Desempeño</t>
  </si>
  <si>
    <t>• Convocatorias, Listados de asistencia,
• Reportes de avance en la gestión por cada plan
• encuestas 
• Documento de ajustes aprobado</t>
  </si>
  <si>
    <t>Convocatorias, Listados de asistencia,</t>
  </si>
  <si>
    <t>Reportes de avance en la gestión por cada plan</t>
  </si>
  <si>
    <t>Documento de ajustes aprobado</t>
  </si>
  <si>
    <t>Gestión financiera</t>
  </si>
  <si>
    <t>Implementación de las NICSP en la Entidad</t>
  </si>
  <si>
    <t>Capacitar y sensibilizar a los funcionarios de la entidad frente a la aplicación  y puesta en marcha de las NICSP (Normas Internacionales de contabilidad para el Sector Publico).</t>
  </si>
  <si>
    <t>Lista de asistencia y acta de capacitación</t>
  </si>
  <si>
    <t>Oscar Miguel Díaz Romero</t>
  </si>
  <si>
    <t>Sensibilizar a los funcionarios del nivel directivo de la entidad acerca de la implementación de la NICSP, en la aplicabilidad para la elaboración de los estados financieros de la entidad.</t>
  </si>
  <si>
    <t>Sensibilizar y dar a conocer en términos generales la nueva norma (NICSP) a los funcionarios de la entidad.</t>
  </si>
  <si>
    <t>Capacitar directamente a los  diferentes grupos involucrados , directamente en la aplicabilidad de la norma (NICSP).</t>
  </si>
  <si>
    <t>Realizar mesa de trabajo con el fin de articular el proceso contractual con el proceso de gestión Financiera respecto a los registros presupuestales requieren para los contratos que en  sus diferentes modalidades suscriba la entidad a través del sistema SECOP II.</t>
  </si>
  <si>
    <t>Lista de asistencia y procedimiento y/o procedimientos ajustados</t>
  </si>
  <si>
    <t>Establecer una mesa de trabajo con el área  de contratos para definir los procedimientos y los documentos soportes para efectuar el registro presupuestal y los que se realicen a través de la tienda virtual.</t>
  </si>
  <si>
    <t>Lista de asistencia</t>
  </si>
  <si>
    <t>Definir con el área de contratos el mecanismo para el registro en el SECOP II   los pagos que tramiten los supervisores de los contratos.</t>
  </si>
  <si>
    <t>Procedimiento de pago ajustado</t>
  </si>
  <si>
    <t>Derivado de las tares 2,1 y 2,2 ajustar y/o establecer los procedimientos correspondientes  y actualizarlos y/o registrarlos en el sistema Brújula</t>
  </si>
  <si>
    <t>Procedimiento de pago ajustado y registrados en el sistema Brújula</t>
  </si>
  <si>
    <t>Hernando Benavides</t>
  </si>
  <si>
    <t>Balance de apertura de SIIF Nación</t>
  </si>
  <si>
    <t>Homologar los saldos del balance a 31 de diciembre de 2017 de la entidad de acuerdo al nuevo plan contable.</t>
  </si>
  <si>
    <t>Registrar en el sistema SIIF  los saldos  iniciales de las cuentas debidamente  homologados en las nuevas cuentas.</t>
  </si>
  <si>
    <t>Reporte del Balance inicial extraído del  SIIF</t>
  </si>
  <si>
    <t>Realizar transferencias documentales primarias al archivo central de la entidad</t>
  </si>
  <si>
    <t>Formato Único de Inventario Documental diligenciado y entregado con la transferencia</t>
  </si>
  <si>
    <t xml:space="preserve">Luis Ángel Gil G. </t>
  </si>
  <si>
    <t xml:space="preserve">Clasificar la documentación del área financiera </t>
  </si>
  <si>
    <t>Formato único de inventario documental diligenciado y entregado.</t>
  </si>
  <si>
    <t>Luis Ángel Gil G.</t>
  </si>
  <si>
    <t>Inventariar y transferir la documentación que no es objeto de frecuente consulta por el área financiera</t>
  </si>
  <si>
    <t>Presentación trimestral de los estados financieros ajustados a la nueva norma</t>
  </si>
  <si>
    <t>Estados financieros ajustados a la normatividad vigente</t>
  </si>
  <si>
    <t xml:space="preserve">Publicación de Estados financieros </t>
  </si>
  <si>
    <t>Reporte de los estados financieros</t>
  </si>
  <si>
    <t>02/012018</t>
  </si>
  <si>
    <t>Gestión Administrativa</t>
  </si>
  <si>
    <t>Conformar Mesa de Trabajo</t>
  </si>
  <si>
    <t>Metodología</t>
  </si>
  <si>
    <t>documento</t>
  </si>
  <si>
    <t>Verónica Monterrosa Torres/Diana Marcela Niño</t>
  </si>
  <si>
    <t>Establecer los integrantes que conformaran la mesa de trabajo</t>
  </si>
  <si>
    <t>Acta</t>
  </si>
  <si>
    <t>Definir la metodología de trabajo</t>
  </si>
  <si>
    <t>Mesa de trabajo</t>
  </si>
  <si>
    <t>Definir responsabilidades</t>
  </si>
  <si>
    <t>Evaluar la pertinencia de crear el proceso de Atención al Ciudadano</t>
  </si>
  <si>
    <t>Esquema</t>
  </si>
  <si>
    <t>Analizar la aplicabilidad de la normatividad vigente, relacionada con la creación del Proceso de Atención Al Ciudadano</t>
  </si>
  <si>
    <t xml:space="preserve">Establecer el esquema de documentación y Operatividad de Atención al Ciudadano </t>
  </si>
  <si>
    <t>Actualizar la Estrategia de Atención al Ciudadano conforme al MIPG</t>
  </si>
  <si>
    <t>Acto Administrativo</t>
  </si>
  <si>
    <t>Resolución</t>
  </si>
  <si>
    <t>Revisar la documentación existente y realizar los ajustes a que haya lugar respecto al MIPG</t>
  </si>
  <si>
    <t>Documentos ajustados</t>
  </si>
  <si>
    <t>Presentar al Comité de Gestión y Desempeño Institucional para aprobación</t>
  </si>
  <si>
    <t>Acta de comité</t>
  </si>
  <si>
    <t>Adoptar la estrategia de atención al ciudadano mediante acto administrativo</t>
  </si>
  <si>
    <t>Implementar la Estrategia de Atención al Ciudadano</t>
  </si>
  <si>
    <t>Estrategia de Atención al Ciudadano Implementada</t>
  </si>
  <si>
    <t xml:space="preserve">Actualización de la estrategia de Atención al Ciudadano y Formatos dentro del sistema de calidad </t>
  </si>
  <si>
    <t>Documentos Registrados en Brújula</t>
  </si>
  <si>
    <t xml:space="preserve">Publicación y Socialización de la Estrategia de Atención al ciudadano y formatos </t>
  </si>
  <si>
    <t>Correos Electrónicos y Listas de Asistencias</t>
  </si>
  <si>
    <t>Campaña de apropiación</t>
  </si>
  <si>
    <t>Piezas de Comunicación Divulgadas</t>
  </si>
  <si>
    <t>Comunicaciones Internas</t>
  </si>
  <si>
    <t xml:space="preserve">Víctor David Vera </t>
  </si>
  <si>
    <t>Elaboración y aprobación  por parte del comité institucional  de desarrollo administrativo de las Tablas de Valoración Documental (TVD)</t>
  </si>
  <si>
    <t>Acta de aprobación emitida por comité institucional.</t>
  </si>
  <si>
    <t xml:space="preserve">Documento elaborado </t>
  </si>
  <si>
    <t xml:space="preserve">Elaboración del Sistema Integrado de Conservación. </t>
  </si>
  <si>
    <t>Documento elaborado</t>
  </si>
  <si>
    <t>Actualización de Manual de Archivo y Correspondencia</t>
  </si>
  <si>
    <t xml:space="preserve">Israel Páez / Víctor David Vera </t>
  </si>
  <si>
    <t>Implementación de los instrumentos archivísticos elaborados.</t>
  </si>
  <si>
    <t>Instrumentos Archivísticos</t>
  </si>
  <si>
    <t>Capacitación en implementación de Tablas de Retención Documental TRD</t>
  </si>
  <si>
    <t xml:space="preserve">Listas de Asistencia a capacitación. </t>
  </si>
  <si>
    <t xml:space="preserve">Carpetas Descritas </t>
  </si>
  <si>
    <t>Cantidad de Carpetas descritas en archivo de gestión  vigencia 2017 / 2018</t>
  </si>
  <si>
    <t>20/1202018</t>
  </si>
  <si>
    <t xml:space="preserve">Israel Páez </t>
  </si>
  <si>
    <t xml:space="preserve">Elaboración de inventarios documentales de los archivos de Gestión. </t>
  </si>
  <si>
    <t xml:space="preserve">Formato único de inventario documental elaborado </t>
  </si>
  <si>
    <t>Inventarios elaborados y actualizados por dirección</t>
  </si>
  <si>
    <t xml:space="preserve">Todas las Direcciones </t>
  </si>
  <si>
    <t>Elaboración del plan de acción 2019 con base a los instrumentos PGD y PINAR</t>
  </si>
  <si>
    <t xml:space="preserve">Lina Ávila / Víctor David Vera </t>
  </si>
  <si>
    <t xml:space="preserve">Formato Único de Inventario Documental </t>
  </si>
  <si>
    <t>Valoración y selección de documentos considerados y propuestos a eliminación.</t>
  </si>
  <si>
    <t xml:space="preserve">FUID de documentos propuestos a eliminación. </t>
  </si>
  <si>
    <t xml:space="preserve">Documento Elaborado </t>
  </si>
  <si>
    <t>Herramienta Winisis Implementada en la Entidad</t>
  </si>
  <si>
    <t xml:space="preserve">Registro de inventarios en la herramienta Winisis (UNESCO) </t>
  </si>
  <si>
    <t xml:space="preserve">Herramienta instalada y aplicada </t>
  </si>
  <si>
    <t xml:space="preserve">Unidades Registradas </t>
  </si>
  <si>
    <t>Evaluar la gestión de los procesos o dependencias así como el cumplimiento de los requisitos técnicos, legales, de los clientes y de la organización (Rol evaluación y seguimiento) incluye seguimiento a planes de mejora.</t>
  </si>
  <si>
    <t>Informes de auditoría</t>
  </si>
  <si>
    <t>Alex Alberto Rodríguez Cubides</t>
  </si>
  <si>
    <t>Para la desagregación de tareas tenemos  el plan de trabajo.</t>
  </si>
  <si>
    <t>Informes de auditoría derivados de requisitos de ley</t>
  </si>
  <si>
    <t>Evaluar de manera objetiva la política de administración de riesgos, el diseño y la implementación de los controles establecidos (Rol evaluación de la 
gestión del riesgo)</t>
  </si>
  <si>
    <t>Informe de auditoría-Listas de asistentes</t>
  </si>
  <si>
    <t>Realizar propuestas, recomendaciones y sugerencias que contribuyan al mejoramiento y optimización del sistema de control interno (Rol liderazgo estratégico)</t>
  </si>
  <si>
    <t>Fortalecer la cultura de prevención, control y mejora continua . (Rol enfoque hacia la prevención)</t>
  </si>
  <si>
    <t>Listas de asistentes</t>
  </si>
  <si>
    <t>Participar de las mesas de autocontrol programadas por los procesos y/o dependencias.</t>
  </si>
  <si>
    <t>Participar de las inducciones y reinducciones del talento humano para fortalecer la cultura del control y sensibilizar sobre el rol de cada funcionario en el sistema de control interno.</t>
  </si>
  <si>
    <t>Medir el uso de  la información entregada por el proceso para la mejora institucional.</t>
  </si>
  <si>
    <t>Herramienta brújula</t>
  </si>
  <si>
    <r>
      <t xml:space="preserve"> </t>
    </r>
    <r>
      <rPr>
        <b/>
        <sz val="11"/>
        <color theme="1"/>
        <rFont val="Arial Narrow"/>
        <family val="2"/>
      </rPr>
      <t>Diseñar e Implementar l</t>
    </r>
    <r>
      <rPr>
        <b/>
        <sz val="11"/>
        <rFont val="Arial Narrow"/>
        <family val="2"/>
      </rPr>
      <t xml:space="preserve">a política de defensa jurídica de APC-Colombia de acuerdo con el MIPG </t>
    </r>
  </si>
  <si>
    <t>Gestión Jurídica</t>
  </si>
  <si>
    <t>Documento de política preliminar</t>
  </si>
  <si>
    <t>30/062018</t>
  </si>
  <si>
    <t>Sofía Escobar Vallejo</t>
  </si>
  <si>
    <t>Consultar con la ANDJE los lineamientos correspondientes para implementar los controles que correspondan a la Entidad</t>
  </si>
  <si>
    <t>Documento de consulta</t>
  </si>
  <si>
    <t xml:space="preserve">Documento </t>
  </si>
  <si>
    <t xml:space="preserve">Aura Malagón </t>
  </si>
  <si>
    <t>Documento con las observaciones del equipo jurídico</t>
  </si>
  <si>
    <t>Control de asistencia y documento consolidado</t>
  </si>
  <si>
    <t>Listado de asistencia y documento</t>
  </si>
  <si>
    <t xml:space="preserve">Acta del comité de conciliación </t>
  </si>
  <si>
    <t xml:space="preserve">Acta </t>
  </si>
  <si>
    <t xml:space="preserve"> Implementar la política de defensa jurídica</t>
  </si>
  <si>
    <t>Acta de reunión de evaluación por parte del equipo jurídico, sobre la implementación de la política</t>
  </si>
  <si>
    <t>Pieza comunicativa</t>
  </si>
  <si>
    <t xml:space="preserve"> Hacer seguimiento a la implementación</t>
  </si>
  <si>
    <t>Lista de asistencia a reuniones de seguimiento</t>
  </si>
  <si>
    <t xml:space="preserve">Listado de asistencia </t>
  </si>
  <si>
    <t>Aura Malagón y Sofía Escobar</t>
  </si>
  <si>
    <t>: Evaluar la implementación</t>
  </si>
  <si>
    <t>Acta de reunión de evaluación por parte del equipo jurídico</t>
  </si>
  <si>
    <t>Armonizar el proceso de gestión contractual con SECOP II y la normatividad vigente.</t>
  </si>
  <si>
    <t>Gastón contractual.</t>
  </si>
  <si>
    <t>Revisar los manuales de supervisión y contratación.</t>
  </si>
  <si>
    <t>Versión preliminar de los manuales actualizados</t>
  </si>
  <si>
    <t>Realizar reunión para la designación de grupos de trabajo donde se asignaran tareas en la revisión de los manuales de contratación y supervisión</t>
  </si>
  <si>
    <t xml:space="preserve">Control de asistencia </t>
  </si>
  <si>
    <t>Listados</t>
  </si>
  <si>
    <t>Analizar y estudiar los documentos involucrados en la actualización de los manuales de manera individual, identificando los posibles cambios.</t>
  </si>
  <si>
    <t xml:space="preserve">Documento individual de observaciones. </t>
  </si>
  <si>
    <t>Documentos</t>
  </si>
  <si>
    <t xml:space="preserve">Realizar una investigación comparativa con otros manuales de Supervisión y Contratación, a la luz de la nueva normatividad y SECOP 2 . El trabajo se realizara en los grupos pequeños previamente asignados. </t>
  </si>
  <si>
    <t xml:space="preserve">Documento de sugerencias a través de controles de cambio. </t>
  </si>
  <si>
    <t>Socializar en reuniones de los grupos previamente asignados, los posibles cambios y ajustes a los manuales.</t>
  </si>
  <si>
    <t>Control de asistencia.</t>
  </si>
  <si>
    <t>Consolidación a través de controles de cambio, la información recolectada en los equipos de trabajo.</t>
  </si>
  <si>
    <t>Manual de Supervisión: Carlos Gutiérrez, Manual de Contratación: Alejandro</t>
  </si>
  <si>
    <t xml:space="preserve">Socializar cambios con todos los integrantes del grupo de gestión contractual y el equipo jurídico. Donde se espera recibir una retroalimentación que de el visto bueno de la actualización de ambos manuales por parte el equipo de gestión contractual y el equipo jurídico. </t>
  </si>
  <si>
    <t>Actualizar los manuales de contratación y supervisión.</t>
  </si>
  <si>
    <t xml:space="preserve">Manuales consolidados </t>
  </si>
  <si>
    <t xml:space="preserve">Realizar las correcciones pertinentes a través de controles de cambio, teniendo en cuenta la retroalimentación de todo el equipo. </t>
  </si>
  <si>
    <t xml:space="preserve">Versiones preliminares de manuales. </t>
  </si>
  <si>
    <t>Manual de Supervisión: Carlos Gutiérrez, Manual de Contratación: Alejandro Sanchez</t>
  </si>
  <si>
    <t>Realizar revisión por parte del coordinador de contratación y del asesor jurídico.</t>
  </si>
  <si>
    <t>Manuales corregidos</t>
  </si>
  <si>
    <t>Diana Marcela Niño /Lucena Valencia</t>
  </si>
  <si>
    <t>Consolidar ambos documentos, incluyendo las correcciones hechas por el coordinador y el asesor</t>
  </si>
  <si>
    <t>Socializar últimos comentarios acerca de las actualizaciones en  los manuales, al interior del grupo jurídico y contractual. Se deberán especificar los últimos ajustes y si es necesario obtener el visto bueno de los documentos por parte del equipo de gestión contractual y el equipo jurídico.</t>
  </si>
  <si>
    <t>Control de asistencia o correos electrónicos.</t>
  </si>
  <si>
    <t>Divulgar  la actualización de los Manuales de Supervisión y Contratación.</t>
  </si>
  <si>
    <t>Versiones finales corregidas y Resolución</t>
  </si>
  <si>
    <t xml:space="preserve">Ajustar los manuales de contratación y de supervisión, teniendo en cuenta la ultima socialización. </t>
  </si>
  <si>
    <t>Versiones finales de los manuales.</t>
  </si>
  <si>
    <t>Realizar una reunión frente al Comité Directivo, para exponer los cambios sugeridos. Se busca recibir una retroalimentación y la aprobación correspondiente.</t>
  </si>
  <si>
    <t>Acta de reunión o control de asistencia</t>
  </si>
  <si>
    <t xml:space="preserve">Diana Marcela Niño y Lucena Valencia </t>
  </si>
  <si>
    <t xml:space="preserve">Realizar ajustes a las versiones finales de los manuales. Se formalizara la adopción de ambos manuales a través de una Resolución. </t>
  </si>
  <si>
    <t>Manual de Supervisión: Carlos Gutiérrez, Manual de Contratación: Alejandro Sanchez. Resolución: Sofía Escobar (proyección), versión final corregida por: Lucena Valencia y Diana Marcela Niño.</t>
  </si>
  <si>
    <t xml:space="preserve">Cargar en Brújula y divulgar  los manuales actualizados para su amplio conocimiento a través de mi agencia. </t>
  </si>
  <si>
    <t xml:space="preserve">Correos electrónicos </t>
  </si>
  <si>
    <t xml:space="preserve">Pieza comunicativa </t>
  </si>
  <si>
    <t>Realizar reunión con todos los funcionarios de la entidad para dar a conocer y resolver dudas sobre la nueva actualización de los  manuales de contratación y de supervisión.</t>
  </si>
  <si>
    <t>Implementar el 100% de los componentes de la estrategia GEL, y asegurar la integración de herramientas y procesos con los lineamientos de TI..
Gobierno Digital</t>
  </si>
  <si>
    <t>Gestión de TI</t>
  </si>
  <si>
    <t>Cumplimiento de la estrategia GEL e integración de herramientas con los lineamientos de TI.</t>
  </si>
  <si>
    <t>Documento informe trimestral de promoción de datos abiertos</t>
  </si>
  <si>
    <t>1/01/2018</t>
  </si>
  <si>
    <t>Actualizar el conjunto de datos</t>
  </si>
  <si>
    <t>Promocionar  datos abiertos.</t>
  </si>
  <si>
    <t>Publicar informes en formatos editables.</t>
  </si>
  <si>
    <t>Gestionar Tramites y servicios en línea</t>
  </si>
  <si>
    <t>Documento de informe trimestral de gestión de tramites y servicios</t>
  </si>
  <si>
    <t>Willy Vijalba</t>
  </si>
  <si>
    <t>Gestionar ante MINTIC las certificaciones de lenguaje común de los tramites/servicios.</t>
  </si>
  <si>
    <t>Realizar la medición de tiempos de los trámites.</t>
  </si>
  <si>
    <t>Realizar Inventario de certificaciones y constancias de la Agencia.</t>
  </si>
  <si>
    <t>Documento de informe de definición e implementación de Controles de calidad  y seguridad de los servicios tecnológicos definidos</t>
  </si>
  <si>
    <t>Definir e implementar controles de calidad y seguridad para los servicios tecnológicos</t>
  </si>
  <si>
    <t>Definir indicadores para el seguimiento  de la efectividad de los controles de  calidad  y seguridad de los servicios tecnológico</t>
  </si>
  <si>
    <t>Hernán Lotero</t>
  </si>
  <si>
    <t xml:space="preserve">Integrar ITS-Gestión (Brújula) con SARA  </t>
  </si>
  <si>
    <t>Documento de Catálogos de información de APC-Colombia</t>
  </si>
  <si>
    <t>Elaborar el catálogo o directorio de datos abiertos y georreferenciados</t>
  </si>
  <si>
    <t>Elaborar el catalogo de información.</t>
  </si>
  <si>
    <t>Elaborar el catálogo de servicios de información</t>
  </si>
  <si>
    <t>Elaborar el catálogo de flujos de información</t>
  </si>
  <si>
    <t>Documento informe de gestión de calidad de los componentes de información</t>
  </si>
  <si>
    <t xml:space="preserve"> Definir programa y/o estrategia de calidad de los componentes de información institucional</t>
  </si>
  <si>
    <t>Realizar seguimiento del programa y/o estrategia de calidad de los componentes de información definido</t>
  </si>
  <si>
    <t>Implementar los controles de calidad de los datos en los sistemas de información</t>
  </si>
  <si>
    <t>Cumplimiento del componente GEL de seguridad digital y de la información (MSPI).</t>
  </si>
  <si>
    <t>Documento Plan de Transición del protocolo IPv4 a IPV6</t>
  </si>
  <si>
    <t>Ejecución del plan de comunicación y sensibilización y comunicación</t>
  </si>
  <si>
    <t>Heldis Lizarazo</t>
  </si>
  <si>
    <t>Documento Plan de Control Operacional de S.I</t>
  </si>
  <si>
    <t>Documento con los indicadores de gestión del MSPI</t>
  </si>
  <si>
    <t>Definir los indicadores de gestión y cumplimiento que permitan identificar si la implementación del MSPI es eficiente, eficaz y efectiva</t>
  </si>
  <si>
    <t>Planeación institucional</t>
  </si>
  <si>
    <t>Adoptar el Modelo Integrado de Planeación y Gestión como el Sistema Integrado de Gestión de la Agencia</t>
  </si>
  <si>
    <t>Implementación del Modelo Integrado de Planeación y Gestión</t>
  </si>
  <si>
    <t>Definir plan de trabajo para la implementación del MIPG</t>
  </si>
  <si>
    <t>Plan y cronograma de trabajo</t>
  </si>
  <si>
    <t>Verificar que los encargados de cada política diligencien la herramienta de autodiagnóstico del DAFP</t>
  </si>
  <si>
    <t>Correo electrónico con autodiagnóstico diligenciado</t>
  </si>
  <si>
    <t>Fredy Alayón</t>
  </si>
  <si>
    <t>Priorizar actividades a realizar por cada política para la vigencia 2018.</t>
  </si>
  <si>
    <t>Documento de priorización de actividades</t>
  </si>
  <si>
    <t>Definir formalmente los responsables de cada política</t>
  </si>
  <si>
    <t>Comité Institucional de Gestión y Desempeño</t>
  </si>
  <si>
    <t>Articular cronograma de actividades y responsables para la implementación</t>
  </si>
  <si>
    <t>Cronograma de trabajo</t>
  </si>
  <si>
    <t>Desarrollar campaña de sensibilización y socialización del MIPG, los compromisos y responsabilidades para su implementación</t>
  </si>
  <si>
    <t>Campaña de sensibilización</t>
  </si>
  <si>
    <t>Campaña</t>
  </si>
  <si>
    <t>María del Pilar Gómez</t>
  </si>
  <si>
    <t>Implementar, coordinar y articular las políticas en las cuales tiene responsabilidad el proceso de Direccionamiento Estratégico y Planeación</t>
  </si>
  <si>
    <t>Reportes resumen de implementación</t>
  </si>
  <si>
    <t>Definir mecanismos para llevar a cabo la implementación, coordinación y articulación de las políticas</t>
  </si>
  <si>
    <t>Documento que define mecanismos</t>
  </si>
  <si>
    <t>Implementar los componentes y subtemas de la política de planeación institucional</t>
  </si>
  <si>
    <t>Reporte resumen de implementación</t>
  </si>
  <si>
    <t>Coordinar la implementación de los componentes y subtemas de la política de Gestión Presupuestal y eficiencia del gasto público</t>
  </si>
  <si>
    <t>Coordinar la implementación de los componentes y subtemas de la política de Transparencia y acceso a la información pública y lucha contra la corrupción articulados con el Plan Anticorrupción para 2018</t>
  </si>
  <si>
    <t>Articular la implementación de los componentes y subtemas de la política de Participación ciudadana en la gestión pública con la estrategia de rendición de cuentas y de participación ciudadana de la Entidad</t>
  </si>
  <si>
    <t>Coordinar la implementación de los componentes y subtemas de la política de Racionalización de trámites</t>
  </si>
  <si>
    <t>Articular la implementación de los componentes y subtemas de la política de Seguimiento y Evaluación al Desempeño Institucional con el proceso de Evaluación, Control y Mejora</t>
  </si>
  <si>
    <t>Articular la implementación de los componentes y subtemas de la política de Fortalecimiento organizacional y simplificación de procesos con el desarrollo de los planes de mejoramiento relacionados con el Sistema de Gestión de Calidad</t>
  </si>
  <si>
    <t>Asesorar a los líderes de las políticas y a sus equipos en las actividades de implementación del MIPG</t>
  </si>
  <si>
    <t>Actas de reunión o Listas de asistencia</t>
  </si>
  <si>
    <t>Identificar, analizar y difundir a los líderes y sus equipos los contenidos relevantes de los lineamientos que expida cada una de las Entidades rectoras de las políticas</t>
  </si>
  <si>
    <t>Documentos de difusión</t>
  </si>
  <si>
    <t>Participar en los eventos realizados por los organismos rectores para entregar lineamientos de gestión de las políticas</t>
  </si>
  <si>
    <t>Copia de actas de asistencia</t>
  </si>
  <si>
    <t>Copia de acta</t>
  </si>
  <si>
    <t>Realizar reuniones periódicas con los lideres de las políticas para verificar los avances en la implementación de las mismas y establecer acciones correctivas y de mejora</t>
  </si>
  <si>
    <t>Hacer seguimiento a la implementación de las políticas del MIPG en la Entidad</t>
  </si>
  <si>
    <t>Matriz de seguimiento diligenciada</t>
  </si>
  <si>
    <t>Definir matriz de seguimiento (hitos de control)</t>
  </si>
  <si>
    <t>Enviar reportes periódicos de avance a los líderes de las políticas</t>
  </si>
  <si>
    <t>Reportes de avance</t>
  </si>
  <si>
    <t>Elaborar informes periódicos de avance de implementación del MIPG</t>
  </si>
  <si>
    <t>Informes de avance</t>
  </si>
  <si>
    <t>Hacer seguimiento periódico a la implementación a través del Comité de Gestión y Desempeño Institucional</t>
  </si>
  <si>
    <t>Actas del Comité que incluyen el tema</t>
  </si>
  <si>
    <t>Actas</t>
  </si>
  <si>
    <r>
      <t xml:space="preserve">Presentaciones, discursos, </t>
    </r>
    <r>
      <rPr>
        <b/>
        <sz val="11"/>
        <rFont val="Arial Narrow"/>
        <family val="2"/>
      </rPr>
      <t>listas de asistencia, correos electrónicos, brief y ayudas de memoria, fotos</t>
    </r>
  </si>
  <si>
    <r>
      <t>Reuniones con gobierno / diapositivas para uso de aliados / texto con libreto sobre la estrategia de privados</t>
    </r>
    <r>
      <rPr>
        <b/>
        <sz val="11"/>
        <rFont val="Arial Narrow"/>
        <family val="2"/>
      </rPr>
      <t>/Proyectos de potencial interés para el sector privado.</t>
    </r>
  </si>
  <si>
    <r>
      <t xml:space="preserve">Matrices de seguimiento - Herramienta de seguimiento </t>
    </r>
    <r>
      <rPr>
        <b/>
        <sz val="11"/>
        <rFont val="Arial Narrow"/>
        <family val="2"/>
      </rPr>
      <t>Actas de reuniones,  listas de asistencia y correos electrónicos.</t>
    </r>
  </si>
  <si>
    <t>Establecer cronograma  (sujetos a la periodicidad de las Comixtas, Estrategias Regionales y otros mecanismos sur-sur de la vigencia 2018)</t>
  </si>
  <si>
    <t>Evaluar el Sistema de Control Interno de APC-Colombia, orientado a la entrega oportuna de información para la mejora continua articulado con la Dimensión de Control Interno del MIPG</t>
  </si>
  <si>
    <t>Diana Marcela Niño</t>
  </si>
  <si>
    <t>Veronica Monterrosa</t>
  </si>
  <si>
    <t>Hernan Lotero</t>
  </si>
  <si>
    <t>Camila Ayola</t>
  </si>
  <si>
    <t>Politica Institucional de Gestión y Desempeño</t>
  </si>
  <si>
    <t xml:space="preserve">Dimensión operativa del MIPG </t>
  </si>
  <si>
    <t>Talento Humano</t>
  </si>
  <si>
    <t>Direccionamiento Estratégico y Planeación</t>
  </si>
  <si>
    <t>Gestión con Valores para Resultados</t>
  </si>
  <si>
    <t>Evaluación de Resultados</t>
  </si>
  <si>
    <t>Seguimiento y evaluación del desempeño institucional</t>
  </si>
  <si>
    <t>Gestión Presupuestal y Eficiencia del Gasto Público</t>
  </si>
  <si>
    <t>Integridad</t>
  </si>
  <si>
    <t>Información y Comunicación</t>
  </si>
  <si>
    <t>Gestión Documental</t>
  </si>
  <si>
    <t>Transparencia, acceso a la información pública y lucha contra la corrupción</t>
  </si>
  <si>
    <t>Gestión del Conocimiento y la Innovación</t>
  </si>
  <si>
    <t>Control Interno</t>
  </si>
  <si>
    <t>Servicio al ciudadano</t>
  </si>
  <si>
    <t>Participación ciudadana en la gestión pública</t>
  </si>
  <si>
    <t>Control interno</t>
  </si>
  <si>
    <t>Gestión del conocimiento y la innovación</t>
  </si>
  <si>
    <t>Defensa jurídica</t>
  </si>
  <si>
    <t>Gobierno Digital</t>
  </si>
  <si>
    <t>Seguridad Digital</t>
  </si>
  <si>
    <t>Racionalización de trámites</t>
  </si>
  <si>
    <t>Fortalecimiento organizacional y simplificación de procesos</t>
  </si>
  <si>
    <t xml:space="preserve">Diseñar la política de defensa jurídica de la entidad  </t>
  </si>
  <si>
    <t xml:space="preserve">Elaborar documento de política de defensa juridica </t>
  </si>
  <si>
    <t>Revisión por parte del equipo jurídico de la política de defensa juridica</t>
  </si>
  <si>
    <t xml:space="preserve"> Reunión de trabajo para revisar la política de defensa juridica y sacar documento consolidado </t>
  </si>
  <si>
    <t xml:space="preserve">Someter el documento de política de defensa juridica a la aprobación del comité de conciliación </t>
  </si>
  <si>
    <t>Divulgar al interior de la entidad la política de defensa juridica.</t>
  </si>
  <si>
    <t>Actualización e implementación de los Manuales de contratación y supervisión</t>
  </si>
  <si>
    <t>Julio C. Cadavid G.</t>
  </si>
  <si>
    <t>Porcentaje de implementación del Plan Estratégico de Talento Humano</t>
  </si>
  <si>
    <t>Diseñar  las iniciativas de cooperación SS</t>
  </si>
  <si>
    <t xml:space="preserve">Poner en marcha las actividades que contribuyan a la CI que recibe Colombia </t>
  </si>
  <si>
    <t>Diseñar el proyecto de CSS</t>
  </si>
  <si>
    <t>Contar con la totalidad de instrumentos archivísticos establecidos por la normatividad vigente y el MIPG</t>
  </si>
  <si>
    <t>Evaluación, control y mejora</t>
  </si>
  <si>
    <t>Identificar, analizar, evaluar y tratar los riesgos de seguridad y privacidad de la Información de APC-Colombia, de acuerdo a los controles de seguridad seleccionados en el Anexo A de la norma NTC: ISO/IEC 27001</t>
  </si>
  <si>
    <t>Documento Tabla de Controles de Seguridad y Privacidad de la Información.
Plan de tratamiento del riesgo</t>
  </si>
  <si>
    <t>Efectuar los ajustes a que haya lugar</t>
  </si>
  <si>
    <t>Peso en Plan de Acción</t>
  </si>
  <si>
    <t>Peso en el Objetivo</t>
  </si>
  <si>
    <t>20 iniciativas/proyectos articulados con sector privado. 
(Se entiende por articulación con sector privado, aquellas acciones orientadas a: (1) la financiación filantrópica, (2) la gestión de recursos para proyectos de gobierno y(3)  la gestión de información)</t>
  </si>
  <si>
    <t>El 100% de los intercambios col–col están alineados a los Objetivos de Desarrollo Sostenible</t>
  </si>
  <si>
    <t>Movilizar 550 millones de dólares de cooperación internacional</t>
  </si>
  <si>
    <t>80% de los proyectos presentados a las oportunidades de cooperación tienen enfoque territorial</t>
  </si>
  <si>
    <t xml:space="preserve"> Diseñar e implementar un Plan Estratégico de Comunicación interna en coherencia con los requerimientos de la Entidad</t>
  </si>
  <si>
    <r>
      <t>C-DO-01</t>
    </r>
    <r>
      <rPr>
        <sz val="9"/>
        <color theme="1"/>
        <rFont val="Arial"/>
        <family val="2"/>
      </rPr>
      <t>) Implementar 50 proyectos de cooperación sur –sur y triangular</t>
    </r>
  </si>
  <si>
    <r>
      <t>C-DO-02</t>
    </r>
    <r>
      <rPr>
        <sz val="9"/>
        <color theme="1"/>
        <rFont val="Arial"/>
        <family val="2"/>
      </rPr>
      <t>) Ejecutar el 100% de los recursos asignados al FOCAI y al proyecto de inversión</t>
    </r>
  </si>
  <si>
    <r>
      <t>C-DO-03</t>
    </r>
    <r>
      <rPr>
        <sz val="9"/>
        <color theme="1"/>
        <rFont val="Arial"/>
        <family val="2"/>
      </rPr>
      <t>) Incorporar el modelo de agregación de valor al 40% de los proyectos formulados en 2018</t>
    </r>
  </si>
  <si>
    <r>
      <t>C-DO-04</t>
    </r>
    <r>
      <rPr>
        <sz val="9"/>
        <color theme="1"/>
        <rFont val="Arial"/>
        <family val="2"/>
      </rPr>
      <t>) Producir 5 nuevos estudios de caso para consolidar el Portafolio de Saber Hacer Colombia</t>
    </r>
  </si>
  <si>
    <r>
      <t>C-DO-05</t>
    </r>
    <r>
      <rPr>
        <sz val="9"/>
        <color theme="1"/>
        <rFont val="Arial"/>
        <family val="2"/>
      </rPr>
      <t>) Intercambiar el 10% de las iniciativas documentadas a través de Saber Hacer Colombia con socios externos e internos</t>
    </r>
  </si>
  <si>
    <r>
      <t>C-DO-06</t>
    </r>
    <r>
      <rPr>
        <sz val="9"/>
        <color theme="1"/>
        <rFont val="Arial"/>
        <family val="2"/>
      </rPr>
      <t>) Realizar al menos 10 actividades de cooperación sur-sur en las que se de a conocer la metodología “Saber Hacer Colombia”; de las cuales al menos una actividad para dar a conocer el 100% de las buenas prácticas documentadas.</t>
    </r>
  </si>
  <si>
    <r>
      <t>C-DO-07</t>
    </r>
    <r>
      <rPr>
        <sz val="9"/>
        <color theme="1"/>
        <rFont val="Arial"/>
        <family val="2"/>
      </rPr>
      <t>) Asegurar la disponibilidad de recursos para la atención del 100% de solicitudes de asistencia internacional, de acuerdo con el reglamento de FOCAI y los acuerdos con Cancillería.</t>
    </r>
  </si>
  <si>
    <r>
      <t>CO-CI-07</t>
    </r>
    <r>
      <rPr>
        <sz val="9"/>
        <color theme="1"/>
        <rFont val="Arial"/>
        <family val="2"/>
      </rPr>
      <t>) Evaluar el Sistema de Control Interno de APC-Colombia, orientado a la entrega oportuna de información para la mejora continua articulado con la Dimensión de Control Interno del MIPG</t>
    </r>
  </si>
  <si>
    <r>
      <t>CO-GCO-09</t>
    </r>
    <r>
      <rPr>
        <sz val="9"/>
        <color theme="1"/>
        <rFont val="Arial"/>
        <family val="2"/>
      </rPr>
      <t>) Armonizar el proceso de gestión contractual con SECOP II y la normatividad vigente.</t>
    </r>
  </si>
  <si>
    <r>
      <t>CO-GJ-09</t>
    </r>
    <r>
      <rPr>
        <sz val="9"/>
        <color theme="1"/>
        <rFont val="Arial"/>
        <family val="2"/>
      </rPr>
      <t>) Diseñar e implementar la Política de Defensa Jurídica de la entidad.</t>
    </r>
  </si>
  <si>
    <r>
      <t>CO-GTI-10</t>
    </r>
    <r>
      <rPr>
        <sz val="9"/>
        <color theme="1"/>
        <rFont val="Arial"/>
        <family val="2"/>
      </rPr>
      <t>) Implementar el 100% de los componentes de la estrategia GEL, y asegurar la integración de herramientas y procesos con los lineamientos de TI.. Gobierno Digital</t>
    </r>
  </si>
  <si>
    <r>
      <t>F-DCI-06</t>
    </r>
    <r>
      <rPr>
        <sz val="9"/>
        <color theme="1"/>
        <rFont val="Arial"/>
        <family val="2"/>
      </rPr>
      <t>) El 80% de los proyectos presentados a las oportunidades de cooperación internacional tienen enfoque territorial</t>
    </r>
  </si>
  <si>
    <r>
      <t>F-DCI-07</t>
    </r>
    <r>
      <rPr>
        <sz val="9"/>
        <color theme="1"/>
        <rFont val="Arial"/>
        <family val="2"/>
      </rPr>
      <t>) El 100% de los intercambios col–col están alineados a los Objetivos de Desarrollo Sostenible</t>
    </r>
  </si>
  <si>
    <r>
      <t>F-DCI-08</t>
    </r>
    <r>
      <rPr>
        <sz val="9"/>
        <color theme="1"/>
        <rFont val="Arial"/>
        <family val="2"/>
      </rPr>
      <t>) 20 iniciativas/proyectos articulados con sector privado.</t>
    </r>
  </si>
  <si>
    <r>
      <t>F-DCI-09</t>
    </r>
    <r>
      <rPr>
        <sz val="9"/>
        <color theme="1"/>
        <rFont val="Arial"/>
        <family val="2"/>
      </rPr>
      <t>) 80% de los candidatos de los cursos cortos ofrecidos por la cooperación internacional son actores del nivel territorial</t>
    </r>
  </si>
  <si>
    <r>
      <t>F-DD-01</t>
    </r>
    <r>
      <rPr>
        <sz val="9"/>
        <color theme="1"/>
        <rFont val="Arial"/>
        <family val="2"/>
      </rPr>
      <t>) Movilizar 550 millones de dólares de cooperación internacional:</t>
    </r>
  </si>
  <si>
    <r>
      <t>F-DD-04</t>
    </r>
    <r>
      <rPr>
        <sz val="9"/>
        <color theme="1"/>
        <rFont val="Arial"/>
        <family val="2"/>
      </rPr>
      <t>) Diseñar y poner en marcha la Agenda de Gestión y Programación de la cooperación internacional para 2018, que contribuya a la identificación y priorización durante el cierre de gobierno y al empalme con el nuevo gobierno.</t>
    </r>
  </si>
  <si>
    <r>
      <t>F-DO-05</t>
    </r>
    <r>
      <rPr>
        <sz val="9"/>
        <color theme="1"/>
        <rFont val="Arial"/>
        <family val="2"/>
      </rPr>
      <t>) 15 iniciativas de CSS que contribuyen a la CI que recibe Colombia de acuerdo con la hoja de ruta</t>
    </r>
  </si>
  <si>
    <t>Fecha creación</t>
  </si>
  <si>
    <t>Solicitud IQ</t>
  </si>
  <si>
    <t>Reporte IQ</t>
  </si>
  <si>
    <t>Solicitud IIQ</t>
  </si>
  <si>
    <t>Reporte IIQ</t>
  </si>
  <si>
    <t>Solicitud IIIQ</t>
  </si>
  <si>
    <t>Reporte IIIQ</t>
  </si>
  <si>
    <t>Solicitud CG</t>
  </si>
  <si>
    <t>Solicitud IVQ</t>
  </si>
  <si>
    <t>Reporte IVQ</t>
  </si>
  <si>
    <t>Entregable</t>
  </si>
  <si>
    <t>SOLICITUD DE REPORTE DE AVANCE POR ACTIVIDAD DE CADA ENTREGABLE DEL PLAN DE ACCIÓN 2018, CUYO REPORTE DEBE SER APROBADO Y ENVIADO A VALIDACIÓN POR PLANEACIÓN A MAS TARDAR ESTE VIERNES.</t>
  </si>
  <si>
    <t>X</t>
  </si>
  <si>
    <r>
      <t>0</t>
    </r>
    <r>
      <rPr>
        <sz val="9"/>
        <color theme="1"/>
        <rFont val="Arial"/>
        <family val="2"/>
      </rPr>
      <t>) Diseñar y poner en marcha Estrategia de Fidelización, que contribuya a la focalización y dinamización de la C.I hacia Colombia.</t>
    </r>
  </si>
  <si>
    <r>
      <t>0</t>
    </r>
    <r>
      <rPr>
        <sz val="9"/>
        <color theme="1"/>
        <rFont val="Arial"/>
        <family val="2"/>
      </rPr>
      <t>) Identificar y compartir al menos 130 convocatorias de cooperación internacional que contribuyan a la dinamización de la C.I.</t>
    </r>
  </si>
  <si>
    <r>
      <t>CO-GA-05</t>
    </r>
    <r>
      <rPr>
        <sz val="9"/>
        <color theme="1"/>
        <rFont val="Arial"/>
        <family val="2"/>
      </rPr>
      <t>) Implementar la estrategia de atención al ciudadano conforme al MIPG.</t>
    </r>
  </si>
  <si>
    <r>
      <t>CO-GA-06</t>
    </r>
    <r>
      <rPr>
        <sz val="9"/>
        <color theme="1"/>
        <rFont val="Arial"/>
        <family val="2"/>
      </rPr>
      <t>) Consolidación del Sistema de Gestión Documental acorde al MIPG.</t>
    </r>
  </si>
  <si>
    <r>
      <t>CO-GF-04</t>
    </r>
    <r>
      <rPr>
        <sz val="9"/>
        <color theme="1"/>
        <rFont val="Arial"/>
        <family val="2"/>
      </rPr>
      <t>) Implementar las 5 fases de las NICSP en la entidad.</t>
    </r>
  </si>
  <si>
    <r>
      <t>CO-GT-03</t>
    </r>
    <r>
      <rPr>
        <sz val="9"/>
        <color theme="1"/>
        <rFont val="Arial"/>
        <family val="2"/>
      </rPr>
      <t>) Consolidar e Implementar en la Primera Fase el Plan Estratégico de Talento Humano, acorde con las Rutas de creación de Valor.</t>
    </r>
  </si>
  <si>
    <r>
      <t>CO-GTI-11</t>
    </r>
    <r>
      <rPr>
        <sz val="9"/>
        <color theme="1"/>
        <rFont val="Arial"/>
        <family val="2"/>
      </rPr>
      <t>) Cumplir a 100% con el componente GEL de seguridad de la Información, así como con el seguimiento y mejora continua del MSPI Seguridad digital</t>
    </r>
  </si>
  <si>
    <r>
      <t>CO-PL-12</t>
    </r>
    <r>
      <rPr>
        <sz val="9"/>
        <color theme="1"/>
        <rFont val="Arial"/>
        <family val="2"/>
      </rPr>
      <t>) Adoptar el Modelo Integrado de Planeación y Gestión como el Sistema Integrado de Gestión de la Agencia</t>
    </r>
  </si>
  <si>
    <r>
      <t xml:space="preserve">V-PL-01) </t>
    </r>
    <r>
      <rPr>
        <sz val="9"/>
        <color theme="1"/>
        <rFont val="Arial"/>
        <family val="2"/>
      </rPr>
      <t>Implementar el 100% del Sistema de Información de Cooperación Internacional – CICLOPE</t>
    </r>
  </si>
  <si>
    <r>
      <t>V-CO-02</t>
    </r>
    <r>
      <rPr>
        <sz val="9"/>
        <color theme="1"/>
        <rFont val="Arial"/>
        <family val="2"/>
      </rPr>
      <t>) Crear al menos 3 espacios de articulación con el sector privado para afianzar la estrategia de APC-Colombia con ese sector</t>
    </r>
  </si>
  <si>
    <r>
      <t>V-CO-03</t>
    </r>
    <r>
      <rPr>
        <sz val="9"/>
        <color theme="1"/>
        <rFont val="Arial"/>
        <family val="2"/>
      </rPr>
      <t>) Crear al menos 1 espacio físico y 1 virtual para visibilizar los resultados de la gestión de la agencia en el cuatrienio (rendición de cuentas)</t>
    </r>
  </si>
  <si>
    <r>
      <t>V-CO-04</t>
    </r>
    <r>
      <rPr>
        <sz val="9"/>
        <color theme="1"/>
        <rFont val="Arial"/>
        <family val="2"/>
      </rPr>
      <t>) Desarrollar 1 campaña de posicionamiento de Colombia como oferente de cooperación Sur-Sur</t>
    </r>
  </si>
  <si>
    <r>
      <t>0</t>
    </r>
    <r>
      <rPr>
        <sz val="9"/>
        <color theme="1"/>
        <rFont val="Arial"/>
        <family val="2"/>
      </rPr>
      <t>) Diseñar e implementar un Plan Estratégico de comunicación interna en coherencia con los requerimientos de la Entidad</t>
    </r>
  </si>
  <si>
    <r>
      <t>0</t>
    </r>
    <r>
      <rPr>
        <sz val="9"/>
        <color theme="1"/>
        <rFont val="Arial"/>
        <family val="2"/>
      </rPr>
      <t>) Estrategia de Gestión del Conocimiento formulada e implementada en un 20%</t>
    </r>
  </si>
  <si>
    <t>Priorizar las actividades a realizar durante el cuatrenio, con base en el análisis de resultados y la aplicabilidad de los mismos en APC</t>
  </si>
  <si>
    <t>Incorporar el Código de Integridad de los servidores públicos en el Código de Integridad y Buen Gobierno (Código de Ética)</t>
  </si>
  <si>
    <t>Código de Integridad y Buen Gobierno actualizado</t>
  </si>
  <si>
    <t>Sandra Villamizar</t>
  </si>
  <si>
    <t>Socializar el Código de Integridad y Buen Gobierno</t>
  </si>
  <si>
    <t>Publicación y Resolución de modificación</t>
  </si>
  <si>
    <t xml:space="preserve">Encuestas </t>
  </si>
  <si>
    <t>Identificar y compartir al menos 200 convocatorias de cooperación internacional que contribuyan a la dinamización de la C.I.</t>
  </si>
  <si>
    <t>Implementación de estrategia de fidelización</t>
  </si>
  <si>
    <t>Gestión, registro y publicación de convocatorias priorizadas</t>
  </si>
  <si>
    <t>Avance en la implementación de la agenda de gestión y programación de la CI</t>
  </si>
  <si>
    <t>Millones de dólares movilizados de Cooperación Internacional</t>
  </si>
  <si>
    <t xml:space="preserve">Registrar y verificar en el sistema de información los proyectos de cooperación internacional identificados </t>
  </si>
  <si>
    <t>Número de Iniciativas realizadas que contribuyen a la CI que recibe Colombia</t>
  </si>
  <si>
    <t>Cursos cortos con candidatos del nivel territorial</t>
  </si>
  <si>
    <t>Cursos cortos con candidatos de territorios PDET y ZOMAC</t>
  </si>
  <si>
    <t xml:space="preserve">Número de proyectos/inicativas con participación del sector privado
</t>
  </si>
  <si>
    <t>Número de proyectos de CSS y triangular implementados.</t>
  </si>
  <si>
    <t>Ejecutar el 100% de los recursos asignados al FOCAI y al proyecto de inversión</t>
  </si>
  <si>
    <t>Compromisos de recursos asignados al FOCAI y al proyecto de inversión</t>
  </si>
  <si>
    <t>Porcentaje de proyectos formulados con agregación de valor.</t>
  </si>
  <si>
    <t>Número de estudios de caso documentados para el portafolio de Saber Hacer Colombia.</t>
  </si>
  <si>
    <t>Intercambiar el 10% de las iniciativas documentadas a través de Saber Hacer Colombia con socios externos e internos</t>
  </si>
  <si>
    <t>Intercambio de iniciativas documentadas a través de Saber Hacer Colombia</t>
  </si>
  <si>
    <t>Participación en espacios creados para afianzar la articulación con el sector privado</t>
  </si>
  <si>
    <t>Participación en espacios físicos que visibilizan resultados de gestión de la Agencia en el cuatrienio</t>
  </si>
  <si>
    <t>Conversatorio con la academia para presentación de resultados</t>
  </si>
  <si>
    <t>Visitas a contenidos digitales de rendición de cuentas del cuatrienio</t>
  </si>
  <si>
    <t>Participantes (Agencias o Deptos de Cooperación  de otros países) en campaña de posicionamiento de Colombia como oferente de cooperación Sur-Sur</t>
  </si>
  <si>
    <t xml:space="preserve">Realizar Diagnóstico de Comunicación Interna (Fuentes Secundarias) </t>
  </si>
  <si>
    <t xml:space="preserve">Implementar mecanismos de evaluación de la implementación del PECI </t>
  </si>
  <si>
    <t xml:space="preserve">Diseñar e implementar acciones del Plan Estratégico de Comunicación Interna (PECI)APC 2018 </t>
  </si>
  <si>
    <t xml:space="preserve">Índice de efectividad de Comunicación Interna, ICI
</t>
  </si>
  <si>
    <t>Elaborar diagnóstico para la identificación de Línea Base para Diseño de Estrategia de Gestión del Conocimiento (GC)</t>
  </si>
  <si>
    <t>Número de componentes generados para la construcción del proceso de gestión de conocimiento.</t>
  </si>
  <si>
    <t xml:space="preserve">Registrar en SIIF el  Balance inicial de apertura de acuerdo con NICSP. </t>
  </si>
  <si>
    <t>Implementar las 5 fases de las Normas Internacionales de Contabilidad para el Sector Público (NICSP) en la entidad.</t>
  </si>
  <si>
    <t xml:space="preserve">Implementar la estrategia de atención al ciudadano conforme al MIPG
</t>
  </si>
  <si>
    <t>Estrategia de atención al ciudadano formulada e implementada</t>
  </si>
  <si>
    <t>Implementación del Sistema de Gestión Documental</t>
  </si>
  <si>
    <t>Defensa juridica a favor</t>
  </si>
  <si>
    <t>Disponibilidad de recursos para la atención de las solicitudes de asistencia internacional.</t>
  </si>
  <si>
    <t>Cumplimiento de plan de acción de Control Interno</t>
  </si>
  <si>
    <r>
      <rPr>
        <b/>
        <sz val="11"/>
        <rFont val="Arial Narrow"/>
        <family val="2"/>
      </rPr>
      <t>Documento de evaluación de las  articulaciones y lecciones aprendidas.
Encuesta de aprendizajes a socios. 
Actas de reuniones de equipo</t>
    </r>
    <r>
      <rPr>
        <b/>
        <sz val="11"/>
        <color rgb="FFFF0000"/>
        <rFont val="Arial Narrow"/>
        <family val="2"/>
      </rPr>
      <t>.</t>
    </r>
  </si>
  <si>
    <t xml:space="preserve">Identificar y priorizar las áreas y socios técnicos para la implementación de actividades de CSS </t>
  </si>
  <si>
    <t>Formular actividades</t>
  </si>
  <si>
    <t>Ejecutar las actividades</t>
  </si>
  <si>
    <t>Informar a la alta dirección y entes de control, el nivel de avance y gestión frente a los requerimientos de ley (Rol relación con entes externos de control)</t>
  </si>
  <si>
    <t>Actualizar y promocionar el conjunto de datos abiertos</t>
  </si>
  <si>
    <t>Plan Anticorrupción (Componente al que se encuentra asociado)</t>
  </si>
  <si>
    <t>Gestión del Riesgo de Corrupción - Mapa de Riesgos de Corrupción</t>
  </si>
  <si>
    <t>Racionalización de Trámites</t>
  </si>
  <si>
    <t>Rendición de Cuentas</t>
  </si>
  <si>
    <t>Mecanismos para mejorar la Atención al Ciudadano</t>
  </si>
  <si>
    <t>Mecanismos para la Transparencia y Acceso a la Información</t>
  </si>
  <si>
    <t>Iniciativas Adicionales</t>
  </si>
  <si>
    <t>Responsable de cada política</t>
  </si>
  <si>
    <t>Verónica Monterrosa</t>
  </si>
  <si>
    <t>Aprobar por el Comité Institucional de Gestión y Desempeño y divulgar</t>
  </si>
  <si>
    <t>Equipo de Gestión Jurídica</t>
  </si>
  <si>
    <t>Equipo de Gestión Jurídica y Equipo de Gestión Contractual</t>
  </si>
  <si>
    <t>Incluido en el Plan Anual Adquisiciones</t>
  </si>
  <si>
    <t>NO</t>
  </si>
  <si>
    <t>SI</t>
  </si>
  <si>
    <t xml:space="preserve">Proceso de Valoración Documental con base a las acciones del PINAR en su programa de Documentos Vitales o esenciales. </t>
  </si>
  <si>
    <t>Consolidación del Sistema de Gestión Documental con base en el Programa de Gestión Documental (PGD) y en el Plan Institucional de Archivos (PINAR), en articulación con MIPG</t>
  </si>
  <si>
    <t>Implementación de nuevas tecnologías para la administración de los inventarios documentales, siguiendo lo establecido en el  PINAR</t>
  </si>
  <si>
    <t xml:space="preserve">Ejecución del proceso de descripción archivística de los archivos de gestión, con base a CCD y TRD  </t>
  </si>
  <si>
    <t>Definir  Fase I para la Transición del Protocolo de Red IPv4 a IPv6 establecido en el plan de Seguridad y Privacidad de la Información y continuidad de TI</t>
  </si>
  <si>
    <t>Ejecución del plan de capacitación, sensibilización y comunicación luego de ser aprobado por el comité.</t>
  </si>
  <si>
    <t>Actualizar la Politica de Seguridad y Privacidad de la Información</t>
  </si>
  <si>
    <t>Politica de Seguridad y Privacidad de la Información Aprobada y Socializada</t>
  </si>
  <si>
    <t>Determinar controles de Seguridad de acuerdo al Plan de Tratamiento de Riesgo de Seguridad y Privacidad de la Información</t>
  </si>
  <si>
    <t>Informes trimestrales relacionados con la implementación de los controles de seguridad una vez aprobado el documento del plan de Control Operacional de S.I</t>
  </si>
  <si>
    <t>Tabla de Controles de Seguridad y Privacidad de la Información
Plan de tratamiento del riesgo</t>
  </si>
  <si>
    <t>Elaborar y ejecutar el Plan de Capacitación, Sensibilización y Comunicación y  buenas prácticas que mitiguen los riesgos de seguridad de la información una vez sea aprobado el Plan de Seguridad y Privacidad de la Información y Continuidad de TI</t>
  </si>
  <si>
    <t>Ejecutar el Plan de Capacitación, Sensibilización y Comunicación definido en el Plan de Seguridad y Pirvacidad de la Información</t>
  </si>
  <si>
    <t>Cumplir a 100% con el componente GEL de seguridad de la Información, así como con el seguimiento y mejora continua del MSPI, Seguridad digital, de acuerdo con lo establecido en el Plan de Seguridad y Privacidad de la Información</t>
  </si>
  <si>
    <t>Identificar y gestionar los riesgos según lo que sea establecido en el Plan de tratamiento de Riesgos de Seguridad y Privacidad de la Información</t>
  </si>
  <si>
    <t>Determinar herramientas para el control de la Gestión según lo establecido en el Plan de Seguridad y Privacidad de la Información</t>
  </si>
  <si>
    <t>Elaborar los informes relacionados con la implementación de los controles de seguridad y privacidad de la información y solicitar la aprobación al Comité Institucional de Gestión y Desempeño</t>
  </si>
  <si>
    <t>Elaborar el Plan Control Operacional de S.I. y solicitar la aprobación al Comité Institucional de Gestión y Desempeño para su ejecución en el 2018 en concordancia con el Plan de Seguridad y Privacidad de la Información.</t>
  </si>
  <si>
    <t>Elaborar el plan de transición del protocolo IPv4 a IPv6 y solicitar la aprobación y divulgación del Plan al Comité Institucional de Gestión y Desempeño</t>
  </si>
  <si>
    <t>Realizar Autodiagnóstico de la Política de gestión y desempeño de Talento Humano y de Integridad</t>
  </si>
  <si>
    <t>Diligenciar Matrices de autodiagnóstico</t>
  </si>
  <si>
    <t>Matrices diligenciadas</t>
  </si>
  <si>
    <t>Analizar los resultados de los Autodiagnósticos</t>
  </si>
  <si>
    <t>Formular PETH y  planes específicos de talento humano para la vigencia 2018 (Incluye: Plan de Incentivos Institucionales, Plan de Previsión de Recurso Humano, Plan Institucional de Capacitación, Plan Anual de Vacantes, Plan de Trabajo Anual de Seguridad y Salud en el Trabajo e implementación del Codigo de Integridad)</t>
  </si>
  <si>
    <t>Estructurar el Plan Estratégico y los planes institucionales de Talento Humano de la Vigencia, teniendo en cuenta el presupuesto</t>
  </si>
  <si>
    <t>Realizar implementación y seguimiento de las acciones del PETH priorizadas y de los Planes Institucionales de Talento Humano para la vigencia.</t>
  </si>
  <si>
    <t>Implementar las acciones priorizadas del PETH y de los Planes Institucionales de Talento Humano para la vigencia</t>
  </si>
  <si>
    <t>Efectuar el seguimiento a  las acciones priorizadas del PETH y de los Planes Institucionales de Talento Humano para la vigencia</t>
  </si>
  <si>
    <t xml:space="preserve">Evaluar el cumplimiento de las acciones priorizadas del PETH y de los Planes Institucionales de Talento Humano para la vigencia </t>
  </si>
  <si>
    <t>Consolidar e implementar  la primera fase del Plan Estratégico de Talento Humano (PETH), acorde con las Rutas de creación de Valor. (Articulado con el Plan de capacitación 2018: https://www.apccolombia.gov.co/sites/default/files/archivos_usuario/2018/plan_institucional_de_capacitacion_2018.pdf)</t>
  </si>
  <si>
    <t>Documento de informe de: Soluciones e integración  Brújula - SARA.
Implementación de herramienta de monitoreo 
Costos de centro alterno de datos.</t>
  </si>
  <si>
    <t>4.1</t>
  </si>
  <si>
    <t>4.2</t>
  </si>
  <si>
    <t>Implementar una herramienta de monitoreo de infraestructura</t>
  </si>
  <si>
    <t>4.3</t>
  </si>
  <si>
    <t>Análisis de costo de centro alterno Datos para DRP</t>
  </si>
  <si>
    <t>Gestionar y controlar la calidad de los servicios tecnológicos como parte de la elaboración de la arquitectura de información, según lo establecido en el PETI</t>
  </si>
  <si>
    <t>Realizar la gestión de soluciones,  integración, monitoreo infraestructura, costos de Centro Alterno de datos para el DRP, de acuerdo con lo establecido en el PETI</t>
  </si>
  <si>
    <t>Realizar gestión de información y registro de instrumentos de arquitectura de información, según lo establecido en el PETI</t>
  </si>
  <si>
    <t>Gestionar la calidad de los componentes de información como parte de la elaboración de la arquitectura de información, acorde con lo definido en el PETI.</t>
  </si>
  <si>
    <t>Valor total de lo incluido en el Plan Anual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</si>
</sst>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"/>
    <numFmt numFmtId="166" formatCode="_-&quot;$&quot;* #,##0_-;\-&quot;$&quot;* #,##0_-;_-&quot;$&quot;* &quot;-&quot;??_-;_-@"/>
    <numFmt numFmtId="167" formatCode="#,##0_ ;\-#,##0\ "/>
    <numFmt numFmtId="168" formatCode="_-* #,##0_-;\-* #,##0_-;_-* &quot;-&quot;_-;_-@"/>
    <numFmt numFmtId="169" formatCode="0.0%"/>
    <numFmt numFmtId="170" formatCode="0.000%"/>
    <numFmt numFmtId="171" formatCode="_-&quot;$&quot;* #,##0_-;\-&quot;$&quot;* #,##0_-;_-&quot;$&quot;* &quot;-&quot;??_-;_-@_-"/>
    <numFmt numFmtId="172" formatCode="[$$-240A]\ 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&quot;Arial Narrow&quot;"/>
    </font>
    <font>
      <b/>
      <sz val="11"/>
      <color rgb="FFFF0000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ADB9CA"/>
        <bgColor rgb="FFADB9CA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9EAD3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 tint="-0.14999847407452621"/>
        <bgColor rgb="FFCFE2F3"/>
      </patternFill>
    </fill>
    <fill>
      <patternFill patternType="solid">
        <fgColor theme="0"/>
        <bgColor rgb="FFEAD1DC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rgb="FFFF0000"/>
        <bgColor indexed="64"/>
      </patternFill>
    </fill>
    <fill>
      <patternFill patternType="solid">
        <fgColor rgb="FF9966FF"/>
        <bgColor rgb="FF9966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9">
    <xf numFmtId="0" fontId="0" fillId="0" borderId="0" xfId="0"/>
    <xf numFmtId="0" fontId="5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14" fontId="10" fillId="7" borderId="9" xfId="0" applyNumberFormat="1" applyFont="1" applyFill="1" applyBorder="1" applyAlignment="1">
      <alignment horizontal="left" vertical="center" wrapText="1"/>
    </xf>
    <xf numFmtId="166" fontId="11" fillId="10" borderId="9" xfId="0" applyNumberFormat="1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14" fontId="10" fillId="11" borderId="9" xfId="0" applyNumberFormat="1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10" borderId="9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0" fillId="13" borderId="9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15" fillId="13" borderId="9" xfId="0" applyFont="1" applyFill="1" applyBorder="1" applyAlignment="1">
      <alignment horizontal="left" vertical="center" wrapText="1"/>
    </xf>
    <xf numFmtId="0" fontId="10" fillId="14" borderId="9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8" borderId="9" xfId="5" applyFont="1" applyFill="1" applyBorder="1" applyAlignment="1">
      <alignment horizontal="left" vertical="center" wrapText="1"/>
    </xf>
    <xf numFmtId="0" fontId="10" fillId="8" borderId="9" xfId="5" applyFont="1" applyFill="1" applyBorder="1" applyAlignment="1">
      <alignment horizontal="left" vertical="center" wrapText="1"/>
    </xf>
    <xf numFmtId="0" fontId="9" fillId="8" borderId="9" xfId="5" applyFont="1" applyFill="1" applyBorder="1" applyAlignment="1">
      <alignment horizontal="left" vertical="center" wrapText="1"/>
    </xf>
    <xf numFmtId="0" fontId="17" fillId="8" borderId="9" xfId="6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left" vertical="center" wrapText="1"/>
    </xf>
    <xf numFmtId="0" fontId="17" fillId="16" borderId="9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9" fontId="17" fillId="8" borderId="9" xfId="2" applyFont="1" applyFill="1" applyBorder="1" applyAlignment="1">
      <alignment horizontal="left" vertical="center" wrapText="1"/>
    </xf>
    <xf numFmtId="0" fontId="9" fillId="9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7" fillId="8" borderId="9" xfId="3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0" fontId="17" fillId="9" borderId="9" xfId="3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5" fillId="12" borderId="9" xfId="0" applyFont="1" applyFill="1" applyBorder="1" applyAlignment="1">
      <alignment horizontal="left" vertical="center" wrapText="1"/>
    </xf>
    <xf numFmtId="0" fontId="10" fillId="15" borderId="9" xfId="0" applyFont="1" applyFill="1" applyBorder="1" applyAlignment="1">
      <alignment horizontal="left" vertical="center" wrapText="1"/>
    </xf>
    <xf numFmtId="0" fontId="10" fillId="0" borderId="9" xfId="5" applyFont="1" applyFill="1" applyBorder="1" applyAlignment="1">
      <alignment horizontal="left" vertical="center" wrapText="1"/>
    </xf>
    <xf numFmtId="0" fontId="17" fillId="0" borderId="9" xfId="5" applyFont="1" applyFill="1" applyBorder="1" applyAlignment="1">
      <alignment horizontal="left" vertical="center" wrapText="1"/>
    </xf>
    <xf numFmtId="0" fontId="9" fillId="0" borderId="9" xfId="5" applyFont="1" applyFill="1" applyBorder="1" applyAlignment="1">
      <alignment horizontal="left" vertical="center" wrapText="1"/>
    </xf>
    <xf numFmtId="0" fontId="10" fillId="0" borderId="9" xfId="6" applyFont="1" applyFill="1" applyBorder="1" applyAlignment="1">
      <alignment horizontal="left" vertical="center" wrapText="1"/>
    </xf>
    <xf numFmtId="0" fontId="17" fillId="0" borderId="9" xfId="6" applyFont="1" applyFill="1" applyBorder="1" applyAlignment="1">
      <alignment horizontal="left" vertical="center" wrapText="1"/>
    </xf>
    <xf numFmtId="0" fontId="9" fillId="0" borderId="9" xfId="6" applyFont="1" applyFill="1" applyBorder="1" applyAlignment="1">
      <alignment horizontal="left" vertical="center" wrapText="1"/>
    </xf>
    <xf numFmtId="0" fontId="16" fillId="0" borderId="9" xfId="6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9" fillId="8" borderId="10" xfId="5" applyFont="1" applyFill="1" applyBorder="1" applyAlignment="1">
      <alignment horizontal="left" vertical="center" wrapText="1"/>
    </xf>
    <xf numFmtId="0" fontId="9" fillId="8" borderId="10" xfId="6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8" borderId="10" xfId="3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10" fontId="10" fillId="15" borderId="10" xfId="0" applyNumberFormat="1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left" vertical="center" wrapText="1"/>
    </xf>
    <xf numFmtId="0" fontId="9" fillId="0" borderId="10" xfId="6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10" fillId="9" borderId="9" xfId="5" applyFont="1" applyFill="1" applyBorder="1" applyAlignment="1">
      <alignment horizontal="left" vertical="center" wrapText="1"/>
    </xf>
    <xf numFmtId="0" fontId="17" fillId="9" borderId="9" xfId="5" applyFont="1" applyFill="1" applyBorder="1" applyAlignment="1">
      <alignment horizontal="left" vertical="center" wrapText="1"/>
    </xf>
    <xf numFmtId="0" fontId="9" fillId="9" borderId="9" xfId="5" applyFont="1" applyFill="1" applyBorder="1" applyAlignment="1">
      <alignment horizontal="left" vertical="center" wrapText="1"/>
    </xf>
    <xf numFmtId="0" fontId="10" fillId="9" borderId="9" xfId="3" applyFont="1" applyFill="1" applyBorder="1" applyAlignment="1">
      <alignment horizontal="left" vertical="center" wrapText="1"/>
    </xf>
    <xf numFmtId="0" fontId="9" fillId="9" borderId="9" xfId="3" applyFont="1" applyFill="1" applyBorder="1" applyAlignment="1">
      <alignment horizontal="left" vertical="center" wrapText="1"/>
    </xf>
    <xf numFmtId="0" fontId="9" fillId="8" borderId="9" xfId="3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center" wrapText="1"/>
    </xf>
    <xf numFmtId="10" fontId="14" fillId="14" borderId="9" xfId="0" applyNumberFormat="1" applyFont="1" applyFill="1" applyBorder="1" applyAlignment="1">
      <alignment horizontal="left" vertical="center" wrapText="1"/>
    </xf>
    <xf numFmtId="10" fontId="10" fillId="15" borderId="9" xfId="0" applyNumberFormat="1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0" fillId="16" borderId="9" xfId="0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vertical="center" wrapText="1"/>
    </xf>
    <xf numFmtId="14" fontId="17" fillId="9" borderId="9" xfId="0" applyNumberFormat="1" applyFont="1" applyFill="1" applyBorder="1" applyAlignment="1">
      <alignment horizontal="center" vertical="center" wrapText="1"/>
    </xf>
    <xf numFmtId="9" fontId="10" fillId="7" borderId="4" xfId="0" applyNumberFormat="1" applyFont="1" applyFill="1" applyBorder="1" applyAlignment="1">
      <alignment horizontal="center" vertical="center" wrapText="1"/>
    </xf>
    <xf numFmtId="9" fontId="10" fillId="6" borderId="9" xfId="0" applyNumberFormat="1" applyFont="1" applyFill="1" applyBorder="1" applyAlignment="1">
      <alignment horizontal="center" vertical="center" wrapText="1"/>
    </xf>
    <xf numFmtId="9" fontId="10" fillId="7" borderId="9" xfId="0" applyNumberFormat="1" applyFont="1" applyFill="1" applyBorder="1" applyAlignment="1">
      <alignment horizontal="center" vertical="center" wrapText="1"/>
    </xf>
    <xf numFmtId="9" fontId="10" fillId="11" borderId="9" xfId="0" applyNumberFormat="1" applyFont="1" applyFill="1" applyBorder="1" applyAlignment="1">
      <alignment horizontal="center" vertical="center" wrapText="1"/>
    </xf>
    <xf numFmtId="9" fontId="10" fillId="10" borderId="9" xfId="0" applyNumberFormat="1" applyFont="1" applyFill="1" applyBorder="1" applyAlignment="1">
      <alignment horizontal="center" vertical="center" wrapText="1"/>
    </xf>
    <xf numFmtId="10" fontId="10" fillId="13" borderId="9" xfId="0" applyNumberFormat="1" applyFont="1" applyFill="1" applyBorder="1" applyAlignment="1">
      <alignment horizontal="center" vertical="center" wrapText="1"/>
    </xf>
    <xf numFmtId="9" fontId="10" fillId="12" borderId="9" xfId="0" applyNumberFormat="1" applyFont="1" applyFill="1" applyBorder="1" applyAlignment="1">
      <alignment horizontal="center" vertical="center" wrapText="1"/>
    </xf>
    <xf numFmtId="9" fontId="14" fillId="14" borderId="9" xfId="0" applyNumberFormat="1" applyFont="1" applyFill="1" applyBorder="1" applyAlignment="1">
      <alignment horizontal="center" vertical="center" wrapText="1"/>
    </xf>
    <xf numFmtId="9" fontId="10" fillId="15" borderId="9" xfId="0" applyNumberFormat="1" applyFont="1" applyFill="1" applyBorder="1" applyAlignment="1">
      <alignment horizontal="center" vertical="center" wrapText="1"/>
    </xf>
    <xf numFmtId="9" fontId="17" fillId="8" borderId="9" xfId="5" applyNumberFormat="1" applyFont="1" applyFill="1" applyBorder="1" applyAlignment="1">
      <alignment horizontal="center" vertical="center" wrapText="1"/>
    </xf>
    <xf numFmtId="9" fontId="17" fillId="0" borderId="9" xfId="5" applyNumberFormat="1" applyFont="1" applyFill="1" applyBorder="1" applyAlignment="1">
      <alignment horizontal="center" vertical="center" wrapText="1"/>
    </xf>
    <xf numFmtId="9" fontId="17" fillId="8" borderId="9" xfId="0" applyNumberFormat="1" applyFont="1" applyFill="1" applyBorder="1" applyAlignment="1">
      <alignment horizontal="center" vertical="center" wrapText="1"/>
    </xf>
    <xf numFmtId="9" fontId="17" fillId="9" borderId="9" xfId="0" applyNumberFormat="1" applyFont="1" applyFill="1" applyBorder="1" applyAlignment="1">
      <alignment horizontal="center" vertical="center" wrapText="1"/>
    </xf>
    <xf numFmtId="9" fontId="17" fillId="8" borderId="9" xfId="2" applyFont="1" applyFill="1" applyBorder="1" applyAlignment="1">
      <alignment horizontal="center" vertical="center" wrapText="1"/>
    </xf>
    <xf numFmtId="10" fontId="17" fillId="8" borderId="9" xfId="0" applyNumberFormat="1" applyFont="1" applyFill="1" applyBorder="1" applyAlignment="1">
      <alignment horizontal="center" vertical="center" wrapText="1"/>
    </xf>
    <xf numFmtId="169" fontId="17" fillId="8" borderId="9" xfId="2" applyNumberFormat="1" applyFont="1" applyFill="1" applyBorder="1" applyAlignment="1">
      <alignment horizontal="center" vertical="center" wrapText="1"/>
    </xf>
    <xf numFmtId="9" fontId="17" fillId="8" borderId="9" xfId="3" applyNumberFormat="1" applyFont="1" applyFill="1" applyBorder="1" applyAlignment="1">
      <alignment horizontal="center" vertical="center" wrapText="1"/>
    </xf>
    <xf numFmtId="14" fontId="10" fillId="7" borderId="4" xfId="0" applyNumberFormat="1" applyFont="1" applyFill="1" applyBorder="1" applyAlignment="1">
      <alignment horizontal="center" vertical="center" wrapText="1"/>
    </xf>
    <xf numFmtId="14" fontId="10" fillId="6" borderId="9" xfId="0" applyNumberFormat="1" applyFont="1" applyFill="1" applyBorder="1" applyAlignment="1">
      <alignment horizontal="center" vertical="center" wrapText="1"/>
    </xf>
    <xf numFmtId="14" fontId="10" fillId="7" borderId="9" xfId="0" applyNumberFormat="1" applyFont="1" applyFill="1" applyBorder="1" applyAlignment="1">
      <alignment horizontal="center" vertical="center" wrapText="1"/>
    </xf>
    <xf numFmtId="14" fontId="10" fillId="11" borderId="9" xfId="0" applyNumberFormat="1" applyFont="1" applyFill="1" applyBorder="1" applyAlignment="1">
      <alignment horizontal="center" vertical="center" wrapText="1"/>
    </xf>
    <xf numFmtId="14" fontId="10" fillId="10" borderId="9" xfId="0" applyNumberFormat="1" applyFont="1" applyFill="1" applyBorder="1" applyAlignment="1">
      <alignment horizontal="center" vertical="center" wrapText="1"/>
    </xf>
    <xf numFmtId="14" fontId="10" fillId="13" borderId="9" xfId="0" applyNumberFormat="1" applyFont="1" applyFill="1" applyBorder="1" applyAlignment="1">
      <alignment horizontal="center" vertical="center" wrapText="1"/>
    </xf>
    <xf numFmtId="14" fontId="10" fillId="12" borderId="9" xfId="0" applyNumberFormat="1" applyFont="1" applyFill="1" applyBorder="1" applyAlignment="1">
      <alignment horizontal="center" vertical="center" wrapText="1"/>
    </xf>
    <xf numFmtId="14" fontId="10" fillId="15" borderId="9" xfId="0" applyNumberFormat="1" applyFont="1" applyFill="1" applyBorder="1" applyAlignment="1">
      <alignment horizontal="center" vertical="center" wrapText="1"/>
    </xf>
    <xf numFmtId="14" fontId="10" fillId="8" borderId="9" xfId="5" applyNumberFormat="1" applyFont="1" applyFill="1" applyBorder="1" applyAlignment="1">
      <alignment horizontal="center" vertical="center" wrapText="1"/>
    </xf>
    <xf numFmtId="14" fontId="10" fillId="0" borderId="9" xfId="5" applyNumberFormat="1" applyFont="1" applyFill="1" applyBorder="1" applyAlignment="1">
      <alignment horizontal="center" vertical="center" wrapText="1"/>
    </xf>
    <xf numFmtId="14" fontId="10" fillId="8" borderId="9" xfId="6" applyNumberFormat="1" applyFont="1" applyFill="1" applyBorder="1" applyAlignment="1">
      <alignment horizontal="center" vertical="center" wrapText="1"/>
    </xf>
    <xf numFmtId="14" fontId="10" fillId="0" borderId="9" xfId="6" applyNumberFormat="1" applyFont="1" applyFill="1" applyBorder="1" applyAlignment="1">
      <alignment horizontal="center" vertical="center" wrapText="1"/>
    </xf>
    <xf numFmtId="14" fontId="17" fillId="8" borderId="9" xfId="6" applyNumberFormat="1" applyFont="1" applyFill="1" applyBorder="1" applyAlignment="1">
      <alignment horizontal="center" vertical="center" wrapText="1"/>
    </xf>
    <xf numFmtId="14" fontId="17" fillId="0" borderId="9" xfId="6" applyNumberFormat="1" applyFont="1" applyFill="1" applyBorder="1" applyAlignment="1">
      <alignment horizontal="center" vertical="center" wrapText="1"/>
    </xf>
    <xf numFmtId="14" fontId="17" fillId="8" borderId="9" xfId="0" quotePrefix="1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4" fontId="17" fillId="8" borderId="9" xfId="3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left" vertical="center" wrapText="1"/>
    </xf>
    <xf numFmtId="9" fontId="1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1" borderId="0" xfId="0" applyFill="1"/>
    <xf numFmtId="0" fontId="22" fillId="22" borderId="0" xfId="0" applyFont="1" applyFill="1" applyAlignment="1">
      <alignment horizontal="left" vertical="center" wrapText="1"/>
    </xf>
    <xf numFmtId="14" fontId="21" fillId="2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7" fillId="8" borderId="9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2" borderId="8" xfId="0" applyFont="1" applyFill="1" applyBorder="1" applyAlignment="1">
      <alignment horizontal="left" vertical="center" wrapText="1"/>
    </xf>
    <xf numFmtId="0" fontId="12" fillId="12" borderId="8" xfId="0" applyFont="1" applyFill="1" applyBorder="1" applyAlignment="1">
      <alignment horizontal="left" vertical="center" wrapText="1"/>
    </xf>
    <xf numFmtId="6" fontId="11" fillId="0" borderId="9" xfId="0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23" borderId="20" xfId="0" applyFont="1" applyFill="1" applyBorder="1" applyAlignment="1">
      <alignment vertical="center" wrapText="1"/>
    </xf>
    <xf numFmtId="0" fontId="23" fillId="19" borderId="20" xfId="0" applyFont="1" applyFill="1" applyBorder="1" applyAlignment="1">
      <alignment vertical="center" wrapText="1"/>
    </xf>
    <xf numFmtId="0" fontId="23" fillId="24" borderId="21" xfId="0" applyFont="1" applyFill="1" applyBorder="1" applyAlignment="1">
      <alignment vertical="center" wrapText="1"/>
    </xf>
    <xf numFmtId="0" fontId="23" fillId="25" borderId="20" xfId="0" applyFont="1" applyFill="1" applyBorder="1" applyAlignment="1">
      <alignment vertical="center" wrapText="1"/>
    </xf>
    <xf numFmtId="0" fontId="23" fillId="26" borderId="20" xfId="0" applyFont="1" applyFill="1" applyBorder="1" applyAlignment="1">
      <alignment vertical="center" wrapText="1"/>
    </xf>
    <xf numFmtId="0" fontId="23" fillId="27" borderId="21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center" vertical="center" wrapText="1"/>
    </xf>
    <xf numFmtId="14" fontId="17" fillId="9" borderId="9" xfId="0" applyNumberFormat="1" applyFont="1" applyFill="1" applyBorder="1" applyAlignment="1">
      <alignment horizontal="center" vertical="center" wrapText="1"/>
    </xf>
    <xf numFmtId="9" fontId="17" fillId="8" borderId="9" xfId="0" applyNumberFormat="1" applyFont="1" applyFill="1" applyBorder="1" applyAlignment="1">
      <alignment horizontal="center" vertical="center" wrapText="1"/>
    </xf>
    <xf numFmtId="9" fontId="17" fillId="9" borderId="9" xfId="0" applyNumberFormat="1" applyFont="1" applyFill="1" applyBorder="1" applyAlignment="1">
      <alignment horizontal="center" vertical="center" wrapText="1"/>
    </xf>
    <xf numFmtId="169" fontId="17" fillId="8" borderId="9" xfId="2" applyNumberFormat="1" applyFont="1" applyFill="1" applyBorder="1" applyAlignment="1">
      <alignment horizontal="center" vertical="center" wrapText="1"/>
    </xf>
    <xf numFmtId="9" fontId="1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left" vertical="center" wrapText="1"/>
    </xf>
    <xf numFmtId="9" fontId="17" fillId="9" borderId="12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vertical="center" wrapText="1"/>
    </xf>
    <xf numFmtId="0" fontId="17" fillId="9" borderId="12" xfId="0" applyFont="1" applyFill="1" applyBorder="1" applyAlignment="1">
      <alignment horizontal="center" vertical="center" wrapText="1"/>
    </xf>
    <xf numFmtId="14" fontId="17" fillId="9" borderId="12" xfId="0" applyNumberFormat="1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left" vertical="center" wrapText="1"/>
    </xf>
    <xf numFmtId="165" fontId="5" fillId="9" borderId="23" xfId="1" applyNumberFormat="1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left" vertical="center" wrapText="1"/>
    </xf>
    <xf numFmtId="0" fontId="5" fillId="9" borderId="23" xfId="0" applyFont="1" applyFill="1" applyBorder="1" applyAlignment="1">
      <alignment vertical="center" wrapText="1"/>
    </xf>
    <xf numFmtId="0" fontId="17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/>
    <xf numFmtId="0" fontId="17" fillId="19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172" fontId="5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165" fontId="5" fillId="0" borderId="23" xfId="1" applyNumberFormat="1" applyFont="1" applyFill="1" applyBorder="1" applyAlignment="1">
      <alignment horizontal="center" vertical="center" wrapText="1"/>
    </xf>
    <xf numFmtId="0" fontId="11" fillId="29" borderId="8" xfId="0" applyFont="1" applyFill="1" applyBorder="1" applyAlignment="1">
      <alignment horizontal="left" vertical="center" wrapText="1"/>
    </xf>
    <xf numFmtId="0" fontId="11" fillId="29" borderId="9" xfId="0" applyFont="1" applyFill="1" applyBorder="1" applyAlignment="1">
      <alignment horizontal="left" vertical="center" wrapText="1"/>
    </xf>
    <xf numFmtId="0" fontId="10" fillId="29" borderId="8" xfId="0" applyFont="1" applyFill="1" applyBorder="1" applyAlignment="1">
      <alignment horizontal="left" vertical="center" wrapText="1"/>
    </xf>
    <xf numFmtId="0" fontId="10" fillId="29" borderId="9" xfId="0" applyFont="1" applyFill="1" applyBorder="1" applyAlignment="1">
      <alignment horizontal="left" vertical="center" wrapText="1"/>
    </xf>
    <xf numFmtId="0" fontId="4" fillId="29" borderId="8" xfId="3" applyFont="1" applyFill="1" applyBorder="1" applyAlignment="1">
      <alignment horizontal="left" vertical="center" wrapText="1"/>
    </xf>
    <xf numFmtId="0" fontId="17" fillId="29" borderId="9" xfId="3" applyFont="1" applyFill="1" applyBorder="1" applyAlignment="1">
      <alignment horizontal="left" vertical="center" wrapText="1"/>
    </xf>
    <xf numFmtId="0" fontId="5" fillId="29" borderId="8" xfId="0" applyFont="1" applyFill="1" applyBorder="1" applyAlignment="1">
      <alignment horizontal="left" vertical="center" wrapText="1"/>
    </xf>
    <xf numFmtId="0" fontId="17" fillId="29" borderId="9" xfId="0" applyFont="1" applyFill="1" applyBorder="1" applyAlignment="1">
      <alignment horizontal="left" vertical="center" wrapText="1"/>
    </xf>
    <xf numFmtId="0" fontId="13" fillId="29" borderId="8" xfId="0" applyFont="1" applyFill="1" applyBorder="1" applyAlignment="1">
      <alignment horizontal="left" vertical="center" wrapText="1"/>
    </xf>
    <xf numFmtId="166" fontId="5" fillId="29" borderId="8" xfId="0" applyNumberFormat="1" applyFont="1" applyFill="1" applyBorder="1" applyAlignment="1">
      <alignment horizontal="left" vertical="center" wrapText="1"/>
    </xf>
    <xf numFmtId="0" fontId="17" fillId="29" borderId="8" xfId="0" applyFont="1" applyFill="1" applyBorder="1" applyAlignment="1">
      <alignment horizontal="left" vertical="center" wrapText="1"/>
    </xf>
    <xf numFmtId="0" fontId="5" fillId="29" borderId="9" xfId="0" applyFont="1" applyFill="1" applyBorder="1" applyAlignment="1">
      <alignment horizontal="left" vertical="center" wrapText="1"/>
    </xf>
    <xf numFmtId="0" fontId="9" fillId="29" borderId="8" xfId="0" applyFont="1" applyFill="1" applyBorder="1" applyAlignment="1">
      <alignment horizontal="left" vertical="center" wrapText="1"/>
    </xf>
    <xf numFmtId="0" fontId="9" fillId="29" borderId="9" xfId="0" applyFont="1" applyFill="1" applyBorder="1" applyAlignment="1">
      <alignment horizontal="left" vertical="center" wrapText="1"/>
    </xf>
    <xf numFmtId="166" fontId="5" fillId="29" borderId="9" xfId="0" applyNumberFormat="1" applyFont="1" applyFill="1" applyBorder="1" applyAlignment="1">
      <alignment horizontal="left" vertical="center" wrapText="1"/>
    </xf>
    <xf numFmtId="0" fontId="13" fillId="29" borderId="9" xfId="0" applyFont="1" applyFill="1" applyBorder="1" applyAlignment="1">
      <alignment horizontal="left" vertical="center" wrapText="1"/>
    </xf>
    <xf numFmtId="0" fontId="18" fillId="29" borderId="8" xfId="0" applyFont="1" applyFill="1" applyBorder="1" applyAlignment="1">
      <alignment horizontal="left" vertical="center" wrapText="1"/>
    </xf>
    <xf numFmtId="0" fontId="4" fillId="29" borderId="8" xfId="0" applyFont="1" applyFill="1" applyBorder="1" applyAlignment="1">
      <alignment horizontal="left" vertical="center" wrapText="1"/>
    </xf>
    <xf numFmtId="0" fontId="5" fillId="29" borderId="8" xfId="0" applyFont="1" applyFill="1" applyBorder="1"/>
    <xf numFmtId="0" fontId="5" fillId="29" borderId="9" xfId="0" applyFont="1" applyFill="1" applyBorder="1"/>
    <xf numFmtId="0" fontId="5" fillId="29" borderId="17" xfId="0" applyFont="1" applyFill="1" applyBorder="1"/>
    <xf numFmtId="0" fontId="5" fillId="29" borderId="12" xfId="0" applyFont="1" applyFill="1" applyBorder="1"/>
    <xf numFmtId="0" fontId="17" fillId="8" borderId="9" xfId="0" applyFont="1" applyFill="1" applyBorder="1" applyAlignment="1">
      <alignment horizontal="center" vertical="center" wrapText="1"/>
    </xf>
    <xf numFmtId="0" fontId="4" fillId="0" borderId="9" xfId="8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9" fontId="5" fillId="0" borderId="9" xfId="2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167" fontId="5" fillId="0" borderId="9" xfId="7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left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9" xfId="0" applyFont="1" applyFill="1" applyBorder="1" applyAlignment="1">
      <alignment horizontal="center" vertical="center" wrapText="1"/>
    </xf>
    <xf numFmtId="0" fontId="17" fillId="28" borderId="9" xfId="0" applyFont="1" applyFill="1" applyBorder="1" applyAlignment="1">
      <alignment horizontal="center" vertical="center" wrapText="1"/>
    </xf>
    <xf numFmtId="9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left" vertical="center" wrapText="1"/>
    </xf>
    <xf numFmtId="0" fontId="13" fillId="29" borderId="8" xfId="0" applyFont="1" applyFill="1" applyBorder="1" applyAlignment="1">
      <alignment horizontal="left" vertical="center" wrapText="1"/>
    </xf>
    <xf numFmtId="0" fontId="19" fillId="28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166" fontId="5" fillId="29" borderId="8" xfId="0" applyNumberFormat="1" applyFont="1" applyFill="1" applyBorder="1" applyAlignment="1">
      <alignment horizontal="left" vertical="center" wrapText="1"/>
    </xf>
    <xf numFmtId="0" fontId="17" fillId="8" borderId="10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14" fontId="17" fillId="8" borderId="9" xfId="3" applyNumberFormat="1" applyFont="1" applyFill="1" applyBorder="1" applyAlignment="1">
      <alignment horizontal="center" vertical="center" wrapText="1"/>
    </xf>
    <xf numFmtId="0" fontId="17" fillId="18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167" fontId="13" fillId="0" borderId="9" xfId="7" applyNumberFormat="1" applyFont="1" applyFill="1" applyBorder="1" applyAlignment="1">
      <alignment horizontal="center" vertical="center" wrapText="1"/>
    </xf>
    <xf numFmtId="164" fontId="5" fillId="0" borderId="9" xfId="7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9" fontId="4" fillId="0" borderId="9" xfId="3" applyNumberFormat="1" applyFont="1" applyFill="1" applyBorder="1" applyAlignment="1">
      <alignment horizontal="center" vertical="center" wrapText="1"/>
    </xf>
    <xf numFmtId="0" fontId="9" fillId="28" borderId="9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left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0" fontId="10" fillId="28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8" xfId="0" applyFont="1" applyFill="1" applyBorder="1" applyAlignment="1">
      <alignment horizontal="center" vertical="center" wrapText="1"/>
    </xf>
    <xf numFmtId="0" fontId="4" fillId="29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28" borderId="9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166" fontId="11" fillId="10" borderId="8" xfId="0" applyNumberFormat="1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170" fontId="9" fillId="0" borderId="9" xfId="2" applyNumberFormat="1" applyFont="1" applyFill="1" applyBorder="1" applyAlignment="1">
      <alignment horizontal="center" vertical="center" wrapText="1"/>
    </xf>
    <xf numFmtId="170" fontId="10" fillId="0" borderId="9" xfId="2" applyNumberFormat="1" applyFont="1" applyFill="1" applyBorder="1" applyAlignment="1">
      <alignment horizontal="center" vertical="center" wrapText="1"/>
    </xf>
    <xf numFmtId="170" fontId="14" fillId="0" borderId="9" xfId="2" applyNumberFormat="1" applyFont="1" applyFill="1" applyBorder="1" applyAlignment="1">
      <alignment horizontal="center" vertical="center" wrapText="1"/>
    </xf>
    <xf numFmtId="170" fontId="19" fillId="0" borderId="9" xfId="2" applyNumberFormat="1" applyFont="1" applyFill="1" applyBorder="1" applyAlignment="1">
      <alignment horizontal="center" vertical="center" wrapText="1"/>
    </xf>
    <xf numFmtId="170" fontId="17" fillId="0" borderId="9" xfId="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71" fontId="4" fillId="0" borderId="9" xfId="13" applyNumberFormat="1" applyFont="1" applyFill="1" applyBorder="1" applyAlignment="1">
      <alignment horizontal="center" vertical="center" wrapText="1"/>
    </xf>
    <xf numFmtId="171" fontId="13" fillId="0" borderId="9" xfId="13" applyNumberFormat="1" applyFont="1" applyFill="1" applyBorder="1" applyAlignment="1">
      <alignment horizontal="center" vertical="center" wrapText="1"/>
    </xf>
    <xf numFmtId="171" fontId="5" fillId="0" borderId="9" xfId="13" applyNumberFormat="1" applyFont="1" applyFill="1" applyBorder="1" applyAlignment="1">
      <alignment horizontal="center" vertical="center" wrapText="1"/>
    </xf>
    <xf numFmtId="0" fontId="4" fillId="0" borderId="9" xfId="10" applyNumberFormat="1" applyFont="1" applyFill="1" applyBorder="1" applyAlignment="1">
      <alignment horizontal="center" vertical="center" wrapText="1"/>
    </xf>
    <xf numFmtId="171" fontId="11" fillId="0" borderId="9" xfId="13" applyNumberFormat="1" applyFont="1" applyFill="1" applyBorder="1" applyAlignment="1">
      <alignment horizontal="center" vertical="center" wrapText="1"/>
    </xf>
    <xf numFmtId="171" fontId="12" fillId="0" borderId="9" xfId="13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168" fontId="4" fillId="0" borderId="19" xfId="0" applyNumberFormat="1" applyFont="1" applyFill="1" applyBorder="1" applyAlignment="1">
      <alignment horizontal="center" vertical="center" wrapText="1"/>
    </xf>
    <xf numFmtId="171" fontId="5" fillId="0" borderId="12" xfId="13" applyNumberFormat="1" applyFont="1" applyFill="1" applyBorder="1" applyAlignment="1">
      <alignment horizontal="center" vertical="center" wrapText="1"/>
    </xf>
    <xf numFmtId="171" fontId="5" fillId="0" borderId="13" xfId="13" applyNumberFormat="1" applyFont="1" applyFill="1" applyBorder="1" applyAlignment="1">
      <alignment horizontal="center" vertical="center" wrapText="1"/>
    </xf>
    <xf numFmtId="171" fontId="5" fillId="0" borderId="14" xfId="13" applyNumberFormat="1" applyFont="1" applyFill="1" applyBorder="1" applyAlignment="1">
      <alignment horizontal="center" vertical="center" wrapText="1"/>
    </xf>
    <xf numFmtId="6" fontId="11" fillId="0" borderId="12" xfId="0" applyNumberFormat="1" applyFont="1" applyFill="1" applyBorder="1" applyAlignment="1">
      <alignment horizontal="center" vertical="center" wrapText="1"/>
    </xf>
    <xf numFmtId="6" fontId="11" fillId="0" borderId="13" xfId="0" applyNumberFormat="1" applyFont="1" applyFill="1" applyBorder="1" applyAlignment="1">
      <alignment horizontal="center" vertical="center" wrapText="1"/>
    </xf>
    <xf numFmtId="6" fontId="11" fillId="0" borderId="14" xfId="0" applyNumberFormat="1" applyFont="1" applyFill="1" applyBorder="1" applyAlignment="1">
      <alignment horizontal="center" vertical="center" wrapText="1"/>
    </xf>
    <xf numFmtId="171" fontId="11" fillId="0" borderId="12" xfId="13" applyNumberFormat="1" applyFont="1" applyFill="1" applyBorder="1" applyAlignment="1">
      <alignment horizontal="center" vertical="center" wrapText="1"/>
    </xf>
    <xf numFmtId="171" fontId="11" fillId="0" borderId="13" xfId="13" applyNumberFormat="1" applyFont="1" applyFill="1" applyBorder="1" applyAlignment="1">
      <alignment horizontal="center" vertical="center" wrapText="1"/>
    </xf>
    <xf numFmtId="171" fontId="11" fillId="0" borderId="14" xfId="13" applyNumberFormat="1" applyFont="1" applyFill="1" applyBorder="1" applyAlignment="1">
      <alignment horizontal="center" vertical="center" wrapText="1"/>
    </xf>
    <xf numFmtId="9" fontId="4" fillId="0" borderId="12" xfId="3" applyNumberFormat="1" applyFont="1" applyFill="1" applyBorder="1" applyAlignment="1">
      <alignment horizontal="center" vertical="center" wrapText="1"/>
    </xf>
    <xf numFmtId="9" fontId="4" fillId="0" borderId="13" xfId="3" applyNumberFormat="1" applyFont="1" applyFill="1" applyBorder="1" applyAlignment="1">
      <alignment horizontal="center" vertical="center" wrapText="1"/>
    </xf>
    <xf numFmtId="9" fontId="4" fillId="0" borderId="14" xfId="3" applyNumberFormat="1" applyFont="1" applyFill="1" applyBorder="1" applyAlignment="1">
      <alignment horizontal="center" vertical="center" wrapText="1"/>
    </xf>
  </cellXfs>
  <cellStyles count="14">
    <cellStyle name="Millares [0]" xfId="8" builtinId="6"/>
    <cellStyle name="Millares [0] 2" xfId="10"/>
    <cellStyle name="Millares 2" xfId="7"/>
    <cellStyle name="Moneda [0]" xfId="1" builtinId="7"/>
    <cellStyle name="Moneda [0] 2" xfId="9"/>
    <cellStyle name="Moneda 2" xfId="11"/>
    <cellStyle name="Moneda 3" xfId="12"/>
    <cellStyle name="Moneda 4" xfId="13"/>
    <cellStyle name="Normal" xfId="0" builtinId="0"/>
    <cellStyle name="Normal 2" xfId="3"/>
    <cellStyle name="Normal 2 2" xfId="5"/>
    <cellStyle name="Normal 3" xfId="6"/>
    <cellStyle name="Porcentaje" xfId="2" builtinId="5"/>
    <cellStyle name="Porcentaje 2" xfId="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773205</xdr:colOff>
      <xdr:row>0</xdr:row>
      <xdr:rowOff>22412</xdr:rowOff>
    </xdr:from>
    <xdr:to>
      <xdr:col>2</xdr:col>
      <xdr:colOff>459440</xdr:colOff>
      <xdr:row>0</xdr:row>
      <xdr:rowOff>672353</xdr:rowOff>
    </xdr:to>
    <xdr:pic>
      <xdr:nvPicPr>
        <xdr:cNvPr id="3" name="Imagen 2" descr="Encabezado201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29" r="52569" b="15254"/>
        <a:stretch/>
      </xdr:blipFill>
      <xdr:spPr bwMode="auto">
        <a:xfrm>
          <a:off x="773205" y="22412"/>
          <a:ext cx="2196353" cy="649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69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Z1"/>
    </sheetView>
  </sheetViews>
  <sheetFormatPr baseColWidth="10" defaultColWidth="12.5703125" defaultRowHeight="48" customHeight="1"/>
  <cols>
    <col min="1" max="1" width="16.140625" style="201" customWidth="1"/>
    <col min="2" max="2" width="21.5703125" style="201" customWidth="1"/>
    <col min="3" max="3" width="21" style="201" customWidth="1"/>
    <col min="4" max="4" width="16.85546875" style="201" customWidth="1"/>
    <col min="5" max="5" width="15.85546875" style="201" customWidth="1"/>
    <col min="6" max="6" width="33.7109375" style="202" customWidth="1"/>
    <col min="7" max="7" width="19.85546875" style="203" customWidth="1"/>
    <col min="8" max="8" width="20.85546875" style="204" customWidth="1"/>
    <col min="9" max="9" width="9.140625" style="202" customWidth="1"/>
    <col min="10" max="10" width="11.42578125" style="202" customWidth="1"/>
    <col min="11" max="11" width="11.28515625" style="202" customWidth="1"/>
    <col min="12" max="12" width="12.5703125" style="212" customWidth="1"/>
    <col min="13" max="13" width="12" style="202" customWidth="1"/>
    <col min="14" max="14" width="10.85546875" style="202" customWidth="1"/>
    <col min="15" max="15" width="20" style="202" customWidth="1"/>
    <col min="16" max="16" width="12.85546875" style="203" hidden="1" customWidth="1"/>
    <col min="17" max="17" width="64.85546875" style="203" hidden="1" customWidth="1"/>
    <col min="18" max="18" width="6" style="203" customWidth="1"/>
    <col min="19" max="19" width="40.7109375" style="205" customWidth="1"/>
    <col min="20" max="20" width="13.5703125" style="203" customWidth="1"/>
    <col min="21" max="21" width="29.5703125" style="205" customWidth="1"/>
    <col min="22" max="22" width="21.28515625" style="203" hidden="1" customWidth="1"/>
    <col min="23" max="23" width="23.7109375" style="203" hidden="1" customWidth="1"/>
    <col min="24" max="24" width="14.42578125" style="203" customWidth="1"/>
    <col min="25" max="25" width="16.140625" style="203" customWidth="1"/>
    <col min="26" max="26" width="24.7109375" style="206" customWidth="1"/>
    <col min="27" max="27" width="30.5703125" style="207" customWidth="1"/>
    <col min="28" max="28" width="16.7109375" style="208" customWidth="1"/>
    <col min="29" max="29" width="21.28515625" style="208" customWidth="1"/>
    <col min="30" max="30" width="2" style="208" customWidth="1"/>
    <col min="31" max="16384" width="12.5703125" style="208"/>
  </cols>
  <sheetData>
    <row r="1" spans="1:56" ht="57" customHeight="1" thickBot="1">
      <c r="A1" s="290" t="s">
        <v>0</v>
      </c>
      <c r="B1" s="291"/>
      <c r="C1" s="291"/>
      <c r="D1" s="291"/>
      <c r="E1" s="291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3"/>
      <c r="AA1" s="171"/>
      <c r="AB1" s="172"/>
      <c r="AC1" s="17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201" customFormat="1" ht="65.25" customHeight="1" thickBot="1">
      <c r="A2" s="155" t="s">
        <v>1</v>
      </c>
      <c r="B2" s="83" t="s">
        <v>677</v>
      </c>
      <c r="C2" s="83" t="s">
        <v>676</v>
      </c>
      <c r="D2" s="83" t="s">
        <v>716</v>
      </c>
      <c r="E2" s="83" t="s">
        <v>717</v>
      </c>
      <c r="F2" s="2" t="s">
        <v>2</v>
      </c>
      <c r="G2" s="2" t="s">
        <v>3</v>
      </c>
      <c r="H2" s="3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174" t="s">
        <v>11</v>
      </c>
      <c r="P2" s="5"/>
      <c r="Q2" s="5"/>
      <c r="R2" s="6" t="s">
        <v>12</v>
      </c>
      <c r="S2" s="2" t="s">
        <v>13</v>
      </c>
      <c r="T2" s="2" t="s">
        <v>14</v>
      </c>
      <c r="U2" s="59" t="s">
        <v>15</v>
      </c>
      <c r="V2" s="2" t="s">
        <v>16</v>
      </c>
      <c r="W2" s="2" t="s">
        <v>17</v>
      </c>
      <c r="X2" s="2" t="s">
        <v>18</v>
      </c>
      <c r="Y2" s="2" t="s">
        <v>19</v>
      </c>
      <c r="Z2" s="7" t="s">
        <v>20</v>
      </c>
      <c r="AA2" s="8" t="s">
        <v>817</v>
      </c>
      <c r="AB2" s="174" t="s">
        <v>829</v>
      </c>
      <c r="AC2" s="175" t="s">
        <v>872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48" customHeight="1">
      <c r="A3" s="305" t="s">
        <v>21</v>
      </c>
      <c r="B3" s="273" t="str">
        <f>VLOOKUP(C3,Hoja2!$B$1:$C$16,2,0)</f>
        <v>Direccionamiento Estratégico y Planeación</v>
      </c>
      <c r="C3" s="273" t="s">
        <v>619</v>
      </c>
      <c r="D3" s="299">
        <f>E3*0.3</f>
        <v>3.3333333333333333E-2</v>
      </c>
      <c r="E3" s="299">
        <f>1/9</f>
        <v>0.1111111111111111</v>
      </c>
      <c r="F3" s="282" t="s">
        <v>22</v>
      </c>
      <c r="G3" s="283" t="s">
        <v>23</v>
      </c>
      <c r="H3" s="284">
        <v>0</v>
      </c>
      <c r="I3" s="281">
        <v>1</v>
      </c>
      <c r="J3" s="281">
        <v>0.4</v>
      </c>
      <c r="K3" s="281">
        <v>0.6</v>
      </c>
      <c r="L3" s="281">
        <v>0.65</v>
      </c>
      <c r="M3" s="281">
        <v>0.8</v>
      </c>
      <c r="N3" s="281">
        <v>1</v>
      </c>
      <c r="O3" s="283" t="s">
        <v>778</v>
      </c>
      <c r="P3" s="158"/>
      <c r="Q3" s="10"/>
      <c r="R3" s="91">
        <v>1</v>
      </c>
      <c r="S3" s="11" t="s">
        <v>24</v>
      </c>
      <c r="T3" s="101">
        <v>0.5</v>
      </c>
      <c r="U3" s="11" t="s">
        <v>25</v>
      </c>
      <c r="V3" s="94"/>
      <c r="W3" s="94"/>
      <c r="X3" s="118">
        <v>43101</v>
      </c>
      <c r="Y3" s="118">
        <v>43312</v>
      </c>
      <c r="Z3" s="60" t="s">
        <v>40</v>
      </c>
      <c r="AA3" s="12"/>
      <c r="AB3" s="281" t="s">
        <v>830</v>
      </c>
      <c r="AC3" s="312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48" customHeight="1">
      <c r="A4" s="306"/>
      <c r="B4" s="273"/>
      <c r="C4" s="273"/>
      <c r="D4" s="300"/>
      <c r="E4" s="300"/>
      <c r="F4" s="294"/>
      <c r="G4" s="283"/>
      <c r="H4" s="284"/>
      <c r="I4" s="281"/>
      <c r="J4" s="281"/>
      <c r="K4" s="281"/>
      <c r="L4" s="281"/>
      <c r="M4" s="281"/>
      <c r="N4" s="281"/>
      <c r="O4" s="283"/>
      <c r="P4" s="12"/>
      <c r="Q4" s="14"/>
      <c r="R4" s="90" t="s">
        <v>26</v>
      </c>
      <c r="S4" s="13" t="s">
        <v>27</v>
      </c>
      <c r="T4" s="102">
        <v>0.2</v>
      </c>
      <c r="U4" s="13" t="s">
        <v>28</v>
      </c>
      <c r="V4" s="13" t="s">
        <v>29</v>
      </c>
      <c r="W4" s="13">
        <v>1</v>
      </c>
      <c r="X4" s="119">
        <v>43101</v>
      </c>
      <c r="Y4" s="119">
        <v>43141</v>
      </c>
      <c r="Z4" s="69" t="s">
        <v>40</v>
      </c>
      <c r="AA4" s="12"/>
      <c r="AB4" s="281"/>
      <c r="AC4" s="31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33">
      <c r="A5" s="306"/>
      <c r="B5" s="273" t="str">
        <f>VLOOKUP(C5,Hoja2!$B$1:$C$16,2,0)</f>
        <v>Gestión del Conocimiento y la Innovación</v>
      </c>
      <c r="C5" s="273" t="s">
        <v>693</v>
      </c>
      <c r="D5" s="300"/>
      <c r="E5" s="300"/>
      <c r="F5" s="294"/>
      <c r="G5" s="283"/>
      <c r="H5" s="284"/>
      <c r="I5" s="281"/>
      <c r="J5" s="281"/>
      <c r="K5" s="281"/>
      <c r="L5" s="281"/>
      <c r="M5" s="281"/>
      <c r="N5" s="281"/>
      <c r="O5" s="283"/>
      <c r="P5" s="12"/>
      <c r="Q5" s="14"/>
      <c r="R5" s="90" t="s">
        <v>30</v>
      </c>
      <c r="S5" s="13" t="s">
        <v>31</v>
      </c>
      <c r="T5" s="102">
        <v>0.4</v>
      </c>
      <c r="U5" s="13" t="s">
        <v>32</v>
      </c>
      <c r="V5" s="13" t="s">
        <v>33</v>
      </c>
      <c r="W5" s="13">
        <v>8</v>
      </c>
      <c r="X5" s="119">
        <v>43101</v>
      </c>
      <c r="Y5" s="119">
        <v>43189</v>
      </c>
      <c r="Z5" s="69" t="s">
        <v>34</v>
      </c>
      <c r="AA5" s="12"/>
      <c r="AB5" s="281"/>
      <c r="AC5" s="31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48" customHeight="1">
      <c r="A6" s="306"/>
      <c r="B6" s="273"/>
      <c r="C6" s="273"/>
      <c r="D6" s="300"/>
      <c r="E6" s="300"/>
      <c r="F6" s="294"/>
      <c r="G6" s="283"/>
      <c r="H6" s="284"/>
      <c r="I6" s="281"/>
      <c r="J6" s="281"/>
      <c r="K6" s="281"/>
      <c r="L6" s="281"/>
      <c r="M6" s="281"/>
      <c r="N6" s="281"/>
      <c r="O6" s="283"/>
      <c r="P6" s="12"/>
      <c r="Q6" s="14"/>
      <c r="R6" s="90" t="s">
        <v>35</v>
      </c>
      <c r="S6" s="13" t="s">
        <v>36</v>
      </c>
      <c r="T6" s="102">
        <v>0.4</v>
      </c>
      <c r="U6" s="13" t="s">
        <v>37</v>
      </c>
      <c r="V6" s="13" t="s">
        <v>29</v>
      </c>
      <c r="W6" s="13">
        <v>1</v>
      </c>
      <c r="X6" s="119">
        <v>43191</v>
      </c>
      <c r="Y6" s="119">
        <v>43312</v>
      </c>
      <c r="Z6" s="69" t="s">
        <v>40</v>
      </c>
      <c r="AA6" s="12" t="s">
        <v>820</v>
      </c>
      <c r="AB6" s="281"/>
      <c r="AC6" s="31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33">
      <c r="A7" s="306"/>
      <c r="B7" s="273" t="str">
        <f>VLOOKUP(C7,Hoja2!$B$1:$C$16,2,0)</f>
        <v>Evaluación de Resultados</v>
      </c>
      <c r="C7" s="273" t="s">
        <v>682</v>
      </c>
      <c r="D7" s="300"/>
      <c r="E7" s="300"/>
      <c r="F7" s="294"/>
      <c r="G7" s="283"/>
      <c r="H7" s="284"/>
      <c r="I7" s="281"/>
      <c r="J7" s="281"/>
      <c r="K7" s="281"/>
      <c r="L7" s="281"/>
      <c r="M7" s="281"/>
      <c r="N7" s="281"/>
      <c r="O7" s="283"/>
      <c r="P7" s="12"/>
      <c r="Q7" s="13"/>
      <c r="R7" s="91">
        <v>2</v>
      </c>
      <c r="S7" s="16" t="s">
        <v>38</v>
      </c>
      <c r="T7" s="103">
        <v>0.5</v>
      </c>
      <c r="U7" s="16" t="s">
        <v>39</v>
      </c>
      <c r="V7" s="17"/>
      <c r="W7" s="17"/>
      <c r="X7" s="120">
        <v>43101</v>
      </c>
      <c r="Y7" s="120">
        <v>43465</v>
      </c>
      <c r="Z7" s="61" t="s">
        <v>40</v>
      </c>
      <c r="AA7" s="12"/>
      <c r="AB7" s="281"/>
      <c r="AC7" s="31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48" customHeight="1">
      <c r="A8" s="306"/>
      <c r="B8" s="273"/>
      <c r="C8" s="273"/>
      <c r="D8" s="300"/>
      <c r="E8" s="300"/>
      <c r="F8" s="294"/>
      <c r="G8" s="283"/>
      <c r="H8" s="284"/>
      <c r="I8" s="281"/>
      <c r="J8" s="281"/>
      <c r="K8" s="281"/>
      <c r="L8" s="281"/>
      <c r="M8" s="281"/>
      <c r="N8" s="281"/>
      <c r="O8" s="283"/>
      <c r="P8" s="12"/>
      <c r="Q8" s="14"/>
      <c r="R8" s="90" t="s">
        <v>41</v>
      </c>
      <c r="S8" s="13" t="s">
        <v>42</v>
      </c>
      <c r="T8" s="102">
        <v>0.5</v>
      </c>
      <c r="U8" s="13" t="s">
        <v>43</v>
      </c>
      <c r="V8" s="13" t="s">
        <v>44</v>
      </c>
      <c r="W8" s="13">
        <v>1</v>
      </c>
      <c r="X8" s="119">
        <v>43101</v>
      </c>
      <c r="Y8" s="119">
        <v>43140</v>
      </c>
      <c r="Z8" s="69" t="s">
        <v>34</v>
      </c>
      <c r="AA8" s="12"/>
      <c r="AB8" s="281"/>
      <c r="AC8" s="31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48" customHeight="1">
      <c r="A9" s="306"/>
      <c r="B9" s="273"/>
      <c r="C9" s="273"/>
      <c r="D9" s="300"/>
      <c r="E9" s="300"/>
      <c r="F9" s="294"/>
      <c r="G9" s="283"/>
      <c r="H9" s="284"/>
      <c r="I9" s="281"/>
      <c r="J9" s="281"/>
      <c r="K9" s="281"/>
      <c r="L9" s="281"/>
      <c r="M9" s="281"/>
      <c r="N9" s="281"/>
      <c r="O9" s="283"/>
      <c r="P9" s="12"/>
      <c r="Q9" s="14"/>
      <c r="R9" s="90" t="s">
        <v>45</v>
      </c>
      <c r="S9" s="13" t="s">
        <v>46</v>
      </c>
      <c r="T9" s="102">
        <v>0.5</v>
      </c>
      <c r="U9" s="13" t="s">
        <v>47</v>
      </c>
      <c r="V9" s="13" t="s">
        <v>48</v>
      </c>
      <c r="W9" s="13">
        <v>4</v>
      </c>
      <c r="X9" s="119">
        <v>43101</v>
      </c>
      <c r="Y9" s="119">
        <v>43465</v>
      </c>
      <c r="Z9" s="69" t="s">
        <v>34</v>
      </c>
      <c r="AA9" s="12"/>
      <c r="AB9" s="281"/>
      <c r="AC9" s="31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s="209" customFormat="1" ht="49.5">
      <c r="A10" s="306"/>
      <c r="B10" s="138" t="str">
        <f>VLOOKUP(C10,Hoja2!$B$1:$C$16,2,0)</f>
        <v>Direccionamiento Estratégico y Planeación</v>
      </c>
      <c r="C10" s="138" t="s">
        <v>619</v>
      </c>
      <c r="D10" s="299">
        <f>E10*30%</f>
        <v>3.3333333333333333E-2</v>
      </c>
      <c r="E10" s="299">
        <v>0.1111111111111111</v>
      </c>
      <c r="F10" s="282" t="s">
        <v>49</v>
      </c>
      <c r="G10" s="283" t="s">
        <v>23</v>
      </c>
      <c r="H10" s="284">
        <v>0</v>
      </c>
      <c r="I10" s="281">
        <v>1</v>
      </c>
      <c r="J10" s="281">
        <v>0.25</v>
      </c>
      <c r="K10" s="281">
        <v>0.5</v>
      </c>
      <c r="L10" s="281">
        <v>0.7</v>
      </c>
      <c r="M10" s="281">
        <v>0.75</v>
      </c>
      <c r="N10" s="281">
        <v>1</v>
      </c>
      <c r="O10" s="283" t="s">
        <v>776</v>
      </c>
      <c r="P10" s="296"/>
      <c r="Q10" s="18"/>
      <c r="R10" s="91">
        <v>1</v>
      </c>
      <c r="S10" s="19" t="s">
        <v>51</v>
      </c>
      <c r="T10" s="104">
        <v>1</v>
      </c>
      <c r="U10" s="19" t="s">
        <v>52</v>
      </c>
      <c r="V10" s="20"/>
      <c r="W10" s="20"/>
      <c r="X10" s="121">
        <v>43101</v>
      </c>
      <c r="Y10" s="121">
        <v>43465</v>
      </c>
      <c r="Z10" s="62" t="s">
        <v>40</v>
      </c>
      <c r="AA10" s="12"/>
      <c r="AB10" s="281" t="s">
        <v>830</v>
      </c>
      <c r="AC10" s="312">
        <v>0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</row>
    <row r="11" spans="1:56" s="209" customFormat="1" ht="33">
      <c r="A11" s="306"/>
      <c r="B11" s="273" t="str">
        <f>VLOOKUP(C11,Hoja2!$B$1:$C$16,2,0)</f>
        <v>Información y Comunicación</v>
      </c>
      <c r="C11" s="273" t="s">
        <v>687</v>
      </c>
      <c r="D11" s="299"/>
      <c r="E11" s="299"/>
      <c r="F11" s="282"/>
      <c r="G11" s="283"/>
      <c r="H11" s="284"/>
      <c r="I11" s="281"/>
      <c r="J11" s="281"/>
      <c r="K11" s="286"/>
      <c r="L11" s="286"/>
      <c r="M11" s="286"/>
      <c r="N11" s="286"/>
      <c r="O11" s="283"/>
      <c r="P11" s="297"/>
      <c r="Q11" s="23"/>
      <c r="R11" s="91" t="s">
        <v>26</v>
      </c>
      <c r="S11" s="24" t="s">
        <v>53</v>
      </c>
      <c r="T11" s="105">
        <v>0.25</v>
      </c>
      <c r="U11" s="24" t="s">
        <v>54</v>
      </c>
      <c r="V11" s="24" t="s">
        <v>55</v>
      </c>
      <c r="W11" s="24">
        <v>1</v>
      </c>
      <c r="X11" s="122">
        <v>43101</v>
      </c>
      <c r="Y11" s="122">
        <v>43159</v>
      </c>
      <c r="Z11" s="70" t="s">
        <v>40</v>
      </c>
      <c r="AA11" s="12"/>
      <c r="AB11" s="286"/>
      <c r="AC11" s="313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6" s="209" customFormat="1" ht="33">
      <c r="A12" s="306"/>
      <c r="B12" s="273"/>
      <c r="C12" s="273"/>
      <c r="D12" s="299"/>
      <c r="E12" s="299"/>
      <c r="F12" s="282"/>
      <c r="G12" s="283"/>
      <c r="H12" s="284"/>
      <c r="I12" s="281"/>
      <c r="J12" s="281"/>
      <c r="K12" s="286"/>
      <c r="L12" s="286"/>
      <c r="M12" s="286"/>
      <c r="N12" s="286"/>
      <c r="O12" s="283"/>
      <c r="P12" s="159"/>
      <c r="Q12" s="24"/>
      <c r="R12" s="91" t="s">
        <v>30</v>
      </c>
      <c r="S12" s="24" t="s">
        <v>56</v>
      </c>
      <c r="T12" s="105">
        <v>0.35</v>
      </c>
      <c r="U12" s="24" t="s">
        <v>57</v>
      </c>
      <c r="V12" s="24" t="s">
        <v>58</v>
      </c>
      <c r="W12" s="24" t="s">
        <v>59</v>
      </c>
      <c r="X12" s="122">
        <v>43101</v>
      </c>
      <c r="Y12" s="122">
        <v>43465</v>
      </c>
      <c r="Z12" s="70" t="s">
        <v>40</v>
      </c>
      <c r="AA12" s="12"/>
      <c r="AB12" s="286"/>
      <c r="AC12" s="313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</row>
    <row r="13" spans="1:56" s="209" customFormat="1" ht="49.5">
      <c r="A13" s="306"/>
      <c r="B13" s="273"/>
      <c r="C13" s="273"/>
      <c r="D13" s="299"/>
      <c r="E13" s="299"/>
      <c r="F13" s="282"/>
      <c r="G13" s="283"/>
      <c r="H13" s="284"/>
      <c r="I13" s="281"/>
      <c r="J13" s="281"/>
      <c r="K13" s="286"/>
      <c r="L13" s="286"/>
      <c r="M13" s="286"/>
      <c r="N13" s="286"/>
      <c r="O13" s="283"/>
      <c r="P13" s="159"/>
      <c r="Q13" s="24"/>
      <c r="R13" s="91">
        <v>1.3</v>
      </c>
      <c r="S13" s="24" t="s">
        <v>60</v>
      </c>
      <c r="T13" s="105">
        <v>0.4</v>
      </c>
      <c r="U13" s="24" t="s">
        <v>61</v>
      </c>
      <c r="V13" s="24" t="s">
        <v>62</v>
      </c>
      <c r="W13" s="24" t="s">
        <v>59</v>
      </c>
      <c r="X13" s="122">
        <v>43101</v>
      </c>
      <c r="Y13" s="122">
        <v>43465</v>
      </c>
      <c r="Z13" s="70" t="s">
        <v>40</v>
      </c>
      <c r="AA13" s="12"/>
      <c r="AB13" s="286"/>
      <c r="AC13" s="313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6" ht="33" customHeight="1">
      <c r="A14" s="306"/>
      <c r="B14" s="273" t="str">
        <f>VLOOKUP(C14,Hoja2!$B$1:$C$16,2,0)</f>
        <v>Direccionamiento Estratégico y Planeación</v>
      </c>
      <c r="C14" s="273" t="s">
        <v>619</v>
      </c>
      <c r="D14" s="299">
        <f>E14*0.3</f>
        <v>3.3333333333333333E-2</v>
      </c>
      <c r="E14" s="299">
        <f>1/9</f>
        <v>0.1111111111111111</v>
      </c>
      <c r="F14" s="282" t="s">
        <v>775</v>
      </c>
      <c r="G14" s="283" t="s">
        <v>23</v>
      </c>
      <c r="H14" s="284">
        <v>0</v>
      </c>
      <c r="I14" s="285">
        <v>200</v>
      </c>
      <c r="J14" s="285">
        <v>80</v>
      </c>
      <c r="K14" s="285">
        <v>120</v>
      </c>
      <c r="L14" s="285">
        <v>130</v>
      </c>
      <c r="M14" s="285">
        <v>160</v>
      </c>
      <c r="N14" s="285">
        <v>200</v>
      </c>
      <c r="O14" s="283" t="s">
        <v>777</v>
      </c>
      <c r="P14" s="160"/>
      <c r="Q14" s="25"/>
      <c r="R14" s="91">
        <v>1</v>
      </c>
      <c r="S14" s="26" t="s">
        <v>63</v>
      </c>
      <c r="T14" s="106">
        <v>0.33329999999999999</v>
      </c>
      <c r="U14" s="26" t="s">
        <v>64</v>
      </c>
      <c r="V14" s="26" t="s">
        <v>29</v>
      </c>
      <c r="W14" s="26">
        <v>1</v>
      </c>
      <c r="X14" s="123">
        <v>43101</v>
      </c>
      <c r="Y14" s="123">
        <v>43465</v>
      </c>
      <c r="Z14" s="63" t="s">
        <v>65</v>
      </c>
      <c r="AA14" s="12"/>
      <c r="AB14" s="285" t="s">
        <v>830</v>
      </c>
      <c r="AC14" s="312">
        <v>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6.5" customHeight="1">
      <c r="A15" s="306"/>
      <c r="B15" s="273"/>
      <c r="C15" s="273"/>
      <c r="D15" s="299"/>
      <c r="E15" s="299"/>
      <c r="F15" s="282"/>
      <c r="G15" s="283"/>
      <c r="H15" s="284"/>
      <c r="I15" s="285"/>
      <c r="J15" s="285"/>
      <c r="K15" s="286"/>
      <c r="L15" s="286"/>
      <c r="M15" s="286"/>
      <c r="N15" s="286"/>
      <c r="O15" s="283"/>
      <c r="P15" s="161"/>
      <c r="Q15" s="27"/>
      <c r="R15" s="91" t="s">
        <v>26</v>
      </c>
      <c r="S15" s="25" t="s">
        <v>66</v>
      </c>
      <c r="T15" s="107">
        <v>1</v>
      </c>
      <c r="U15" s="25" t="s">
        <v>67</v>
      </c>
      <c r="V15" s="25" t="s">
        <v>29</v>
      </c>
      <c r="W15" s="25">
        <v>1</v>
      </c>
      <c r="X15" s="124">
        <v>43101</v>
      </c>
      <c r="Y15" s="124">
        <v>43131</v>
      </c>
      <c r="Z15" s="71" t="s">
        <v>68</v>
      </c>
      <c r="AA15" s="12"/>
      <c r="AB15" s="286"/>
      <c r="AC15" s="31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33">
      <c r="A16" s="306"/>
      <c r="B16" s="273" t="str">
        <f>VLOOKUP(C16,Hoja2!$B$1:$C$16,2,0)</f>
        <v>Gestión con Valores para Resultados</v>
      </c>
      <c r="C16" s="273" t="s">
        <v>690</v>
      </c>
      <c r="D16" s="299"/>
      <c r="E16" s="299"/>
      <c r="F16" s="282"/>
      <c r="G16" s="283"/>
      <c r="H16" s="284"/>
      <c r="I16" s="285"/>
      <c r="J16" s="285"/>
      <c r="K16" s="286"/>
      <c r="L16" s="286"/>
      <c r="M16" s="286"/>
      <c r="N16" s="286"/>
      <c r="O16" s="283"/>
      <c r="P16" s="160"/>
      <c r="Q16" s="25"/>
      <c r="R16" s="91">
        <v>2</v>
      </c>
      <c r="S16" s="26" t="s">
        <v>69</v>
      </c>
      <c r="T16" s="106">
        <v>0.33329999999999999</v>
      </c>
      <c r="U16" s="28" t="s">
        <v>70</v>
      </c>
      <c r="V16" s="26" t="s">
        <v>71</v>
      </c>
      <c r="W16" s="26">
        <v>1</v>
      </c>
      <c r="X16" s="123">
        <v>43101</v>
      </c>
      <c r="Y16" s="123">
        <v>43465</v>
      </c>
      <c r="Z16" s="63" t="s">
        <v>72</v>
      </c>
      <c r="AA16" s="12" t="s">
        <v>821</v>
      </c>
      <c r="AB16" s="286"/>
      <c r="AC16" s="313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45">
      <c r="A17" s="306"/>
      <c r="B17" s="273"/>
      <c r="C17" s="273"/>
      <c r="D17" s="299"/>
      <c r="E17" s="299"/>
      <c r="F17" s="282"/>
      <c r="G17" s="283"/>
      <c r="H17" s="284"/>
      <c r="I17" s="285"/>
      <c r="J17" s="285"/>
      <c r="K17" s="286"/>
      <c r="L17" s="286"/>
      <c r="M17" s="286"/>
      <c r="N17" s="286"/>
      <c r="O17" s="283"/>
      <c r="P17" s="160"/>
      <c r="Q17" s="25"/>
      <c r="R17" s="91" t="s">
        <v>41</v>
      </c>
      <c r="S17" s="25" t="s">
        <v>73</v>
      </c>
      <c r="T17" s="107">
        <v>1</v>
      </c>
      <c r="U17" s="50" t="s">
        <v>74</v>
      </c>
      <c r="V17" s="25" t="s">
        <v>75</v>
      </c>
      <c r="W17" s="25">
        <v>4</v>
      </c>
      <c r="X17" s="124">
        <v>43101</v>
      </c>
      <c r="Y17" s="124">
        <v>43465</v>
      </c>
      <c r="Z17" s="71" t="s">
        <v>72</v>
      </c>
      <c r="AA17" s="12" t="s">
        <v>821</v>
      </c>
      <c r="AB17" s="286"/>
      <c r="AC17" s="31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33">
      <c r="A18" s="306"/>
      <c r="B18" s="273" t="str">
        <f>VLOOKUP(C18,Hoja2!$B$1:$C$16,2,0)</f>
        <v>Información y Comunicación</v>
      </c>
      <c r="C18" s="273" t="s">
        <v>687</v>
      </c>
      <c r="D18" s="299"/>
      <c r="E18" s="299"/>
      <c r="F18" s="282"/>
      <c r="G18" s="283"/>
      <c r="H18" s="284"/>
      <c r="I18" s="285"/>
      <c r="J18" s="285"/>
      <c r="K18" s="286"/>
      <c r="L18" s="286"/>
      <c r="M18" s="286"/>
      <c r="N18" s="286"/>
      <c r="O18" s="283"/>
      <c r="P18" s="160"/>
      <c r="Q18" s="25"/>
      <c r="R18" s="91">
        <v>3</v>
      </c>
      <c r="S18" s="26" t="s">
        <v>76</v>
      </c>
      <c r="T18" s="106">
        <v>0.33329999999999999</v>
      </c>
      <c r="U18" s="26" t="s">
        <v>77</v>
      </c>
      <c r="V18" s="26" t="s">
        <v>78</v>
      </c>
      <c r="W18" s="26">
        <v>4</v>
      </c>
      <c r="X18" s="123">
        <v>43101</v>
      </c>
      <c r="Y18" s="123">
        <v>43131</v>
      </c>
      <c r="Z18" s="63" t="s">
        <v>68</v>
      </c>
      <c r="AA18" s="12"/>
      <c r="AB18" s="286"/>
      <c r="AC18" s="31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48" customHeight="1">
      <c r="A19" s="306"/>
      <c r="B19" s="273"/>
      <c r="C19" s="273"/>
      <c r="D19" s="299"/>
      <c r="E19" s="299"/>
      <c r="F19" s="282"/>
      <c r="G19" s="283"/>
      <c r="H19" s="284"/>
      <c r="I19" s="285"/>
      <c r="J19" s="285"/>
      <c r="K19" s="286"/>
      <c r="L19" s="286"/>
      <c r="M19" s="286"/>
      <c r="N19" s="286"/>
      <c r="O19" s="283"/>
      <c r="P19" s="160"/>
      <c r="Q19" s="25"/>
      <c r="R19" s="91" t="s">
        <v>79</v>
      </c>
      <c r="S19" s="25" t="s">
        <v>80</v>
      </c>
      <c r="T19" s="107">
        <v>0.3</v>
      </c>
      <c r="U19" s="50" t="s">
        <v>81</v>
      </c>
      <c r="V19" s="25" t="s">
        <v>29</v>
      </c>
      <c r="W19" s="25">
        <v>1</v>
      </c>
      <c r="X19" s="124">
        <v>43132</v>
      </c>
      <c r="Y19" s="124">
        <v>43465</v>
      </c>
      <c r="Z19" s="71" t="s">
        <v>40</v>
      </c>
      <c r="AA19" s="12"/>
      <c r="AB19" s="286"/>
      <c r="AC19" s="31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49.5">
      <c r="A20" s="306"/>
      <c r="B20" s="273"/>
      <c r="C20" s="273"/>
      <c r="D20" s="299"/>
      <c r="E20" s="299"/>
      <c r="F20" s="282"/>
      <c r="G20" s="283"/>
      <c r="H20" s="284"/>
      <c r="I20" s="285"/>
      <c r="J20" s="285"/>
      <c r="K20" s="286"/>
      <c r="L20" s="286"/>
      <c r="M20" s="286"/>
      <c r="N20" s="286"/>
      <c r="O20" s="283"/>
      <c r="P20" s="160"/>
      <c r="Q20" s="25"/>
      <c r="R20" s="91" t="s">
        <v>82</v>
      </c>
      <c r="S20" s="25" t="s">
        <v>83</v>
      </c>
      <c r="T20" s="107">
        <v>0.7</v>
      </c>
      <c r="U20" s="25" t="s">
        <v>84</v>
      </c>
      <c r="V20" s="25" t="s">
        <v>85</v>
      </c>
      <c r="W20" s="25">
        <v>4</v>
      </c>
      <c r="X20" s="124">
        <v>43132</v>
      </c>
      <c r="Y20" s="124">
        <v>43465</v>
      </c>
      <c r="Z20" s="71" t="s">
        <v>68</v>
      </c>
      <c r="AA20" s="12"/>
      <c r="AB20" s="286"/>
      <c r="AC20" s="31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49.5">
      <c r="A21" s="306"/>
      <c r="B21" s="138" t="str">
        <f>VLOOKUP(C21,Hoja2!$B$1:$C$16,2,0)</f>
        <v>Direccionamiento Estratégico y Planeación</v>
      </c>
      <c r="C21" s="138" t="s">
        <v>619</v>
      </c>
      <c r="D21" s="299">
        <f>E21*30%</f>
        <v>3.3333333333333333E-2</v>
      </c>
      <c r="E21" s="299">
        <v>0.1111111111111111</v>
      </c>
      <c r="F21" s="282" t="s">
        <v>720</v>
      </c>
      <c r="G21" s="283" t="s">
        <v>23</v>
      </c>
      <c r="H21" s="284">
        <v>0</v>
      </c>
      <c r="I21" s="162">
        <v>550</v>
      </c>
      <c r="J21" s="162">
        <v>80</v>
      </c>
      <c r="K21" s="162">
        <v>200</v>
      </c>
      <c r="L21" s="162">
        <v>210</v>
      </c>
      <c r="M21" s="162">
        <v>300</v>
      </c>
      <c r="N21" s="162">
        <v>550</v>
      </c>
      <c r="O21" s="283" t="s">
        <v>779</v>
      </c>
      <c r="P21" s="21"/>
      <c r="Q21" s="15"/>
      <c r="R21" s="91">
        <v>1</v>
      </c>
      <c r="S21" s="29" t="s">
        <v>780</v>
      </c>
      <c r="T21" s="108">
        <v>0.6</v>
      </c>
      <c r="U21" s="26" t="s">
        <v>86</v>
      </c>
      <c r="V21" s="95"/>
      <c r="W21" s="95"/>
      <c r="X21" s="123">
        <v>43101</v>
      </c>
      <c r="Y21" s="123">
        <v>43465</v>
      </c>
      <c r="Z21" s="63" t="s">
        <v>40</v>
      </c>
      <c r="AA21" s="12"/>
      <c r="AB21" s="320" t="s">
        <v>830</v>
      </c>
      <c r="AC21" s="323">
        <v>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66.75" customHeight="1">
      <c r="A22" s="306"/>
      <c r="B22" s="273" t="str">
        <f>VLOOKUP(C22,Hoja2!$B$1:$C$16,2,0)</f>
        <v>Evaluación de Resultados</v>
      </c>
      <c r="C22" s="273" t="s">
        <v>682</v>
      </c>
      <c r="D22" s="299"/>
      <c r="E22" s="299"/>
      <c r="F22" s="282"/>
      <c r="G22" s="283"/>
      <c r="H22" s="284"/>
      <c r="I22" s="281">
        <v>0.9</v>
      </c>
      <c r="J22" s="281">
        <v>0.9</v>
      </c>
      <c r="K22" s="281">
        <v>0.9</v>
      </c>
      <c r="L22" s="281">
        <v>0.9</v>
      </c>
      <c r="M22" s="281">
        <v>0.9</v>
      </c>
      <c r="N22" s="281">
        <v>0.9</v>
      </c>
      <c r="O22" s="283" t="s">
        <v>87</v>
      </c>
      <c r="P22" s="221"/>
      <c r="Q22" s="222"/>
      <c r="R22" s="91" t="s">
        <v>26</v>
      </c>
      <c r="S22" s="51" t="s">
        <v>88</v>
      </c>
      <c r="T22" s="109">
        <v>0.6</v>
      </c>
      <c r="U22" s="51" t="s">
        <v>89</v>
      </c>
      <c r="V22" s="96" t="s">
        <v>90</v>
      </c>
      <c r="W22" s="96">
        <v>4</v>
      </c>
      <c r="X22" s="125">
        <v>43101</v>
      </c>
      <c r="Y22" s="125">
        <v>43465</v>
      </c>
      <c r="Z22" s="72" t="s">
        <v>65</v>
      </c>
      <c r="AA22" s="12"/>
      <c r="AB22" s="321"/>
      <c r="AC22" s="32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51" customHeight="1">
      <c r="A23" s="306"/>
      <c r="B23" s="273"/>
      <c r="C23" s="273"/>
      <c r="D23" s="299"/>
      <c r="E23" s="299"/>
      <c r="F23" s="282"/>
      <c r="G23" s="283"/>
      <c r="H23" s="284"/>
      <c r="I23" s="281"/>
      <c r="J23" s="281"/>
      <c r="K23" s="281"/>
      <c r="L23" s="281"/>
      <c r="M23" s="281"/>
      <c r="N23" s="281"/>
      <c r="O23" s="283"/>
      <c r="P23" s="223"/>
      <c r="Q23" s="224"/>
      <c r="R23" s="91" t="s">
        <v>30</v>
      </c>
      <c r="S23" s="51" t="s">
        <v>91</v>
      </c>
      <c r="T23" s="109">
        <v>0.4</v>
      </c>
      <c r="U23" s="51" t="s">
        <v>92</v>
      </c>
      <c r="V23" s="96" t="s">
        <v>90</v>
      </c>
      <c r="W23" s="96">
        <v>4</v>
      </c>
      <c r="X23" s="125">
        <v>43101</v>
      </c>
      <c r="Y23" s="125">
        <v>43465</v>
      </c>
      <c r="Z23" s="72" t="s">
        <v>65</v>
      </c>
      <c r="AA23" s="12"/>
      <c r="AB23" s="322"/>
      <c r="AC23" s="325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51.75" customHeight="1">
      <c r="A24" s="306"/>
      <c r="B24" s="273" t="str">
        <f>VLOOKUP(C24,Hoja2!$B$1:$C$16,2,0)</f>
        <v>Direccionamiento Estratégico y Planeación</v>
      </c>
      <c r="C24" s="273" t="s">
        <v>619</v>
      </c>
      <c r="D24" s="298">
        <f>E24*0.3</f>
        <v>3.3333333333333333E-2</v>
      </c>
      <c r="E24" s="298">
        <v>0.1111111111111111</v>
      </c>
      <c r="F24" s="279" t="s">
        <v>93</v>
      </c>
      <c r="G24" s="280" t="s">
        <v>94</v>
      </c>
      <c r="H24" s="252">
        <v>42882300</v>
      </c>
      <c r="I24" s="278">
        <v>0.8</v>
      </c>
      <c r="J24" s="278">
        <v>0.8</v>
      </c>
      <c r="K24" s="278">
        <v>0.8</v>
      </c>
      <c r="L24" s="278">
        <v>0.8</v>
      </c>
      <c r="M24" s="278">
        <v>0.8</v>
      </c>
      <c r="N24" s="278">
        <v>0.8</v>
      </c>
      <c r="O24" s="280" t="s">
        <v>782</v>
      </c>
      <c r="P24" s="225"/>
      <c r="Q24" s="226"/>
      <c r="R24" s="91">
        <v>1</v>
      </c>
      <c r="S24" s="32" t="s">
        <v>95</v>
      </c>
      <c r="T24" s="110">
        <v>0.3</v>
      </c>
      <c r="U24" s="33" t="s">
        <v>96</v>
      </c>
      <c r="V24" s="87" t="s">
        <v>97</v>
      </c>
      <c r="W24" s="87">
        <v>2</v>
      </c>
      <c r="X24" s="126">
        <v>43101</v>
      </c>
      <c r="Y24" s="126">
        <v>43342</v>
      </c>
      <c r="Z24" s="64" t="s">
        <v>98</v>
      </c>
      <c r="AA24" s="12" t="s">
        <v>820</v>
      </c>
      <c r="AB24" s="326" t="s">
        <v>830</v>
      </c>
      <c r="AC24" s="323">
        <v>0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6.5" customHeight="1">
      <c r="A25" s="306"/>
      <c r="B25" s="273"/>
      <c r="C25" s="273"/>
      <c r="D25" s="298"/>
      <c r="E25" s="298"/>
      <c r="F25" s="279"/>
      <c r="G25" s="280"/>
      <c r="H25" s="252"/>
      <c r="I25" s="278"/>
      <c r="J25" s="278"/>
      <c r="K25" s="278"/>
      <c r="L25" s="278"/>
      <c r="M25" s="278"/>
      <c r="N25" s="278"/>
      <c r="O25" s="280"/>
      <c r="P25" s="225"/>
      <c r="Q25" s="226"/>
      <c r="R25" s="91">
        <v>1.1000000000000001</v>
      </c>
      <c r="S25" s="77" t="s">
        <v>99</v>
      </c>
      <c r="T25" s="111">
        <v>0.4</v>
      </c>
      <c r="U25" s="52" t="s">
        <v>100</v>
      </c>
      <c r="V25" s="97" t="s">
        <v>97</v>
      </c>
      <c r="W25" s="97">
        <v>1</v>
      </c>
      <c r="X25" s="127">
        <v>43101</v>
      </c>
      <c r="Y25" s="127">
        <v>43160</v>
      </c>
      <c r="Z25" s="73" t="s">
        <v>98</v>
      </c>
      <c r="AA25" s="12" t="s">
        <v>820</v>
      </c>
      <c r="AB25" s="327"/>
      <c r="AC25" s="32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33">
      <c r="A26" s="306"/>
      <c r="B26" s="273"/>
      <c r="C26" s="273"/>
      <c r="D26" s="298"/>
      <c r="E26" s="298"/>
      <c r="F26" s="279"/>
      <c r="G26" s="280"/>
      <c r="H26" s="252"/>
      <c r="I26" s="278"/>
      <c r="J26" s="278"/>
      <c r="K26" s="278"/>
      <c r="L26" s="278"/>
      <c r="M26" s="278"/>
      <c r="N26" s="278"/>
      <c r="O26" s="280"/>
      <c r="P26" s="225"/>
      <c r="Q26" s="226"/>
      <c r="R26" s="91">
        <v>1.2</v>
      </c>
      <c r="S26" s="77" t="s">
        <v>101</v>
      </c>
      <c r="T26" s="111">
        <v>0.1</v>
      </c>
      <c r="U26" s="52" t="s">
        <v>102</v>
      </c>
      <c r="V26" s="97" t="s">
        <v>58</v>
      </c>
      <c r="W26" s="97">
        <v>10</v>
      </c>
      <c r="X26" s="127">
        <v>43160</v>
      </c>
      <c r="Y26" s="127">
        <v>43191</v>
      </c>
      <c r="Z26" s="73" t="s">
        <v>98</v>
      </c>
      <c r="AA26" s="12" t="s">
        <v>820</v>
      </c>
      <c r="AB26" s="327"/>
      <c r="AC26" s="32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6.5" customHeight="1">
      <c r="A27" s="306"/>
      <c r="B27" s="273" t="str">
        <f>VLOOKUP(C27,Hoja2!$B$1:$C$16,2,0)</f>
        <v>Información y Comunicación</v>
      </c>
      <c r="C27" s="273" t="s">
        <v>687</v>
      </c>
      <c r="D27" s="298"/>
      <c r="E27" s="298"/>
      <c r="F27" s="279"/>
      <c r="G27" s="280"/>
      <c r="H27" s="252"/>
      <c r="I27" s="278"/>
      <c r="J27" s="278"/>
      <c r="K27" s="278"/>
      <c r="L27" s="278"/>
      <c r="M27" s="278"/>
      <c r="N27" s="278"/>
      <c r="O27" s="280"/>
      <c r="P27" s="225"/>
      <c r="Q27" s="226"/>
      <c r="R27" s="91">
        <v>1.3</v>
      </c>
      <c r="S27" s="77" t="s">
        <v>103</v>
      </c>
      <c r="T27" s="111">
        <v>0.5</v>
      </c>
      <c r="U27" s="52" t="s">
        <v>104</v>
      </c>
      <c r="V27" s="97" t="s">
        <v>97</v>
      </c>
      <c r="W27" s="97">
        <v>1</v>
      </c>
      <c r="X27" s="127">
        <v>43282</v>
      </c>
      <c r="Y27" s="127">
        <v>43342</v>
      </c>
      <c r="Z27" s="73" t="s">
        <v>98</v>
      </c>
      <c r="AA27" s="12" t="s">
        <v>820</v>
      </c>
      <c r="AB27" s="327"/>
      <c r="AC27" s="32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63.75" customHeight="1">
      <c r="A28" s="306"/>
      <c r="B28" s="273"/>
      <c r="C28" s="273"/>
      <c r="D28" s="298"/>
      <c r="E28" s="298"/>
      <c r="F28" s="279"/>
      <c r="G28" s="280"/>
      <c r="H28" s="252"/>
      <c r="I28" s="278"/>
      <c r="J28" s="278"/>
      <c r="K28" s="278"/>
      <c r="L28" s="278"/>
      <c r="M28" s="278"/>
      <c r="N28" s="278"/>
      <c r="O28" s="280"/>
      <c r="P28" s="225"/>
      <c r="Q28" s="226"/>
      <c r="R28" s="91">
        <v>2</v>
      </c>
      <c r="S28" s="32" t="s">
        <v>105</v>
      </c>
      <c r="T28" s="110">
        <v>0.35</v>
      </c>
      <c r="U28" s="33" t="s">
        <v>106</v>
      </c>
      <c r="V28" s="87"/>
      <c r="W28" s="87"/>
      <c r="X28" s="126">
        <v>43101</v>
      </c>
      <c r="Y28" s="126">
        <v>43465</v>
      </c>
      <c r="Z28" s="64" t="s">
        <v>98</v>
      </c>
      <c r="AA28" s="12"/>
      <c r="AB28" s="327"/>
      <c r="AC28" s="32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78" customHeight="1">
      <c r="A29" s="306"/>
      <c r="B29" s="273"/>
      <c r="C29" s="273"/>
      <c r="D29" s="298"/>
      <c r="E29" s="298"/>
      <c r="F29" s="279"/>
      <c r="G29" s="280"/>
      <c r="H29" s="252"/>
      <c r="I29" s="278">
        <v>0.15</v>
      </c>
      <c r="J29" s="278">
        <v>0.03</v>
      </c>
      <c r="K29" s="278">
        <v>0.05</v>
      </c>
      <c r="L29" s="278">
        <v>0.05</v>
      </c>
      <c r="M29" s="278">
        <v>0.1</v>
      </c>
      <c r="N29" s="278">
        <v>0.15</v>
      </c>
      <c r="O29" s="280" t="s">
        <v>783</v>
      </c>
      <c r="P29" s="225"/>
      <c r="Q29" s="226"/>
      <c r="R29" s="91">
        <v>2.1</v>
      </c>
      <c r="S29" s="52" t="s">
        <v>107</v>
      </c>
      <c r="T29" s="111">
        <v>0.3</v>
      </c>
      <c r="U29" s="52" t="s">
        <v>106</v>
      </c>
      <c r="V29" s="97"/>
      <c r="W29" s="97"/>
      <c r="X29" s="127">
        <v>43101</v>
      </c>
      <c r="Y29" s="127">
        <v>43465</v>
      </c>
      <c r="Z29" s="73" t="s">
        <v>98</v>
      </c>
      <c r="AA29" s="12"/>
      <c r="AB29" s="327"/>
      <c r="AC29" s="32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66" customHeight="1">
      <c r="A30" s="306"/>
      <c r="B30" s="273"/>
      <c r="C30" s="273"/>
      <c r="D30" s="298"/>
      <c r="E30" s="298"/>
      <c r="F30" s="279"/>
      <c r="G30" s="280"/>
      <c r="H30" s="252"/>
      <c r="I30" s="278"/>
      <c r="J30" s="278"/>
      <c r="K30" s="278"/>
      <c r="L30" s="278"/>
      <c r="M30" s="278"/>
      <c r="N30" s="278"/>
      <c r="O30" s="280"/>
      <c r="P30" s="225"/>
      <c r="Q30" s="226"/>
      <c r="R30" s="91">
        <v>2.2000000000000002</v>
      </c>
      <c r="S30" s="52" t="s">
        <v>108</v>
      </c>
      <c r="T30" s="111">
        <v>0.35</v>
      </c>
      <c r="U30" s="52" t="s">
        <v>106</v>
      </c>
      <c r="V30" s="97"/>
      <c r="W30" s="97"/>
      <c r="X30" s="127">
        <v>43101</v>
      </c>
      <c r="Y30" s="127">
        <v>43465</v>
      </c>
      <c r="Z30" s="73" t="s">
        <v>98</v>
      </c>
      <c r="AA30" s="12"/>
      <c r="AB30" s="327"/>
      <c r="AC30" s="32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48" customHeight="1">
      <c r="A31" s="306"/>
      <c r="B31" s="273" t="str">
        <f>VLOOKUP(C31,Hoja2!$B$1:$C$16,2,0)</f>
        <v>Gestión con Valores para Resultados</v>
      </c>
      <c r="C31" s="273" t="s">
        <v>690</v>
      </c>
      <c r="D31" s="298"/>
      <c r="E31" s="298"/>
      <c r="F31" s="279"/>
      <c r="G31" s="280"/>
      <c r="H31" s="252"/>
      <c r="I31" s="278"/>
      <c r="J31" s="278"/>
      <c r="K31" s="278"/>
      <c r="L31" s="278"/>
      <c r="M31" s="278"/>
      <c r="N31" s="278"/>
      <c r="O31" s="280"/>
      <c r="P31" s="225"/>
      <c r="Q31" s="226"/>
      <c r="R31" s="91">
        <v>2.2999999999999998</v>
      </c>
      <c r="S31" s="52" t="s">
        <v>109</v>
      </c>
      <c r="T31" s="111">
        <v>0.35</v>
      </c>
      <c r="U31" s="52" t="s">
        <v>106</v>
      </c>
      <c r="V31" s="97"/>
      <c r="W31" s="97"/>
      <c r="X31" s="127">
        <v>43101</v>
      </c>
      <c r="Y31" s="127">
        <v>43465</v>
      </c>
      <c r="Z31" s="73" t="s">
        <v>98</v>
      </c>
      <c r="AA31" s="12"/>
      <c r="AB31" s="327"/>
      <c r="AC31" s="32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63.75" customHeight="1">
      <c r="A32" s="306"/>
      <c r="B32" s="273"/>
      <c r="C32" s="273"/>
      <c r="D32" s="298"/>
      <c r="E32" s="298"/>
      <c r="F32" s="279"/>
      <c r="G32" s="280"/>
      <c r="H32" s="252"/>
      <c r="I32" s="278"/>
      <c r="J32" s="278"/>
      <c r="K32" s="278"/>
      <c r="L32" s="278"/>
      <c r="M32" s="278"/>
      <c r="N32" s="278"/>
      <c r="O32" s="280"/>
      <c r="P32" s="225"/>
      <c r="Q32" s="226"/>
      <c r="R32" s="91">
        <v>3</v>
      </c>
      <c r="S32" s="32" t="s">
        <v>110</v>
      </c>
      <c r="T32" s="110">
        <v>0.35</v>
      </c>
      <c r="U32" s="33" t="s">
        <v>106</v>
      </c>
      <c r="V32" s="87"/>
      <c r="W32" s="87"/>
      <c r="X32" s="126">
        <v>43101</v>
      </c>
      <c r="Y32" s="126">
        <v>43465</v>
      </c>
      <c r="Z32" s="64" t="s">
        <v>98</v>
      </c>
      <c r="AA32" s="12"/>
      <c r="AB32" s="327"/>
      <c r="AC32" s="32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48" customHeight="1">
      <c r="A33" s="306"/>
      <c r="B33" s="273"/>
      <c r="C33" s="273"/>
      <c r="D33" s="298"/>
      <c r="E33" s="298"/>
      <c r="F33" s="279"/>
      <c r="G33" s="280"/>
      <c r="H33" s="252"/>
      <c r="I33" s="278"/>
      <c r="J33" s="278"/>
      <c r="K33" s="278"/>
      <c r="L33" s="278"/>
      <c r="M33" s="278"/>
      <c r="N33" s="278"/>
      <c r="O33" s="280"/>
      <c r="P33" s="225"/>
      <c r="Q33" s="226"/>
      <c r="R33" s="91">
        <v>3.1</v>
      </c>
      <c r="S33" s="53" t="s">
        <v>111</v>
      </c>
      <c r="T33" s="111">
        <v>0.5</v>
      </c>
      <c r="U33" s="52" t="s">
        <v>106</v>
      </c>
      <c r="V33" s="97"/>
      <c r="W33" s="97"/>
      <c r="X33" s="127">
        <v>43101</v>
      </c>
      <c r="Y33" s="127">
        <v>43465</v>
      </c>
      <c r="Z33" s="73" t="s">
        <v>98</v>
      </c>
      <c r="AA33" s="12"/>
      <c r="AB33" s="327"/>
      <c r="AC33" s="32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78.75" customHeight="1">
      <c r="A34" s="306"/>
      <c r="B34" s="273"/>
      <c r="C34" s="273"/>
      <c r="D34" s="298"/>
      <c r="E34" s="298"/>
      <c r="F34" s="279"/>
      <c r="G34" s="280"/>
      <c r="H34" s="252"/>
      <c r="I34" s="278"/>
      <c r="J34" s="278"/>
      <c r="K34" s="278"/>
      <c r="L34" s="278"/>
      <c r="M34" s="278"/>
      <c r="N34" s="278"/>
      <c r="O34" s="280"/>
      <c r="P34" s="225"/>
      <c r="Q34" s="226"/>
      <c r="R34" s="91">
        <v>3.2</v>
      </c>
      <c r="S34" s="53" t="s">
        <v>112</v>
      </c>
      <c r="T34" s="111">
        <v>0.5</v>
      </c>
      <c r="U34" s="52" t="s">
        <v>106</v>
      </c>
      <c r="V34" s="97"/>
      <c r="W34" s="97"/>
      <c r="X34" s="127">
        <v>43101</v>
      </c>
      <c r="Y34" s="127">
        <v>43465</v>
      </c>
      <c r="Z34" s="73" t="s">
        <v>98</v>
      </c>
      <c r="AA34" s="12"/>
      <c r="AB34" s="328"/>
      <c r="AC34" s="32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48" customHeight="1">
      <c r="A35" s="306"/>
      <c r="B35" s="138" t="str">
        <f>VLOOKUP(C35,Hoja2!$B$1:$C$16,2,0)</f>
        <v>Direccionamiento Estratégico y Planeación</v>
      </c>
      <c r="C35" s="163" t="s">
        <v>619</v>
      </c>
      <c r="D35" s="298">
        <f>E35*0.3</f>
        <v>3.3333333333333333E-2</v>
      </c>
      <c r="E35" s="298">
        <v>0.1111111111111111</v>
      </c>
      <c r="F35" s="279" t="s">
        <v>721</v>
      </c>
      <c r="G35" s="280" t="s">
        <v>94</v>
      </c>
      <c r="H35" s="252">
        <v>42882300</v>
      </c>
      <c r="I35" s="278">
        <v>0.8</v>
      </c>
      <c r="J35" s="278">
        <v>0.8</v>
      </c>
      <c r="K35" s="278">
        <v>0.8</v>
      </c>
      <c r="L35" s="278">
        <v>0.8</v>
      </c>
      <c r="M35" s="278">
        <v>0.8</v>
      </c>
      <c r="N35" s="278">
        <v>0.8</v>
      </c>
      <c r="O35" s="280" t="s">
        <v>113</v>
      </c>
      <c r="P35" s="225"/>
      <c r="Q35" s="226"/>
      <c r="R35" s="91">
        <v>1</v>
      </c>
      <c r="S35" s="32" t="s">
        <v>114</v>
      </c>
      <c r="T35" s="110">
        <v>0.25</v>
      </c>
      <c r="U35" s="33" t="s">
        <v>115</v>
      </c>
      <c r="V35" s="87"/>
      <c r="W35" s="87"/>
      <c r="X35" s="126">
        <v>43101</v>
      </c>
      <c r="Y35" s="126">
        <v>43465</v>
      </c>
      <c r="Z35" s="64" t="s">
        <v>116</v>
      </c>
      <c r="AA35" s="12"/>
      <c r="AB35" s="278" t="s">
        <v>830</v>
      </c>
      <c r="AC35" s="312">
        <v>0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48" customHeight="1">
      <c r="A36" s="306"/>
      <c r="B36" s="273" t="str">
        <f>VLOOKUP(C36,Hoja2!$B$1:$C$16,2,0)</f>
        <v>Información y Comunicación</v>
      </c>
      <c r="C36" s="273" t="s">
        <v>687</v>
      </c>
      <c r="D36" s="298"/>
      <c r="E36" s="298"/>
      <c r="F36" s="279"/>
      <c r="G36" s="280"/>
      <c r="H36" s="252"/>
      <c r="I36" s="278"/>
      <c r="J36" s="278"/>
      <c r="K36" s="277"/>
      <c r="L36" s="277"/>
      <c r="M36" s="277"/>
      <c r="N36" s="277"/>
      <c r="O36" s="280"/>
      <c r="P36" s="225"/>
      <c r="Q36" s="226"/>
      <c r="R36" s="91">
        <v>1.1000000000000001</v>
      </c>
      <c r="S36" s="52" t="s">
        <v>117</v>
      </c>
      <c r="T36" s="111">
        <v>0.3</v>
      </c>
      <c r="U36" s="52" t="s">
        <v>115</v>
      </c>
      <c r="V36" s="97"/>
      <c r="W36" s="97"/>
      <c r="X36" s="127">
        <v>43101</v>
      </c>
      <c r="Y36" s="127">
        <v>43465</v>
      </c>
      <c r="Z36" s="73" t="s">
        <v>116</v>
      </c>
      <c r="AA36" s="12"/>
      <c r="AB36" s="277"/>
      <c r="AC36" s="31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48" customHeight="1">
      <c r="A37" s="306"/>
      <c r="B37" s="273"/>
      <c r="C37" s="273"/>
      <c r="D37" s="298"/>
      <c r="E37" s="298"/>
      <c r="F37" s="279"/>
      <c r="G37" s="280"/>
      <c r="H37" s="252"/>
      <c r="I37" s="278"/>
      <c r="J37" s="278"/>
      <c r="K37" s="277"/>
      <c r="L37" s="277"/>
      <c r="M37" s="277"/>
      <c r="N37" s="277"/>
      <c r="O37" s="280"/>
      <c r="P37" s="225"/>
      <c r="Q37" s="226"/>
      <c r="R37" s="91">
        <v>1.2</v>
      </c>
      <c r="S37" s="52" t="s">
        <v>118</v>
      </c>
      <c r="T37" s="111">
        <v>0.35</v>
      </c>
      <c r="U37" s="52" t="s">
        <v>115</v>
      </c>
      <c r="V37" s="97"/>
      <c r="W37" s="97"/>
      <c r="X37" s="127">
        <v>43101</v>
      </c>
      <c r="Y37" s="127">
        <v>43465</v>
      </c>
      <c r="Z37" s="73" t="s">
        <v>116</v>
      </c>
      <c r="AA37" s="12"/>
      <c r="AB37" s="277"/>
      <c r="AC37" s="31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48" customHeight="1">
      <c r="A38" s="306"/>
      <c r="B38" s="273"/>
      <c r="C38" s="273"/>
      <c r="D38" s="298"/>
      <c r="E38" s="298"/>
      <c r="F38" s="279"/>
      <c r="G38" s="280"/>
      <c r="H38" s="252"/>
      <c r="I38" s="278"/>
      <c r="J38" s="278"/>
      <c r="K38" s="277"/>
      <c r="L38" s="277"/>
      <c r="M38" s="277"/>
      <c r="N38" s="277"/>
      <c r="O38" s="280"/>
      <c r="P38" s="225"/>
      <c r="Q38" s="226"/>
      <c r="R38" s="91">
        <v>1.3</v>
      </c>
      <c r="S38" s="52" t="s">
        <v>119</v>
      </c>
      <c r="T38" s="111">
        <v>0.35</v>
      </c>
      <c r="U38" s="53" t="s">
        <v>120</v>
      </c>
      <c r="V38" s="97"/>
      <c r="W38" s="97"/>
      <c r="X38" s="127">
        <v>43101</v>
      </c>
      <c r="Y38" s="127">
        <v>43465</v>
      </c>
      <c r="Z38" s="73" t="s">
        <v>116</v>
      </c>
      <c r="AA38" s="12"/>
      <c r="AB38" s="277"/>
      <c r="AC38" s="31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65.25" customHeight="1">
      <c r="A39" s="306"/>
      <c r="B39" s="273" t="str">
        <f>VLOOKUP(C39,Hoja2!$B$1:$C$16,2,0)</f>
        <v>Gestión con Valores para Resultados</v>
      </c>
      <c r="C39" s="273" t="s">
        <v>690</v>
      </c>
      <c r="D39" s="298"/>
      <c r="E39" s="298"/>
      <c r="F39" s="279"/>
      <c r="G39" s="280"/>
      <c r="H39" s="252"/>
      <c r="I39" s="278"/>
      <c r="J39" s="278"/>
      <c r="K39" s="277"/>
      <c r="L39" s="277"/>
      <c r="M39" s="277"/>
      <c r="N39" s="277"/>
      <c r="O39" s="280"/>
      <c r="P39" s="225"/>
      <c r="Q39" s="226"/>
      <c r="R39" s="91">
        <v>2</v>
      </c>
      <c r="S39" s="33" t="s">
        <v>121</v>
      </c>
      <c r="T39" s="110">
        <v>0.5</v>
      </c>
      <c r="U39" s="33" t="s">
        <v>122</v>
      </c>
      <c r="V39" s="87"/>
      <c r="W39" s="87"/>
      <c r="X39" s="126">
        <v>43101</v>
      </c>
      <c r="Y39" s="126">
        <v>43465</v>
      </c>
      <c r="Z39" s="64" t="s">
        <v>116</v>
      </c>
      <c r="AA39" s="12"/>
      <c r="AB39" s="277"/>
      <c r="AC39" s="31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48" customHeight="1">
      <c r="A40" s="306"/>
      <c r="B40" s="273"/>
      <c r="C40" s="273"/>
      <c r="D40" s="298"/>
      <c r="E40" s="298"/>
      <c r="F40" s="279"/>
      <c r="G40" s="280"/>
      <c r="H40" s="252"/>
      <c r="I40" s="278"/>
      <c r="J40" s="278"/>
      <c r="K40" s="277"/>
      <c r="L40" s="277"/>
      <c r="M40" s="277"/>
      <c r="N40" s="277"/>
      <c r="O40" s="280"/>
      <c r="P40" s="225"/>
      <c r="Q40" s="226"/>
      <c r="R40" s="91">
        <v>2.1</v>
      </c>
      <c r="S40" s="52" t="s">
        <v>123</v>
      </c>
      <c r="T40" s="111">
        <v>0.2</v>
      </c>
      <c r="U40" s="52" t="s">
        <v>122</v>
      </c>
      <c r="V40" s="97"/>
      <c r="W40" s="97"/>
      <c r="X40" s="127">
        <v>43101</v>
      </c>
      <c r="Y40" s="127">
        <v>43465</v>
      </c>
      <c r="Z40" s="73" t="s">
        <v>116</v>
      </c>
      <c r="AA40" s="12"/>
      <c r="AB40" s="277"/>
      <c r="AC40" s="31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79.5" customHeight="1">
      <c r="A41" s="306"/>
      <c r="B41" s="273"/>
      <c r="C41" s="273"/>
      <c r="D41" s="298"/>
      <c r="E41" s="298"/>
      <c r="F41" s="279"/>
      <c r="G41" s="280"/>
      <c r="H41" s="252"/>
      <c r="I41" s="278"/>
      <c r="J41" s="278"/>
      <c r="K41" s="277"/>
      <c r="L41" s="277"/>
      <c r="M41" s="277"/>
      <c r="N41" s="277"/>
      <c r="O41" s="280"/>
      <c r="P41" s="225"/>
      <c r="Q41" s="226"/>
      <c r="R41" s="91">
        <v>2.2000000000000002</v>
      </c>
      <c r="S41" s="77" t="s">
        <v>124</v>
      </c>
      <c r="T41" s="111">
        <v>0.5</v>
      </c>
      <c r="U41" s="52" t="s">
        <v>125</v>
      </c>
      <c r="V41" s="97"/>
      <c r="W41" s="97"/>
      <c r="X41" s="127">
        <v>43101</v>
      </c>
      <c r="Y41" s="127">
        <v>43465</v>
      </c>
      <c r="Z41" s="73" t="s">
        <v>116</v>
      </c>
      <c r="AA41" s="12" t="s">
        <v>820</v>
      </c>
      <c r="AB41" s="277"/>
      <c r="AC41" s="31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64.5" customHeight="1">
      <c r="A42" s="306"/>
      <c r="B42" s="273" t="str">
        <f>VLOOKUP(C42,Hoja2!$B$1:$C$16,2,0)</f>
        <v>Evaluación de Resultados</v>
      </c>
      <c r="C42" s="273" t="s">
        <v>682</v>
      </c>
      <c r="D42" s="298"/>
      <c r="E42" s="298"/>
      <c r="F42" s="279"/>
      <c r="G42" s="280"/>
      <c r="H42" s="252"/>
      <c r="I42" s="278"/>
      <c r="J42" s="278"/>
      <c r="K42" s="277"/>
      <c r="L42" s="277"/>
      <c r="M42" s="277"/>
      <c r="N42" s="277"/>
      <c r="O42" s="280"/>
      <c r="P42" s="225"/>
      <c r="Q42" s="226"/>
      <c r="R42" s="91">
        <v>2.2999999999999998</v>
      </c>
      <c r="S42" s="52" t="s">
        <v>126</v>
      </c>
      <c r="T42" s="111">
        <v>0.3</v>
      </c>
      <c r="U42" s="52" t="s">
        <v>122</v>
      </c>
      <c r="V42" s="97"/>
      <c r="W42" s="97"/>
      <c r="X42" s="127">
        <v>43101</v>
      </c>
      <c r="Y42" s="127">
        <v>43465</v>
      </c>
      <c r="Z42" s="73" t="s">
        <v>116</v>
      </c>
      <c r="AA42" s="12"/>
      <c r="AB42" s="277"/>
      <c r="AC42" s="3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48" customHeight="1">
      <c r="A43" s="306"/>
      <c r="B43" s="273"/>
      <c r="C43" s="273"/>
      <c r="D43" s="298"/>
      <c r="E43" s="298"/>
      <c r="F43" s="279"/>
      <c r="G43" s="280"/>
      <c r="H43" s="252"/>
      <c r="I43" s="278"/>
      <c r="J43" s="278"/>
      <c r="K43" s="277"/>
      <c r="L43" s="277"/>
      <c r="M43" s="277"/>
      <c r="N43" s="277"/>
      <c r="O43" s="280"/>
      <c r="P43" s="225"/>
      <c r="Q43" s="226"/>
      <c r="R43" s="91">
        <v>3</v>
      </c>
      <c r="S43" s="33" t="s">
        <v>127</v>
      </c>
      <c r="T43" s="110">
        <v>0.25</v>
      </c>
      <c r="U43" s="33" t="s">
        <v>115</v>
      </c>
      <c r="V43" s="87"/>
      <c r="W43" s="87"/>
      <c r="X43" s="126">
        <v>43101</v>
      </c>
      <c r="Y43" s="126">
        <v>43465</v>
      </c>
      <c r="Z43" s="64" t="s">
        <v>116</v>
      </c>
      <c r="AA43" s="12"/>
      <c r="AB43" s="277"/>
      <c r="AC43" s="312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48" customHeight="1">
      <c r="A44" s="306"/>
      <c r="B44" s="273"/>
      <c r="C44" s="273"/>
      <c r="D44" s="298"/>
      <c r="E44" s="298"/>
      <c r="F44" s="279"/>
      <c r="G44" s="280"/>
      <c r="H44" s="252"/>
      <c r="I44" s="278"/>
      <c r="J44" s="278"/>
      <c r="K44" s="277"/>
      <c r="L44" s="277"/>
      <c r="M44" s="277"/>
      <c r="N44" s="277"/>
      <c r="O44" s="280"/>
      <c r="P44" s="225"/>
      <c r="Q44" s="226"/>
      <c r="R44" s="91">
        <v>3.1</v>
      </c>
      <c r="S44" s="52" t="s">
        <v>128</v>
      </c>
      <c r="T44" s="111">
        <v>0.4</v>
      </c>
      <c r="U44" s="52" t="s">
        <v>129</v>
      </c>
      <c r="V44" s="97"/>
      <c r="W44" s="97"/>
      <c r="X44" s="127">
        <v>43101</v>
      </c>
      <c r="Y44" s="127">
        <v>43465</v>
      </c>
      <c r="Z44" s="73" t="s">
        <v>116</v>
      </c>
      <c r="AA44" s="12"/>
      <c r="AB44" s="277"/>
      <c r="AC44" s="312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48" customHeight="1">
      <c r="A45" s="306"/>
      <c r="B45" s="273"/>
      <c r="C45" s="273"/>
      <c r="D45" s="298"/>
      <c r="E45" s="298"/>
      <c r="F45" s="279"/>
      <c r="G45" s="280"/>
      <c r="H45" s="252"/>
      <c r="I45" s="278"/>
      <c r="J45" s="278"/>
      <c r="K45" s="277"/>
      <c r="L45" s="277"/>
      <c r="M45" s="277"/>
      <c r="N45" s="277"/>
      <c r="O45" s="280"/>
      <c r="P45" s="225"/>
      <c r="Q45" s="226"/>
      <c r="R45" s="91">
        <v>3.2</v>
      </c>
      <c r="S45" s="52" t="s">
        <v>130</v>
      </c>
      <c r="T45" s="111">
        <v>0.6</v>
      </c>
      <c r="U45" s="52" t="s">
        <v>129</v>
      </c>
      <c r="V45" s="97"/>
      <c r="W45" s="97"/>
      <c r="X45" s="127">
        <v>43101</v>
      </c>
      <c r="Y45" s="127">
        <v>43465</v>
      </c>
      <c r="Z45" s="73" t="s">
        <v>116</v>
      </c>
      <c r="AA45" s="12"/>
      <c r="AB45" s="277"/>
      <c r="AC45" s="3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33" customHeight="1">
      <c r="A46" s="306"/>
      <c r="B46" s="273" t="str">
        <f>VLOOKUP(C46,Hoja2!$B$1:$C$16,2,0)</f>
        <v>Direccionamiento Estratégico y Planeación</v>
      </c>
      <c r="C46" s="273" t="s">
        <v>619</v>
      </c>
      <c r="D46" s="298">
        <f>E46*0.3</f>
        <v>3.3333333333333333E-2</v>
      </c>
      <c r="E46" s="298">
        <v>0.1111111111111111</v>
      </c>
      <c r="F46" s="279" t="s">
        <v>719</v>
      </c>
      <c r="G46" s="280" t="s">
        <v>94</v>
      </c>
      <c r="H46" s="252">
        <v>42882300</v>
      </c>
      <c r="I46" s="278">
        <v>1</v>
      </c>
      <c r="J46" s="278">
        <v>0</v>
      </c>
      <c r="K46" s="278">
        <v>1</v>
      </c>
      <c r="L46" s="278">
        <v>1</v>
      </c>
      <c r="M46" s="278">
        <v>1</v>
      </c>
      <c r="N46" s="278">
        <v>1</v>
      </c>
      <c r="O46" s="280" t="s">
        <v>131</v>
      </c>
      <c r="P46" s="225"/>
      <c r="Q46" s="226"/>
      <c r="R46" s="91">
        <v>1</v>
      </c>
      <c r="S46" s="33" t="s">
        <v>132</v>
      </c>
      <c r="T46" s="110">
        <v>0.2</v>
      </c>
      <c r="U46" s="33" t="s">
        <v>133</v>
      </c>
      <c r="V46" s="87"/>
      <c r="W46" s="87"/>
      <c r="X46" s="126">
        <v>43101</v>
      </c>
      <c r="Y46" s="126">
        <v>43191</v>
      </c>
      <c r="Z46" s="64" t="s">
        <v>134</v>
      </c>
      <c r="AA46" s="12"/>
      <c r="AB46" s="278" t="s">
        <v>830</v>
      </c>
      <c r="AC46" s="308">
        <v>0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33">
      <c r="A47" s="306"/>
      <c r="B47" s="273"/>
      <c r="C47" s="273"/>
      <c r="D47" s="298"/>
      <c r="E47" s="298"/>
      <c r="F47" s="279"/>
      <c r="G47" s="280"/>
      <c r="H47" s="252"/>
      <c r="I47" s="278"/>
      <c r="J47" s="278"/>
      <c r="K47" s="277"/>
      <c r="L47" s="277"/>
      <c r="M47" s="277"/>
      <c r="N47" s="277"/>
      <c r="O47" s="280"/>
      <c r="P47" s="225"/>
      <c r="Q47" s="226"/>
      <c r="R47" s="91">
        <v>1.1000000000000001</v>
      </c>
      <c r="S47" s="52" t="s">
        <v>135</v>
      </c>
      <c r="T47" s="111">
        <v>0.5</v>
      </c>
      <c r="U47" s="52" t="s">
        <v>136</v>
      </c>
      <c r="V47" s="97"/>
      <c r="W47" s="97"/>
      <c r="X47" s="127">
        <v>43101</v>
      </c>
      <c r="Y47" s="127">
        <v>43191</v>
      </c>
      <c r="Z47" s="73" t="s">
        <v>134</v>
      </c>
      <c r="AA47" s="12"/>
      <c r="AB47" s="277"/>
      <c r="AC47" s="308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33">
      <c r="A48" s="306"/>
      <c r="B48" s="273"/>
      <c r="C48" s="273"/>
      <c r="D48" s="298"/>
      <c r="E48" s="298"/>
      <c r="F48" s="279"/>
      <c r="G48" s="280"/>
      <c r="H48" s="252"/>
      <c r="I48" s="278"/>
      <c r="J48" s="278"/>
      <c r="K48" s="277"/>
      <c r="L48" s="277"/>
      <c r="M48" s="277"/>
      <c r="N48" s="277"/>
      <c r="O48" s="280"/>
      <c r="P48" s="225"/>
      <c r="Q48" s="226"/>
      <c r="R48" s="91">
        <v>1.2</v>
      </c>
      <c r="S48" s="77" t="s">
        <v>137</v>
      </c>
      <c r="T48" s="111">
        <v>0.5</v>
      </c>
      <c r="U48" s="52" t="s">
        <v>133</v>
      </c>
      <c r="V48" s="97"/>
      <c r="W48" s="97"/>
      <c r="X48" s="127">
        <v>43101</v>
      </c>
      <c r="Y48" s="127">
        <v>43191</v>
      </c>
      <c r="Z48" s="73" t="s">
        <v>134</v>
      </c>
      <c r="AA48" s="12" t="s">
        <v>820</v>
      </c>
      <c r="AB48" s="277"/>
      <c r="AC48" s="30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35.25" customHeight="1">
      <c r="A49" s="306"/>
      <c r="B49" s="273"/>
      <c r="C49" s="273"/>
      <c r="D49" s="298"/>
      <c r="E49" s="298"/>
      <c r="F49" s="279"/>
      <c r="G49" s="280"/>
      <c r="H49" s="252"/>
      <c r="I49" s="278"/>
      <c r="J49" s="278"/>
      <c r="K49" s="277"/>
      <c r="L49" s="277"/>
      <c r="M49" s="277"/>
      <c r="N49" s="277"/>
      <c r="O49" s="280"/>
      <c r="P49" s="225"/>
      <c r="Q49" s="226"/>
      <c r="R49" s="91">
        <v>2</v>
      </c>
      <c r="S49" s="32" t="s">
        <v>138</v>
      </c>
      <c r="T49" s="110">
        <v>0.15</v>
      </c>
      <c r="U49" s="34" t="s">
        <v>139</v>
      </c>
      <c r="V49" s="87"/>
      <c r="W49" s="87"/>
      <c r="X49" s="126">
        <v>43101</v>
      </c>
      <c r="Y49" s="126">
        <v>43403</v>
      </c>
      <c r="Z49" s="64" t="s">
        <v>134</v>
      </c>
      <c r="AA49" s="12"/>
      <c r="AB49" s="277"/>
      <c r="AC49" s="308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65.25" customHeight="1">
      <c r="A50" s="306"/>
      <c r="B50" s="273" t="str">
        <f>VLOOKUP(C50,Hoja2!$B$1:$C$16,2,0)</f>
        <v>Información y Comunicación</v>
      </c>
      <c r="C50" s="273" t="s">
        <v>687</v>
      </c>
      <c r="D50" s="298"/>
      <c r="E50" s="298"/>
      <c r="F50" s="279"/>
      <c r="G50" s="280"/>
      <c r="H50" s="252"/>
      <c r="I50" s="278"/>
      <c r="J50" s="278"/>
      <c r="K50" s="277"/>
      <c r="L50" s="277"/>
      <c r="M50" s="277"/>
      <c r="N50" s="277"/>
      <c r="O50" s="280"/>
      <c r="P50" s="225"/>
      <c r="Q50" s="226"/>
      <c r="R50" s="91">
        <v>2.1</v>
      </c>
      <c r="S50" s="53" t="s">
        <v>140</v>
      </c>
      <c r="T50" s="111">
        <v>0.5</v>
      </c>
      <c r="U50" s="53" t="s">
        <v>139</v>
      </c>
      <c r="V50" s="97"/>
      <c r="W50" s="97"/>
      <c r="X50" s="127">
        <v>43101</v>
      </c>
      <c r="Y50" s="127">
        <v>43373</v>
      </c>
      <c r="Z50" s="73" t="s">
        <v>134</v>
      </c>
      <c r="AA50" s="12"/>
      <c r="AB50" s="277"/>
      <c r="AC50" s="308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80.25" customHeight="1">
      <c r="A51" s="306"/>
      <c r="B51" s="273"/>
      <c r="C51" s="273"/>
      <c r="D51" s="298"/>
      <c r="E51" s="298"/>
      <c r="F51" s="279"/>
      <c r="G51" s="280"/>
      <c r="H51" s="252"/>
      <c r="I51" s="278"/>
      <c r="J51" s="278"/>
      <c r="K51" s="277"/>
      <c r="L51" s="277"/>
      <c r="M51" s="277"/>
      <c r="N51" s="277"/>
      <c r="O51" s="280"/>
      <c r="P51" s="225"/>
      <c r="Q51" s="226"/>
      <c r="R51" s="91">
        <v>2.2000000000000002</v>
      </c>
      <c r="S51" s="53" t="s">
        <v>141</v>
      </c>
      <c r="T51" s="111">
        <v>0.5</v>
      </c>
      <c r="U51" s="53" t="s">
        <v>142</v>
      </c>
      <c r="V51" s="97"/>
      <c r="W51" s="97"/>
      <c r="X51" s="127">
        <v>43101</v>
      </c>
      <c r="Y51" s="127">
        <v>43373</v>
      </c>
      <c r="Z51" s="73" t="s">
        <v>134</v>
      </c>
      <c r="AA51" s="12"/>
      <c r="AB51" s="277"/>
      <c r="AC51" s="308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33">
      <c r="A52" s="306"/>
      <c r="B52" s="273"/>
      <c r="C52" s="273"/>
      <c r="D52" s="298"/>
      <c r="E52" s="298"/>
      <c r="F52" s="279"/>
      <c r="G52" s="280"/>
      <c r="H52" s="252"/>
      <c r="I52" s="278"/>
      <c r="J52" s="278"/>
      <c r="K52" s="277"/>
      <c r="L52" s="277"/>
      <c r="M52" s="277"/>
      <c r="N52" s="277"/>
      <c r="O52" s="280"/>
      <c r="P52" s="225"/>
      <c r="Q52" s="226"/>
      <c r="R52" s="91">
        <v>3</v>
      </c>
      <c r="S52" s="34" t="s">
        <v>143</v>
      </c>
      <c r="T52" s="110">
        <v>0.25</v>
      </c>
      <c r="U52" s="34" t="s">
        <v>144</v>
      </c>
      <c r="V52" s="87"/>
      <c r="W52" s="87"/>
      <c r="X52" s="126">
        <v>43101</v>
      </c>
      <c r="Y52" s="126">
        <v>43403</v>
      </c>
      <c r="Z52" s="64" t="s">
        <v>134</v>
      </c>
      <c r="AA52" s="12"/>
      <c r="AB52" s="277"/>
      <c r="AC52" s="30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84" customHeight="1">
      <c r="A53" s="306"/>
      <c r="B53" s="273"/>
      <c r="C53" s="273"/>
      <c r="D53" s="298"/>
      <c r="E53" s="298"/>
      <c r="F53" s="279"/>
      <c r="G53" s="280"/>
      <c r="H53" s="252"/>
      <c r="I53" s="278"/>
      <c r="J53" s="278"/>
      <c r="K53" s="277"/>
      <c r="L53" s="277"/>
      <c r="M53" s="277"/>
      <c r="N53" s="277"/>
      <c r="O53" s="280"/>
      <c r="P53" s="225"/>
      <c r="Q53" s="226"/>
      <c r="R53" s="91">
        <v>3.1</v>
      </c>
      <c r="S53" s="78" t="s">
        <v>145</v>
      </c>
      <c r="T53" s="111">
        <v>0.5</v>
      </c>
      <c r="U53" s="54" t="s">
        <v>144</v>
      </c>
      <c r="V53" s="97"/>
      <c r="W53" s="97"/>
      <c r="X53" s="127">
        <v>43101</v>
      </c>
      <c r="Y53" s="127">
        <v>43403</v>
      </c>
      <c r="Z53" s="73" t="s">
        <v>134</v>
      </c>
      <c r="AA53" s="12"/>
      <c r="AB53" s="277"/>
      <c r="AC53" s="30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48" customHeight="1">
      <c r="A54" s="306"/>
      <c r="B54" s="273" t="str">
        <f>VLOOKUP(C54,Hoja2!$B$1:$C$16,2,0)</f>
        <v>Evaluación de Resultados</v>
      </c>
      <c r="C54" s="273" t="s">
        <v>682</v>
      </c>
      <c r="D54" s="298"/>
      <c r="E54" s="298"/>
      <c r="F54" s="279"/>
      <c r="G54" s="280"/>
      <c r="H54" s="252"/>
      <c r="I54" s="278"/>
      <c r="J54" s="278"/>
      <c r="K54" s="277"/>
      <c r="L54" s="277"/>
      <c r="M54" s="277"/>
      <c r="N54" s="277"/>
      <c r="O54" s="280"/>
      <c r="P54" s="225"/>
      <c r="Q54" s="226"/>
      <c r="R54" s="91">
        <v>3.2</v>
      </c>
      <c r="S54" s="53" t="s">
        <v>146</v>
      </c>
      <c r="T54" s="111">
        <v>0.25</v>
      </c>
      <c r="U54" s="53" t="s">
        <v>147</v>
      </c>
      <c r="V54" s="97"/>
      <c r="W54" s="97"/>
      <c r="X54" s="127">
        <v>43101</v>
      </c>
      <c r="Y54" s="127">
        <v>43403</v>
      </c>
      <c r="Z54" s="73" t="s">
        <v>134</v>
      </c>
      <c r="AA54" s="12"/>
      <c r="AB54" s="277"/>
      <c r="AC54" s="30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48" customHeight="1">
      <c r="A55" s="306"/>
      <c r="B55" s="273"/>
      <c r="C55" s="273"/>
      <c r="D55" s="298"/>
      <c r="E55" s="298"/>
      <c r="F55" s="279"/>
      <c r="G55" s="280"/>
      <c r="H55" s="252"/>
      <c r="I55" s="278"/>
      <c r="J55" s="278"/>
      <c r="K55" s="277"/>
      <c r="L55" s="277"/>
      <c r="M55" s="277"/>
      <c r="N55" s="277"/>
      <c r="O55" s="280"/>
      <c r="P55" s="225"/>
      <c r="Q55" s="226"/>
      <c r="R55" s="91">
        <v>3.3</v>
      </c>
      <c r="S55" s="53" t="s">
        <v>148</v>
      </c>
      <c r="T55" s="111">
        <v>0.25</v>
      </c>
      <c r="U55" s="53" t="s">
        <v>149</v>
      </c>
      <c r="V55" s="97"/>
      <c r="W55" s="97"/>
      <c r="X55" s="127">
        <v>43101</v>
      </c>
      <c r="Y55" s="127">
        <v>43403</v>
      </c>
      <c r="Z55" s="73" t="s">
        <v>134</v>
      </c>
      <c r="AA55" s="12"/>
      <c r="AB55" s="277"/>
      <c r="AC55" s="308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49.5">
      <c r="A56" s="306"/>
      <c r="B56" s="273"/>
      <c r="C56" s="273"/>
      <c r="D56" s="298"/>
      <c r="E56" s="298"/>
      <c r="F56" s="279"/>
      <c r="G56" s="280"/>
      <c r="H56" s="252"/>
      <c r="I56" s="278"/>
      <c r="J56" s="278"/>
      <c r="K56" s="277"/>
      <c r="L56" s="277"/>
      <c r="M56" s="277"/>
      <c r="N56" s="277"/>
      <c r="O56" s="280"/>
      <c r="P56" s="225"/>
      <c r="Q56" s="226"/>
      <c r="R56" s="91">
        <v>4</v>
      </c>
      <c r="S56" s="32" t="s">
        <v>150</v>
      </c>
      <c r="T56" s="110">
        <v>0.25</v>
      </c>
      <c r="U56" s="32" t="s">
        <v>151</v>
      </c>
      <c r="V56" s="87"/>
      <c r="W56" s="87"/>
      <c r="X56" s="126">
        <v>43101</v>
      </c>
      <c r="Y56" s="126">
        <v>43465</v>
      </c>
      <c r="Z56" s="64" t="s">
        <v>134</v>
      </c>
      <c r="AA56" s="12"/>
      <c r="AB56" s="277"/>
      <c r="AC56" s="30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33">
      <c r="A57" s="306"/>
      <c r="B57" s="273"/>
      <c r="C57" s="273"/>
      <c r="D57" s="298"/>
      <c r="E57" s="298"/>
      <c r="F57" s="279"/>
      <c r="G57" s="280"/>
      <c r="H57" s="252"/>
      <c r="I57" s="278"/>
      <c r="J57" s="278"/>
      <c r="K57" s="277"/>
      <c r="L57" s="277"/>
      <c r="M57" s="277"/>
      <c r="N57" s="277"/>
      <c r="O57" s="280"/>
      <c r="P57" s="225"/>
      <c r="Q57" s="226"/>
      <c r="R57" s="91">
        <v>4.0999999999999996</v>
      </c>
      <c r="S57" s="53" t="s">
        <v>152</v>
      </c>
      <c r="T57" s="111">
        <v>0.2</v>
      </c>
      <c r="U57" s="53" t="s">
        <v>153</v>
      </c>
      <c r="V57" s="97"/>
      <c r="W57" s="97"/>
      <c r="X57" s="127">
        <v>43101</v>
      </c>
      <c r="Y57" s="127">
        <v>43465</v>
      </c>
      <c r="Z57" s="73" t="s">
        <v>134</v>
      </c>
      <c r="AA57" s="12"/>
      <c r="AB57" s="277"/>
      <c r="AC57" s="308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48" customHeight="1">
      <c r="A58" s="306"/>
      <c r="B58" s="273" t="str">
        <f>VLOOKUP(C58,Hoja2!$B$1:$C$16,2,0)</f>
        <v>Gestión con Valores para Resultados</v>
      </c>
      <c r="C58" s="273" t="s">
        <v>690</v>
      </c>
      <c r="D58" s="298"/>
      <c r="E58" s="298"/>
      <c r="F58" s="279"/>
      <c r="G58" s="280"/>
      <c r="H58" s="252"/>
      <c r="I58" s="278"/>
      <c r="J58" s="278"/>
      <c r="K58" s="277"/>
      <c r="L58" s="277"/>
      <c r="M58" s="277"/>
      <c r="N58" s="277"/>
      <c r="O58" s="280"/>
      <c r="P58" s="225"/>
      <c r="Q58" s="226"/>
      <c r="R58" s="91">
        <v>4.2</v>
      </c>
      <c r="S58" s="53" t="s">
        <v>154</v>
      </c>
      <c r="T58" s="111">
        <v>0.2</v>
      </c>
      <c r="U58" s="53" t="s">
        <v>149</v>
      </c>
      <c r="V58" s="97"/>
      <c r="W58" s="97"/>
      <c r="X58" s="127">
        <v>43101</v>
      </c>
      <c r="Y58" s="127">
        <v>43465</v>
      </c>
      <c r="Z58" s="73" t="s">
        <v>134</v>
      </c>
      <c r="AA58" s="12"/>
      <c r="AB58" s="277"/>
      <c r="AC58" s="30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66.75" customHeight="1">
      <c r="A59" s="306"/>
      <c r="B59" s="273"/>
      <c r="C59" s="273"/>
      <c r="D59" s="298"/>
      <c r="E59" s="298"/>
      <c r="F59" s="279"/>
      <c r="G59" s="280"/>
      <c r="H59" s="252"/>
      <c r="I59" s="278"/>
      <c r="J59" s="278"/>
      <c r="K59" s="277"/>
      <c r="L59" s="277"/>
      <c r="M59" s="277"/>
      <c r="N59" s="277"/>
      <c r="O59" s="280"/>
      <c r="P59" s="225"/>
      <c r="Q59" s="226"/>
      <c r="R59" s="91">
        <v>4.3</v>
      </c>
      <c r="S59" s="53" t="s">
        <v>155</v>
      </c>
      <c r="T59" s="111">
        <v>0.3</v>
      </c>
      <c r="U59" s="53" t="s">
        <v>156</v>
      </c>
      <c r="V59" s="97"/>
      <c r="W59" s="97"/>
      <c r="X59" s="127">
        <v>43101</v>
      </c>
      <c r="Y59" s="127">
        <v>43465</v>
      </c>
      <c r="Z59" s="73" t="s">
        <v>134</v>
      </c>
      <c r="AA59" s="12"/>
      <c r="AB59" s="277"/>
      <c r="AC59" s="308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49.5">
      <c r="A60" s="306"/>
      <c r="B60" s="273"/>
      <c r="C60" s="273"/>
      <c r="D60" s="298"/>
      <c r="E60" s="298"/>
      <c r="F60" s="279"/>
      <c r="G60" s="280"/>
      <c r="H60" s="252"/>
      <c r="I60" s="278"/>
      <c r="J60" s="278"/>
      <c r="K60" s="277"/>
      <c r="L60" s="277"/>
      <c r="M60" s="277"/>
      <c r="N60" s="277"/>
      <c r="O60" s="280"/>
      <c r="P60" s="225"/>
      <c r="Q60" s="226"/>
      <c r="R60" s="91">
        <v>4.4000000000000004</v>
      </c>
      <c r="S60" s="53" t="s">
        <v>157</v>
      </c>
      <c r="T60" s="111">
        <v>0.3</v>
      </c>
      <c r="U60" s="53" t="s">
        <v>151</v>
      </c>
      <c r="V60" s="97"/>
      <c r="W60" s="97"/>
      <c r="X60" s="127">
        <v>43101</v>
      </c>
      <c r="Y60" s="127">
        <v>43465</v>
      </c>
      <c r="Z60" s="73" t="s">
        <v>134</v>
      </c>
      <c r="AA60" s="12"/>
      <c r="AB60" s="277"/>
      <c r="AC60" s="30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33">
      <c r="A61" s="306"/>
      <c r="B61" s="273"/>
      <c r="C61" s="273"/>
      <c r="D61" s="298"/>
      <c r="E61" s="298"/>
      <c r="F61" s="279"/>
      <c r="G61" s="280"/>
      <c r="H61" s="252"/>
      <c r="I61" s="278"/>
      <c r="J61" s="278"/>
      <c r="K61" s="277"/>
      <c r="L61" s="277"/>
      <c r="M61" s="277"/>
      <c r="N61" s="277"/>
      <c r="O61" s="280"/>
      <c r="P61" s="225"/>
      <c r="Q61" s="226"/>
      <c r="R61" s="91">
        <v>5</v>
      </c>
      <c r="S61" s="34" t="s">
        <v>158</v>
      </c>
      <c r="T61" s="110">
        <v>0.15</v>
      </c>
      <c r="U61" s="32" t="s">
        <v>159</v>
      </c>
      <c r="V61" s="87"/>
      <c r="W61" s="87"/>
      <c r="X61" s="126">
        <v>43101</v>
      </c>
      <c r="Y61" s="126">
        <v>43465</v>
      </c>
      <c r="Z61" s="64" t="s">
        <v>134</v>
      </c>
      <c r="AA61" s="12"/>
      <c r="AB61" s="277"/>
      <c r="AC61" s="308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49.5">
      <c r="A62" s="306"/>
      <c r="B62" s="273"/>
      <c r="C62" s="273"/>
      <c r="D62" s="298"/>
      <c r="E62" s="298"/>
      <c r="F62" s="279"/>
      <c r="G62" s="280"/>
      <c r="H62" s="252"/>
      <c r="I62" s="278"/>
      <c r="J62" s="278"/>
      <c r="K62" s="277"/>
      <c r="L62" s="277"/>
      <c r="M62" s="277"/>
      <c r="N62" s="277"/>
      <c r="O62" s="280"/>
      <c r="P62" s="225"/>
      <c r="Q62" s="226"/>
      <c r="R62" s="91">
        <v>5.0999999999999996</v>
      </c>
      <c r="S62" s="79" t="s">
        <v>160</v>
      </c>
      <c r="T62" s="111">
        <v>0.5</v>
      </c>
      <c r="U62" s="53" t="s">
        <v>161</v>
      </c>
      <c r="V62" s="97"/>
      <c r="W62" s="97"/>
      <c r="X62" s="127">
        <v>43101</v>
      </c>
      <c r="Y62" s="127">
        <v>43465</v>
      </c>
      <c r="Z62" s="73" t="s">
        <v>134</v>
      </c>
      <c r="AA62" s="12"/>
      <c r="AB62" s="277"/>
      <c r="AC62" s="30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33">
      <c r="A63" s="306"/>
      <c r="B63" s="273"/>
      <c r="C63" s="273"/>
      <c r="D63" s="298"/>
      <c r="E63" s="298"/>
      <c r="F63" s="279"/>
      <c r="G63" s="280"/>
      <c r="H63" s="252"/>
      <c r="I63" s="278"/>
      <c r="J63" s="278"/>
      <c r="K63" s="277"/>
      <c r="L63" s="277"/>
      <c r="M63" s="277"/>
      <c r="N63" s="277"/>
      <c r="O63" s="280"/>
      <c r="P63" s="225"/>
      <c r="Q63" s="226"/>
      <c r="R63" s="91">
        <v>5.2</v>
      </c>
      <c r="S63" s="54" t="s">
        <v>162</v>
      </c>
      <c r="T63" s="111">
        <v>0.5</v>
      </c>
      <c r="U63" s="53" t="s">
        <v>159</v>
      </c>
      <c r="V63" s="97"/>
      <c r="W63" s="97"/>
      <c r="X63" s="127">
        <v>43101</v>
      </c>
      <c r="Y63" s="127">
        <v>43465</v>
      </c>
      <c r="Z63" s="73" t="s">
        <v>134</v>
      </c>
      <c r="AA63" s="12"/>
      <c r="AB63" s="277"/>
      <c r="AC63" s="308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66" customHeight="1">
      <c r="A64" s="306"/>
      <c r="B64" s="273" t="str">
        <f>VLOOKUP(C64,Hoja2!$B$1:$C$16,2,0)</f>
        <v>Direccionamiento Estratégico y Planeación</v>
      </c>
      <c r="C64" s="273" t="s">
        <v>619</v>
      </c>
      <c r="D64" s="298">
        <f>E64*0.3</f>
        <v>3.3333333333333333E-2</v>
      </c>
      <c r="E64" s="298">
        <v>0.1111111111111111</v>
      </c>
      <c r="F64" s="279" t="s">
        <v>718</v>
      </c>
      <c r="G64" s="280" t="s">
        <v>94</v>
      </c>
      <c r="H64" s="252">
        <v>42882300</v>
      </c>
      <c r="I64" s="277">
        <v>20</v>
      </c>
      <c r="J64" s="277">
        <v>3</v>
      </c>
      <c r="K64" s="277">
        <v>7</v>
      </c>
      <c r="L64" s="277">
        <v>7</v>
      </c>
      <c r="M64" s="277">
        <v>15</v>
      </c>
      <c r="N64" s="277">
        <v>20</v>
      </c>
      <c r="O64" s="280" t="s">
        <v>784</v>
      </c>
      <c r="P64" s="225"/>
      <c r="Q64" s="226"/>
      <c r="R64" s="91">
        <v>1</v>
      </c>
      <c r="S64" s="32" t="s">
        <v>163</v>
      </c>
      <c r="T64" s="110">
        <v>0.3</v>
      </c>
      <c r="U64" s="35" t="s">
        <v>164</v>
      </c>
      <c r="V64" s="87"/>
      <c r="W64" s="87"/>
      <c r="X64" s="128">
        <v>43101</v>
      </c>
      <c r="Y64" s="128">
        <v>43465</v>
      </c>
      <c r="Z64" s="65" t="s">
        <v>165</v>
      </c>
      <c r="AA64" s="12"/>
      <c r="AB64" s="277" t="s">
        <v>830</v>
      </c>
      <c r="AC64" s="308">
        <v>0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92.25" customHeight="1">
      <c r="A65" s="306"/>
      <c r="B65" s="273"/>
      <c r="C65" s="273"/>
      <c r="D65" s="298"/>
      <c r="E65" s="298"/>
      <c r="F65" s="279"/>
      <c r="G65" s="280"/>
      <c r="H65" s="252"/>
      <c r="I65" s="277"/>
      <c r="J65" s="277"/>
      <c r="K65" s="277"/>
      <c r="L65" s="277"/>
      <c r="M65" s="277"/>
      <c r="N65" s="277"/>
      <c r="O65" s="280"/>
      <c r="P65" s="225"/>
      <c r="Q65" s="226"/>
      <c r="R65" s="91">
        <v>1.1000000000000001</v>
      </c>
      <c r="S65" s="53" t="s">
        <v>166</v>
      </c>
      <c r="T65" s="111">
        <v>0.3</v>
      </c>
      <c r="U65" s="55" t="s">
        <v>667</v>
      </c>
      <c r="V65" s="97"/>
      <c r="W65" s="97"/>
      <c r="X65" s="129">
        <v>43101</v>
      </c>
      <c r="Y65" s="129">
        <v>43465</v>
      </c>
      <c r="Z65" s="74" t="s">
        <v>165</v>
      </c>
      <c r="AA65" s="12"/>
      <c r="AB65" s="277"/>
      <c r="AC65" s="308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38" customHeight="1">
      <c r="A66" s="306"/>
      <c r="B66" s="273"/>
      <c r="C66" s="273"/>
      <c r="D66" s="298"/>
      <c r="E66" s="298"/>
      <c r="F66" s="279"/>
      <c r="G66" s="280"/>
      <c r="H66" s="252"/>
      <c r="I66" s="277"/>
      <c r="J66" s="277"/>
      <c r="K66" s="277"/>
      <c r="L66" s="277"/>
      <c r="M66" s="277"/>
      <c r="N66" s="277"/>
      <c r="O66" s="280"/>
      <c r="P66" s="225"/>
      <c r="Q66" s="226"/>
      <c r="R66" s="91">
        <v>1.2</v>
      </c>
      <c r="S66" s="53" t="s">
        <v>167</v>
      </c>
      <c r="T66" s="111">
        <v>0.3</v>
      </c>
      <c r="U66" s="55" t="s">
        <v>168</v>
      </c>
      <c r="V66" s="97"/>
      <c r="W66" s="97"/>
      <c r="X66" s="129">
        <v>43101</v>
      </c>
      <c r="Y66" s="129">
        <v>43465</v>
      </c>
      <c r="Z66" s="74" t="s">
        <v>165</v>
      </c>
      <c r="AA66" s="12"/>
      <c r="AB66" s="277"/>
      <c r="AC66" s="308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16.25" customHeight="1">
      <c r="A67" s="306"/>
      <c r="B67" s="273" t="str">
        <f>VLOOKUP(C67,Hoja2!$B$1:$C$16,2,0)</f>
        <v>Evaluación de Resultados</v>
      </c>
      <c r="C67" s="304" t="s">
        <v>682</v>
      </c>
      <c r="D67" s="298"/>
      <c r="E67" s="298"/>
      <c r="F67" s="279"/>
      <c r="G67" s="280"/>
      <c r="H67" s="252"/>
      <c r="I67" s="277"/>
      <c r="J67" s="277"/>
      <c r="K67" s="277"/>
      <c r="L67" s="277"/>
      <c r="M67" s="277"/>
      <c r="N67" s="277"/>
      <c r="O67" s="280"/>
      <c r="P67" s="225"/>
      <c r="Q67" s="226"/>
      <c r="R67" s="91">
        <v>1.3</v>
      </c>
      <c r="S67" s="53" t="s">
        <v>169</v>
      </c>
      <c r="T67" s="111">
        <v>0.4</v>
      </c>
      <c r="U67" s="55" t="s">
        <v>668</v>
      </c>
      <c r="V67" s="97"/>
      <c r="W67" s="97"/>
      <c r="X67" s="129">
        <v>43101</v>
      </c>
      <c r="Y67" s="129">
        <v>43465</v>
      </c>
      <c r="Z67" s="74" t="s">
        <v>165</v>
      </c>
      <c r="AA67" s="12"/>
      <c r="AB67" s="277"/>
      <c r="AC67" s="308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48" customHeight="1">
      <c r="A68" s="306"/>
      <c r="B68" s="273"/>
      <c r="C68" s="304"/>
      <c r="D68" s="298"/>
      <c r="E68" s="298"/>
      <c r="F68" s="279"/>
      <c r="G68" s="280"/>
      <c r="H68" s="252"/>
      <c r="I68" s="277"/>
      <c r="J68" s="277"/>
      <c r="K68" s="277"/>
      <c r="L68" s="277"/>
      <c r="M68" s="277"/>
      <c r="N68" s="277"/>
      <c r="O68" s="280"/>
      <c r="P68" s="225"/>
      <c r="Q68" s="226"/>
      <c r="R68" s="91">
        <v>2</v>
      </c>
      <c r="S68" s="32" t="s">
        <v>170</v>
      </c>
      <c r="T68" s="110">
        <v>0.4</v>
      </c>
      <c r="U68" s="35" t="s">
        <v>171</v>
      </c>
      <c r="V68" s="87"/>
      <c r="W68" s="87"/>
      <c r="X68" s="128">
        <v>43101</v>
      </c>
      <c r="Y68" s="128">
        <v>43465</v>
      </c>
      <c r="Z68" s="65" t="s">
        <v>165</v>
      </c>
      <c r="AA68" s="12"/>
      <c r="AB68" s="277"/>
      <c r="AC68" s="30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48" customHeight="1">
      <c r="A69" s="306"/>
      <c r="B69" s="273"/>
      <c r="C69" s="304"/>
      <c r="D69" s="298"/>
      <c r="E69" s="298"/>
      <c r="F69" s="279"/>
      <c r="G69" s="280"/>
      <c r="H69" s="252"/>
      <c r="I69" s="277"/>
      <c r="J69" s="277"/>
      <c r="K69" s="277"/>
      <c r="L69" s="277"/>
      <c r="M69" s="277"/>
      <c r="N69" s="277"/>
      <c r="O69" s="280"/>
      <c r="P69" s="225"/>
      <c r="Q69" s="226"/>
      <c r="R69" s="91">
        <v>2.1</v>
      </c>
      <c r="S69" s="53" t="s">
        <v>172</v>
      </c>
      <c r="T69" s="111">
        <v>0.5</v>
      </c>
      <c r="U69" s="56" t="s">
        <v>669</v>
      </c>
      <c r="V69" s="97"/>
      <c r="W69" s="97"/>
      <c r="X69" s="129">
        <v>43101</v>
      </c>
      <c r="Y69" s="129">
        <v>43465</v>
      </c>
      <c r="Z69" s="74" t="s">
        <v>165</v>
      </c>
      <c r="AA69" s="12"/>
      <c r="AB69" s="277"/>
      <c r="AC69" s="308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48" customHeight="1">
      <c r="A70" s="306"/>
      <c r="B70" s="273"/>
      <c r="C70" s="304"/>
      <c r="D70" s="298"/>
      <c r="E70" s="298"/>
      <c r="F70" s="279"/>
      <c r="G70" s="280"/>
      <c r="H70" s="252"/>
      <c r="I70" s="277"/>
      <c r="J70" s="277"/>
      <c r="K70" s="277"/>
      <c r="L70" s="277"/>
      <c r="M70" s="277"/>
      <c r="N70" s="277"/>
      <c r="O70" s="280"/>
      <c r="P70" s="225"/>
      <c r="Q70" s="226"/>
      <c r="R70" s="91">
        <v>2.2000000000000002</v>
      </c>
      <c r="S70" s="53" t="s">
        <v>173</v>
      </c>
      <c r="T70" s="111">
        <v>0.5</v>
      </c>
      <c r="U70" s="57" t="s">
        <v>174</v>
      </c>
      <c r="V70" s="97"/>
      <c r="W70" s="97"/>
      <c r="X70" s="129">
        <v>43101</v>
      </c>
      <c r="Y70" s="129">
        <v>43465</v>
      </c>
      <c r="Z70" s="74" t="s">
        <v>165</v>
      </c>
      <c r="AA70" s="12"/>
      <c r="AB70" s="277"/>
      <c r="AC70" s="308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48" customHeight="1">
      <c r="A71" s="306"/>
      <c r="B71" s="273" t="str">
        <f>VLOOKUP(C71,Hoja2!$B$1:$C$16,2,0)</f>
        <v>Información y Comunicación</v>
      </c>
      <c r="C71" s="273" t="s">
        <v>687</v>
      </c>
      <c r="D71" s="298"/>
      <c r="E71" s="298"/>
      <c r="F71" s="279"/>
      <c r="G71" s="280"/>
      <c r="H71" s="252"/>
      <c r="I71" s="277"/>
      <c r="J71" s="277"/>
      <c r="K71" s="277"/>
      <c r="L71" s="277"/>
      <c r="M71" s="277"/>
      <c r="N71" s="277"/>
      <c r="O71" s="280"/>
      <c r="P71" s="225"/>
      <c r="Q71" s="226"/>
      <c r="R71" s="91">
        <v>3</v>
      </c>
      <c r="S71" s="32" t="s">
        <v>175</v>
      </c>
      <c r="T71" s="110">
        <v>0.3</v>
      </c>
      <c r="U71" s="35" t="s">
        <v>176</v>
      </c>
      <c r="V71" s="87"/>
      <c r="W71" s="87"/>
      <c r="X71" s="130">
        <v>43374</v>
      </c>
      <c r="Y71" s="128">
        <v>43465</v>
      </c>
      <c r="Z71" s="65" t="s">
        <v>165</v>
      </c>
      <c r="AA71" s="12" t="s">
        <v>820</v>
      </c>
      <c r="AB71" s="277"/>
      <c r="AC71" s="308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32.75" customHeight="1">
      <c r="A72" s="306"/>
      <c r="B72" s="273"/>
      <c r="C72" s="273"/>
      <c r="D72" s="298"/>
      <c r="E72" s="298"/>
      <c r="F72" s="279"/>
      <c r="G72" s="280"/>
      <c r="H72" s="252"/>
      <c r="I72" s="277"/>
      <c r="J72" s="277"/>
      <c r="K72" s="277"/>
      <c r="L72" s="277"/>
      <c r="M72" s="277"/>
      <c r="N72" s="277"/>
      <c r="O72" s="280"/>
      <c r="P72" s="225"/>
      <c r="Q72" s="226"/>
      <c r="R72" s="91">
        <v>3.1</v>
      </c>
      <c r="S72" s="78" t="s">
        <v>177</v>
      </c>
      <c r="T72" s="111">
        <v>0.5</v>
      </c>
      <c r="U72" s="58" t="s">
        <v>811</v>
      </c>
      <c r="V72" s="97"/>
      <c r="W72" s="97"/>
      <c r="X72" s="131">
        <v>43374</v>
      </c>
      <c r="Y72" s="129">
        <v>43465</v>
      </c>
      <c r="Z72" s="74" t="s">
        <v>165</v>
      </c>
      <c r="AA72" s="12" t="s">
        <v>820</v>
      </c>
      <c r="AB72" s="277"/>
      <c r="AC72" s="308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48" customHeight="1">
      <c r="A73" s="306"/>
      <c r="B73" s="273"/>
      <c r="C73" s="273"/>
      <c r="D73" s="298"/>
      <c r="E73" s="298"/>
      <c r="F73" s="279"/>
      <c r="G73" s="280"/>
      <c r="H73" s="252"/>
      <c r="I73" s="277"/>
      <c r="J73" s="277"/>
      <c r="K73" s="277"/>
      <c r="L73" s="277"/>
      <c r="M73" s="277"/>
      <c r="N73" s="277"/>
      <c r="O73" s="280"/>
      <c r="P73" s="225"/>
      <c r="Q73" s="226"/>
      <c r="R73" s="91">
        <v>3.2</v>
      </c>
      <c r="S73" s="78" t="s">
        <v>178</v>
      </c>
      <c r="T73" s="111">
        <v>0.5</v>
      </c>
      <c r="U73" s="57" t="s">
        <v>179</v>
      </c>
      <c r="V73" s="97"/>
      <c r="W73" s="97"/>
      <c r="X73" s="131">
        <v>43374</v>
      </c>
      <c r="Y73" s="129">
        <v>43465</v>
      </c>
      <c r="Z73" s="74" t="s">
        <v>165</v>
      </c>
      <c r="AA73" s="12" t="s">
        <v>820</v>
      </c>
      <c r="AB73" s="277"/>
      <c r="AC73" s="308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s="209" customFormat="1" ht="33" customHeight="1">
      <c r="A74" s="306"/>
      <c r="B74" s="273" t="str">
        <f>VLOOKUP(C74,Hoja2!$B$1:$C$16,2,0)</f>
        <v>Direccionamiento Estratégico y Planeación</v>
      </c>
      <c r="C74" s="273" t="s">
        <v>619</v>
      </c>
      <c r="D74" s="299">
        <f>E74*0.3</f>
        <v>3.3333333333333333E-2</v>
      </c>
      <c r="E74" s="299">
        <f>1/9</f>
        <v>0.1111111111111111</v>
      </c>
      <c r="F74" s="250" t="s">
        <v>180</v>
      </c>
      <c r="G74" s="251" t="s">
        <v>181</v>
      </c>
      <c r="H74" s="252">
        <v>675000000</v>
      </c>
      <c r="I74" s="253">
        <v>15</v>
      </c>
      <c r="J74" s="253">
        <v>0</v>
      </c>
      <c r="K74" s="253">
        <v>2</v>
      </c>
      <c r="L74" s="253">
        <v>3</v>
      </c>
      <c r="M74" s="253">
        <v>10</v>
      </c>
      <c r="N74" s="253">
        <v>15</v>
      </c>
      <c r="O74" s="251" t="s">
        <v>781</v>
      </c>
      <c r="P74" s="227"/>
      <c r="Q74" s="228"/>
      <c r="R74" s="91">
        <v>1</v>
      </c>
      <c r="S74" s="147" t="s">
        <v>708</v>
      </c>
      <c r="T74" s="112">
        <v>0.4</v>
      </c>
      <c r="U74" s="147" t="s">
        <v>183</v>
      </c>
      <c r="V74" s="147"/>
      <c r="W74" s="147"/>
      <c r="X74" s="148">
        <v>43133</v>
      </c>
      <c r="Y74" s="148">
        <v>43406</v>
      </c>
      <c r="Z74" s="66" t="s">
        <v>184</v>
      </c>
      <c r="AA74" s="12"/>
      <c r="AB74" s="253" t="s">
        <v>830</v>
      </c>
      <c r="AC74" s="308">
        <v>0</v>
      </c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</row>
    <row r="75" spans="1:56" s="209" customFormat="1" ht="65.25" customHeight="1">
      <c r="A75" s="306"/>
      <c r="B75" s="273"/>
      <c r="C75" s="273"/>
      <c r="D75" s="299"/>
      <c r="E75" s="299"/>
      <c r="F75" s="250"/>
      <c r="G75" s="251"/>
      <c r="H75" s="252"/>
      <c r="I75" s="253"/>
      <c r="J75" s="253"/>
      <c r="K75" s="253"/>
      <c r="L75" s="253"/>
      <c r="M75" s="253"/>
      <c r="N75" s="253"/>
      <c r="O75" s="251"/>
      <c r="P75" s="229"/>
      <c r="Q75" s="228"/>
      <c r="R75" s="91">
        <v>1.1000000000000001</v>
      </c>
      <c r="S75" s="36" t="s">
        <v>812</v>
      </c>
      <c r="T75" s="113">
        <v>0.5</v>
      </c>
      <c r="U75" s="36" t="s">
        <v>183</v>
      </c>
      <c r="V75" s="98"/>
      <c r="W75" s="39"/>
      <c r="X75" s="100">
        <v>43133</v>
      </c>
      <c r="Y75" s="100">
        <v>43406</v>
      </c>
      <c r="Z75" s="67" t="s">
        <v>184</v>
      </c>
      <c r="AA75" s="12"/>
      <c r="AB75" s="253"/>
      <c r="AC75" s="308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</row>
    <row r="76" spans="1:56" s="209" customFormat="1" ht="33">
      <c r="A76" s="306"/>
      <c r="B76" s="273" t="str">
        <f>VLOOKUP(C76,Hoja2!$B$1:$C$16,2,0)</f>
        <v>Gestión con Valores para Resultados</v>
      </c>
      <c r="C76" s="273" t="s">
        <v>690</v>
      </c>
      <c r="D76" s="299"/>
      <c r="E76" s="299"/>
      <c r="F76" s="250"/>
      <c r="G76" s="251"/>
      <c r="H76" s="252"/>
      <c r="I76" s="253"/>
      <c r="J76" s="253"/>
      <c r="K76" s="253"/>
      <c r="L76" s="253"/>
      <c r="M76" s="253"/>
      <c r="N76" s="253"/>
      <c r="O76" s="251"/>
      <c r="P76" s="229"/>
      <c r="Q76" s="228"/>
      <c r="R76" s="91">
        <v>1.2</v>
      </c>
      <c r="S76" s="36" t="s">
        <v>185</v>
      </c>
      <c r="T76" s="113">
        <v>0.5</v>
      </c>
      <c r="U76" s="36" t="s">
        <v>183</v>
      </c>
      <c r="V76" s="39"/>
      <c r="W76" s="39"/>
      <c r="X76" s="100">
        <v>43133</v>
      </c>
      <c r="Y76" s="100">
        <v>43406</v>
      </c>
      <c r="Z76" s="67" t="s">
        <v>184</v>
      </c>
      <c r="AA76" s="12"/>
      <c r="AB76" s="253"/>
      <c r="AC76" s="308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</row>
    <row r="77" spans="1:56" s="209" customFormat="1" ht="49.5" customHeight="1">
      <c r="A77" s="306"/>
      <c r="B77" s="273"/>
      <c r="C77" s="273"/>
      <c r="D77" s="299"/>
      <c r="E77" s="299"/>
      <c r="F77" s="250"/>
      <c r="G77" s="251"/>
      <c r="H77" s="252"/>
      <c r="I77" s="253"/>
      <c r="J77" s="253"/>
      <c r="K77" s="253"/>
      <c r="L77" s="253"/>
      <c r="M77" s="253"/>
      <c r="N77" s="253"/>
      <c r="O77" s="251"/>
      <c r="P77" s="229"/>
      <c r="Q77" s="228"/>
      <c r="R77" s="91">
        <v>2</v>
      </c>
      <c r="S77" s="147" t="s">
        <v>709</v>
      </c>
      <c r="T77" s="112">
        <v>0.6</v>
      </c>
      <c r="U77" s="147" t="s">
        <v>186</v>
      </c>
      <c r="V77" s="147"/>
      <c r="W77" s="147"/>
      <c r="X77" s="148">
        <v>43101</v>
      </c>
      <c r="Y77" s="148">
        <v>43449</v>
      </c>
      <c r="Z77" s="66" t="s">
        <v>184</v>
      </c>
      <c r="AA77" s="12"/>
      <c r="AB77" s="253"/>
      <c r="AC77" s="308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</row>
    <row r="78" spans="1:56" s="209" customFormat="1" ht="31.5" customHeight="1">
      <c r="A78" s="306"/>
      <c r="B78" s="273" t="str">
        <f>VLOOKUP(C78,Hoja2!$B$1:$C$16,2,0)</f>
        <v>Información y Comunicación</v>
      </c>
      <c r="C78" s="273" t="s">
        <v>687</v>
      </c>
      <c r="D78" s="299"/>
      <c r="E78" s="299"/>
      <c r="F78" s="250"/>
      <c r="G78" s="251"/>
      <c r="H78" s="252"/>
      <c r="I78" s="253"/>
      <c r="J78" s="253"/>
      <c r="K78" s="253"/>
      <c r="L78" s="253"/>
      <c r="M78" s="253"/>
      <c r="N78" s="253"/>
      <c r="O78" s="251"/>
      <c r="P78" s="229"/>
      <c r="Q78" s="228"/>
      <c r="R78" s="91">
        <v>2.1</v>
      </c>
      <c r="S78" s="36" t="s">
        <v>813</v>
      </c>
      <c r="T78" s="113">
        <v>0.33333299999999999</v>
      </c>
      <c r="U78" s="36" t="s">
        <v>187</v>
      </c>
      <c r="V78" s="39"/>
      <c r="W78" s="39"/>
      <c r="X78" s="100">
        <v>43101</v>
      </c>
      <c r="Y78" s="100">
        <v>43449</v>
      </c>
      <c r="Z78" s="67" t="s">
        <v>184</v>
      </c>
      <c r="AA78" s="12"/>
      <c r="AB78" s="253"/>
      <c r="AC78" s="308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</row>
    <row r="79" spans="1:56" s="209" customFormat="1" ht="31.5" customHeight="1">
      <c r="A79" s="306"/>
      <c r="B79" s="273"/>
      <c r="C79" s="273"/>
      <c r="D79" s="299"/>
      <c r="E79" s="299"/>
      <c r="F79" s="250"/>
      <c r="G79" s="251"/>
      <c r="H79" s="252"/>
      <c r="I79" s="253"/>
      <c r="J79" s="253"/>
      <c r="K79" s="253"/>
      <c r="L79" s="253"/>
      <c r="M79" s="253"/>
      <c r="N79" s="253"/>
      <c r="O79" s="251"/>
      <c r="P79" s="229"/>
      <c r="Q79" s="228"/>
      <c r="R79" s="91">
        <v>2.2000000000000002</v>
      </c>
      <c r="S79" s="36" t="s">
        <v>814</v>
      </c>
      <c r="T79" s="113">
        <v>0.33333299999999999</v>
      </c>
      <c r="U79" s="36" t="s">
        <v>186</v>
      </c>
      <c r="V79" s="39"/>
      <c r="W79" s="39"/>
      <c r="X79" s="100">
        <v>43101</v>
      </c>
      <c r="Y79" s="100">
        <v>43449</v>
      </c>
      <c r="Z79" s="67" t="s">
        <v>184</v>
      </c>
      <c r="AA79" s="12"/>
      <c r="AB79" s="253"/>
      <c r="AC79" s="308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</row>
    <row r="80" spans="1:56" s="209" customFormat="1" ht="33">
      <c r="A80" s="307"/>
      <c r="B80" s="273"/>
      <c r="C80" s="273"/>
      <c r="D80" s="299"/>
      <c r="E80" s="299"/>
      <c r="F80" s="250"/>
      <c r="G80" s="251"/>
      <c r="H80" s="252"/>
      <c r="I80" s="253"/>
      <c r="J80" s="253"/>
      <c r="K80" s="253"/>
      <c r="L80" s="253"/>
      <c r="M80" s="253"/>
      <c r="N80" s="253"/>
      <c r="O80" s="251"/>
      <c r="P80" s="229"/>
      <c r="Q80" s="228"/>
      <c r="R80" s="91">
        <v>2.2999999999999998</v>
      </c>
      <c r="S80" s="36" t="s">
        <v>188</v>
      </c>
      <c r="T80" s="113">
        <v>0.33333299999999999</v>
      </c>
      <c r="U80" s="36" t="s">
        <v>186</v>
      </c>
      <c r="V80" s="39"/>
      <c r="W80" s="39"/>
      <c r="X80" s="100">
        <v>43101</v>
      </c>
      <c r="Y80" s="100">
        <v>43449</v>
      </c>
      <c r="Z80" s="67" t="s">
        <v>184</v>
      </c>
      <c r="AA80" s="12"/>
      <c r="AB80" s="253"/>
      <c r="AC80" s="308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</row>
    <row r="81" spans="1:56" s="209" customFormat="1" ht="16.5" customHeight="1">
      <c r="A81" s="274" t="s">
        <v>189</v>
      </c>
      <c r="B81" s="273" t="str">
        <f>VLOOKUP(C81,Hoja2!$B$1:$C$16,2,0)</f>
        <v>Direccionamiento Estratégico y Planeación</v>
      </c>
      <c r="C81" s="273" t="s">
        <v>619</v>
      </c>
      <c r="D81" s="298">
        <f>E81*0.3</f>
        <v>4.2857142857142851E-2</v>
      </c>
      <c r="E81" s="298">
        <f>1/7</f>
        <v>0.14285714285714285</v>
      </c>
      <c r="F81" s="250" t="s">
        <v>190</v>
      </c>
      <c r="G81" s="251" t="s">
        <v>181</v>
      </c>
      <c r="H81" s="252">
        <v>2250000000</v>
      </c>
      <c r="I81" s="253">
        <v>50</v>
      </c>
      <c r="J81" s="253">
        <v>0</v>
      </c>
      <c r="K81" s="253">
        <v>15</v>
      </c>
      <c r="L81" s="253">
        <v>20</v>
      </c>
      <c r="M81" s="253">
        <v>30</v>
      </c>
      <c r="N81" s="253">
        <v>50</v>
      </c>
      <c r="O81" s="251" t="s">
        <v>785</v>
      </c>
      <c r="P81" s="227"/>
      <c r="Q81" s="228"/>
      <c r="R81" s="91">
        <v>1</v>
      </c>
      <c r="S81" s="87" t="s">
        <v>710</v>
      </c>
      <c r="T81" s="112">
        <v>0.4</v>
      </c>
      <c r="U81" s="38" t="s">
        <v>191</v>
      </c>
      <c r="V81" s="87"/>
      <c r="W81" s="87"/>
      <c r="X81" s="46">
        <v>43102</v>
      </c>
      <c r="Y81" s="46">
        <v>43449</v>
      </c>
      <c r="Z81" s="66" t="s">
        <v>184</v>
      </c>
      <c r="AA81" s="12"/>
      <c r="AB81" s="253" t="s">
        <v>830</v>
      </c>
      <c r="AC81" s="312">
        <v>0</v>
      </c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</row>
    <row r="82" spans="1:56" s="209" customFormat="1" ht="16.5" customHeight="1">
      <c r="A82" s="274"/>
      <c r="B82" s="273"/>
      <c r="C82" s="273"/>
      <c r="D82" s="298"/>
      <c r="E82" s="298"/>
      <c r="F82" s="250"/>
      <c r="G82" s="251"/>
      <c r="H82" s="252"/>
      <c r="I82" s="253"/>
      <c r="J82" s="253"/>
      <c r="K82" s="275"/>
      <c r="L82" s="275"/>
      <c r="M82" s="275"/>
      <c r="N82" s="275"/>
      <c r="O82" s="251"/>
      <c r="P82" s="229"/>
      <c r="Q82" s="228"/>
      <c r="R82" s="91">
        <v>1.1000000000000001</v>
      </c>
      <c r="S82" s="36" t="s">
        <v>192</v>
      </c>
      <c r="T82" s="113">
        <v>0.5</v>
      </c>
      <c r="U82" s="89" t="s">
        <v>193</v>
      </c>
      <c r="V82" s="36"/>
      <c r="W82" s="36"/>
      <c r="X82" s="100">
        <v>43102</v>
      </c>
      <c r="Y82" s="100">
        <v>43449</v>
      </c>
      <c r="Z82" s="67" t="s">
        <v>184</v>
      </c>
      <c r="AA82" s="12"/>
      <c r="AB82" s="275"/>
      <c r="AC82" s="313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</row>
    <row r="83" spans="1:56" s="209" customFormat="1" ht="78" customHeight="1">
      <c r="A83" s="274"/>
      <c r="B83" s="273" t="str">
        <f>VLOOKUP(C83,Hoja2!$B$1:$C$16,2,0)</f>
        <v>Gestión con Valores para Resultados</v>
      </c>
      <c r="C83" s="273" t="s">
        <v>691</v>
      </c>
      <c r="D83" s="298"/>
      <c r="E83" s="298"/>
      <c r="F83" s="250"/>
      <c r="G83" s="251"/>
      <c r="H83" s="252"/>
      <c r="I83" s="253"/>
      <c r="J83" s="253"/>
      <c r="K83" s="275"/>
      <c r="L83" s="275"/>
      <c r="M83" s="275"/>
      <c r="N83" s="275"/>
      <c r="O83" s="251"/>
      <c r="P83" s="229"/>
      <c r="Q83" s="228"/>
      <c r="R83" s="91">
        <v>1.2</v>
      </c>
      <c r="S83" s="36" t="s">
        <v>670</v>
      </c>
      <c r="T83" s="113">
        <v>0.5</v>
      </c>
      <c r="U83" s="89" t="s">
        <v>44</v>
      </c>
      <c r="V83" s="36"/>
      <c r="W83" s="36"/>
      <c r="X83" s="100">
        <v>43102</v>
      </c>
      <c r="Y83" s="100">
        <v>43449</v>
      </c>
      <c r="Z83" s="67" t="s">
        <v>184</v>
      </c>
      <c r="AA83" s="12"/>
      <c r="AB83" s="275"/>
      <c r="AC83" s="313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</row>
    <row r="84" spans="1:56" s="209" customFormat="1" ht="33">
      <c r="A84" s="274"/>
      <c r="B84" s="273"/>
      <c r="C84" s="273"/>
      <c r="D84" s="298"/>
      <c r="E84" s="298"/>
      <c r="F84" s="250"/>
      <c r="G84" s="251"/>
      <c r="H84" s="252"/>
      <c r="I84" s="253"/>
      <c r="J84" s="253"/>
      <c r="K84" s="275"/>
      <c r="L84" s="275"/>
      <c r="M84" s="275"/>
      <c r="N84" s="275"/>
      <c r="O84" s="251"/>
      <c r="P84" s="229"/>
      <c r="Q84" s="228"/>
      <c r="R84" s="91">
        <v>2</v>
      </c>
      <c r="S84" s="87" t="s">
        <v>194</v>
      </c>
      <c r="T84" s="112">
        <v>0.6</v>
      </c>
      <c r="U84" s="87" t="s">
        <v>183</v>
      </c>
      <c r="V84" s="87"/>
      <c r="W84" s="87"/>
      <c r="X84" s="46">
        <v>43133</v>
      </c>
      <c r="Y84" s="46">
        <v>43449</v>
      </c>
      <c r="Z84" s="66" t="s">
        <v>184</v>
      </c>
      <c r="AA84" s="12"/>
      <c r="AB84" s="275"/>
      <c r="AC84" s="313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</row>
    <row r="85" spans="1:56" s="209" customFormat="1" ht="33">
      <c r="A85" s="274"/>
      <c r="B85" s="273" t="str">
        <f>VLOOKUP(C85,Hoja2!$B$1:$C$16,2,0)</f>
        <v>Evaluación de Resultados</v>
      </c>
      <c r="C85" s="273" t="s">
        <v>682</v>
      </c>
      <c r="D85" s="298"/>
      <c r="E85" s="298"/>
      <c r="F85" s="250"/>
      <c r="G85" s="251"/>
      <c r="H85" s="252"/>
      <c r="I85" s="253"/>
      <c r="J85" s="253"/>
      <c r="K85" s="275"/>
      <c r="L85" s="275"/>
      <c r="M85" s="275"/>
      <c r="N85" s="275"/>
      <c r="O85" s="251"/>
      <c r="P85" s="229"/>
      <c r="Q85" s="228"/>
      <c r="R85" s="91">
        <v>2.1</v>
      </c>
      <c r="S85" s="36" t="s">
        <v>195</v>
      </c>
      <c r="T85" s="113">
        <v>0.5</v>
      </c>
      <c r="U85" s="36" t="s">
        <v>183</v>
      </c>
      <c r="V85" s="39"/>
      <c r="W85" s="39"/>
      <c r="X85" s="100">
        <v>43133</v>
      </c>
      <c r="Y85" s="100">
        <v>43449</v>
      </c>
      <c r="Z85" s="67" t="s">
        <v>184</v>
      </c>
      <c r="AA85" s="12"/>
      <c r="AB85" s="275"/>
      <c r="AC85" s="313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</row>
    <row r="86" spans="1:56" s="209" customFormat="1" ht="33">
      <c r="A86" s="274"/>
      <c r="B86" s="273"/>
      <c r="C86" s="273"/>
      <c r="D86" s="298"/>
      <c r="E86" s="298"/>
      <c r="F86" s="250"/>
      <c r="G86" s="251"/>
      <c r="H86" s="252"/>
      <c r="I86" s="253"/>
      <c r="J86" s="253"/>
      <c r="K86" s="275"/>
      <c r="L86" s="275"/>
      <c r="M86" s="275"/>
      <c r="N86" s="275"/>
      <c r="O86" s="251"/>
      <c r="P86" s="229"/>
      <c r="Q86" s="228"/>
      <c r="R86" s="91">
        <v>2.2000000000000002</v>
      </c>
      <c r="S86" s="36" t="s">
        <v>196</v>
      </c>
      <c r="T86" s="113">
        <v>0.5</v>
      </c>
      <c r="U86" s="36" t="s">
        <v>183</v>
      </c>
      <c r="V86" s="39"/>
      <c r="W86" s="39"/>
      <c r="X86" s="100">
        <v>43133</v>
      </c>
      <c r="Y86" s="100">
        <v>43449</v>
      </c>
      <c r="Z86" s="67" t="s">
        <v>184</v>
      </c>
      <c r="AA86" s="12"/>
      <c r="AB86" s="275"/>
      <c r="AC86" s="313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</row>
    <row r="87" spans="1:56" s="209" customFormat="1" ht="45" customHeight="1">
      <c r="A87" s="274"/>
      <c r="B87" s="273" t="str">
        <f>VLOOKUP(C87,Hoja2!$B$1:$C$16,2,0)</f>
        <v>Direccionamiento Estratégico y Planeación</v>
      </c>
      <c r="C87" s="273" t="s">
        <v>683</v>
      </c>
      <c r="D87" s="298">
        <f>E87*0.3</f>
        <v>4.2857142857142851E-2</v>
      </c>
      <c r="E87" s="298">
        <v>0.14285714285714285</v>
      </c>
      <c r="F87" s="250" t="s">
        <v>786</v>
      </c>
      <c r="G87" s="251" t="s">
        <v>181</v>
      </c>
      <c r="H87" s="252">
        <f>11935000000</f>
        <v>11935000000</v>
      </c>
      <c r="I87" s="249">
        <v>1</v>
      </c>
      <c r="J87" s="276">
        <v>0.2</v>
      </c>
      <c r="K87" s="249">
        <v>0.7</v>
      </c>
      <c r="L87" s="249">
        <v>0.8</v>
      </c>
      <c r="M87" s="249">
        <v>0.8</v>
      </c>
      <c r="N87" s="249">
        <v>1</v>
      </c>
      <c r="O87" s="251" t="s">
        <v>787</v>
      </c>
      <c r="P87" s="230"/>
      <c r="Q87" s="228"/>
      <c r="R87" s="91">
        <v>1</v>
      </c>
      <c r="S87" s="87" t="s">
        <v>197</v>
      </c>
      <c r="T87" s="112">
        <v>0.25</v>
      </c>
      <c r="U87" s="87" t="s">
        <v>183</v>
      </c>
      <c r="V87" s="87"/>
      <c r="W87" s="87"/>
      <c r="X87" s="46">
        <v>43132</v>
      </c>
      <c r="Y87" s="46">
        <v>43435</v>
      </c>
      <c r="Z87" s="66" t="s">
        <v>184</v>
      </c>
      <c r="AA87" s="12"/>
      <c r="AB87" s="249" t="s">
        <v>831</v>
      </c>
      <c r="AC87" s="312">
        <v>10386898957</v>
      </c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</row>
    <row r="88" spans="1:56" s="209" customFormat="1" ht="49.5">
      <c r="A88" s="274"/>
      <c r="B88" s="273"/>
      <c r="C88" s="273"/>
      <c r="D88" s="298"/>
      <c r="E88" s="298"/>
      <c r="F88" s="250"/>
      <c r="G88" s="251"/>
      <c r="H88" s="252"/>
      <c r="I88" s="249"/>
      <c r="J88" s="276"/>
      <c r="K88" s="249"/>
      <c r="L88" s="249"/>
      <c r="M88" s="249"/>
      <c r="N88" s="249"/>
      <c r="O88" s="251"/>
      <c r="P88" s="230"/>
      <c r="Q88" s="228"/>
      <c r="R88" s="91">
        <v>1.1000000000000001</v>
      </c>
      <c r="S88" s="36" t="s">
        <v>198</v>
      </c>
      <c r="T88" s="113">
        <v>0.2</v>
      </c>
      <c r="U88" s="88" t="s">
        <v>199</v>
      </c>
      <c r="V88" s="36"/>
      <c r="W88" s="36"/>
      <c r="X88" s="100">
        <v>43132</v>
      </c>
      <c r="Y88" s="100">
        <v>43435</v>
      </c>
      <c r="Z88" s="67" t="s">
        <v>184</v>
      </c>
      <c r="AA88" s="12"/>
      <c r="AB88" s="249"/>
      <c r="AC88" s="31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</row>
    <row r="89" spans="1:56" s="209" customFormat="1" ht="33">
      <c r="A89" s="274"/>
      <c r="B89" s="273"/>
      <c r="C89" s="273"/>
      <c r="D89" s="298"/>
      <c r="E89" s="298"/>
      <c r="F89" s="250"/>
      <c r="G89" s="251"/>
      <c r="H89" s="252"/>
      <c r="I89" s="249"/>
      <c r="J89" s="276"/>
      <c r="K89" s="249"/>
      <c r="L89" s="249"/>
      <c r="M89" s="249"/>
      <c r="N89" s="249"/>
      <c r="O89" s="251"/>
      <c r="P89" s="230"/>
      <c r="Q89" s="228"/>
      <c r="R89" s="91">
        <v>1.2</v>
      </c>
      <c r="S89" s="36" t="s">
        <v>200</v>
      </c>
      <c r="T89" s="113">
        <v>0.2</v>
      </c>
      <c r="U89" s="88" t="s">
        <v>201</v>
      </c>
      <c r="V89" s="36"/>
      <c r="W89" s="36"/>
      <c r="X89" s="100">
        <v>43132</v>
      </c>
      <c r="Y89" s="100">
        <v>43435</v>
      </c>
      <c r="Z89" s="67" t="s">
        <v>184</v>
      </c>
      <c r="AA89" s="12"/>
      <c r="AB89" s="249"/>
      <c r="AC89" s="31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</row>
    <row r="90" spans="1:56" s="209" customFormat="1" ht="48" customHeight="1">
      <c r="A90" s="274"/>
      <c r="B90" s="273"/>
      <c r="C90" s="273"/>
      <c r="D90" s="298"/>
      <c r="E90" s="298"/>
      <c r="F90" s="250"/>
      <c r="G90" s="251"/>
      <c r="H90" s="252"/>
      <c r="I90" s="249"/>
      <c r="J90" s="276"/>
      <c r="K90" s="249"/>
      <c r="L90" s="249"/>
      <c r="M90" s="249"/>
      <c r="N90" s="249"/>
      <c r="O90" s="251"/>
      <c r="P90" s="230"/>
      <c r="Q90" s="228"/>
      <c r="R90" s="91">
        <v>1.3</v>
      </c>
      <c r="S90" s="36" t="s">
        <v>202</v>
      </c>
      <c r="T90" s="113">
        <v>0.2</v>
      </c>
      <c r="U90" s="88" t="s">
        <v>193</v>
      </c>
      <c r="V90" s="36"/>
      <c r="W90" s="36"/>
      <c r="X90" s="100">
        <v>43132</v>
      </c>
      <c r="Y90" s="100">
        <v>43435</v>
      </c>
      <c r="Z90" s="67" t="s">
        <v>184</v>
      </c>
      <c r="AA90" s="12"/>
      <c r="AB90" s="249"/>
      <c r="AC90" s="31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</row>
    <row r="91" spans="1:56" s="209" customFormat="1" ht="33">
      <c r="A91" s="274"/>
      <c r="B91" s="273"/>
      <c r="C91" s="273"/>
      <c r="D91" s="298"/>
      <c r="E91" s="298"/>
      <c r="F91" s="250"/>
      <c r="G91" s="251"/>
      <c r="H91" s="252"/>
      <c r="I91" s="249"/>
      <c r="J91" s="276"/>
      <c r="K91" s="249"/>
      <c r="L91" s="249"/>
      <c r="M91" s="249"/>
      <c r="N91" s="249"/>
      <c r="O91" s="251"/>
      <c r="P91" s="230"/>
      <c r="Q91" s="228"/>
      <c r="R91" s="91">
        <v>1.4</v>
      </c>
      <c r="S91" s="36" t="s">
        <v>203</v>
      </c>
      <c r="T91" s="113">
        <v>0.2</v>
      </c>
      <c r="U91" s="88" t="s">
        <v>204</v>
      </c>
      <c r="V91" s="36"/>
      <c r="W91" s="36"/>
      <c r="X91" s="100">
        <v>43132</v>
      </c>
      <c r="Y91" s="100">
        <v>43435</v>
      </c>
      <c r="Z91" s="67" t="s">
        <v>184</v>
      </c>
      <c r="AA91" s="12"/>
      <c r="AB91" s="249"/>
      <c r="AC91" s="31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</row>
    <row r="92" spans="1:56" s="209" customFormat="1" ht="33">
      <c r="A92" s="274"/>
      <c r="B92" s="273" t="str">
        <f>VLOOKUP(C92,Hoja2!$B$1:$C$16,2,0)</f>
        <v>Direccionamiento Estratégico y Planeación</v>
      </c>
      <c r="C92" s="273" t="s">
        <v>619</v>
      </c>
      <c r="D92" s="298"/>
      <c r="E92" s="298"/>
      <c r="F92" s="250"/>
      <c r="G92" s="251"/>
      <c r="H92" s="252"/>
      <c r="I92" s="249"/>
      <c r="J92" s="276"/>
      <c r="K92" s="249"/>
      <c r="L92" s="249"/>
      <c r="M92" s="249"/>
      <c r="N92" s="249"/>
      <c r="O92" s="251"/>
      <c r="P92" s="230"/>
      <c r="Q92" s="228"/>
      <c r="R92" s="91">
        <v>1.5</v>
      </c>
      <c r="S92" s="36" t="s">
        <v>205</v>
      </c>
      <c r="T92" s="113">
        <v>0.2</v>
      </c>
      <c r="U92" s="88" t="s">
        <v>206</v>
      </c>
      <c r="V92" s="36"/>
      <c r="W92" s="36"/>
      <c r="X92" s="100">
        <v>43132</v>
      </c>
      <c r="Y92" s="100">
        <v>43435</v>
      </c>
      <c r="Z92" s="67" t="s">
        <v>184</v>
      </c>
      <c r="AA92" s="12"/>
      <c r="AB92" s="249"/>
      <c r="AC92" s="31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</row>
    <row r="93" spans="1:56" s="209" customFormat="1" ht="33">
      <c r="A93" s="274"/>
      <c r="B93" s="273"/>
      <c r="C93" s="273"/>
      <c r="D93" s="298"/>
      <c r="E93" s="298"/>
      <c r="F93" s="250"/>
      <c r="G93" s="251"/>
      <c r="H93" s="252"/>
      <c r="I93" s="249"/>
      <c r="J93" s="276"/>
      <c r="K93" s="249"/>
      <c r="L93" s="249"/>
      <c r="M93" s="249"/>
      <c r="N93" s="249"/>
      <c r="O93" s="251"/>
      <c r="P93" s="230"/>
      <c r="Q93" s="228"/>
      <c r="R93" s="91">
        <v>2</v>
      </c>
      <c r="S93" s="40" t="s">
        <v>207</v>
      </c>
      <c r="T93" s="112">
        <v>0.25</v>
      </c>
      <c r="U93" s="40" t="s">
        <v>208</v>
      </c>
      <c r="V93" s="87"/>
      <c r="W93" s="87"/>
      <c r="X93" s="46">
        <v>43132</v>
      </c>
      <c r="Y93" s="46">
        <v>43435</v>
      </c>
      <c r="Z93" s="66" t="s">
        <v>209</v>
      </c>
      <c r="AA93" s="12"/>
      <c r="AB93" s="249"/>
      <c r="AC93" s="31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</row>
    <row r="94" spans="1:56" s="209" customFormat="1" ht="33">
      <c r="A94" s="274"/>
      <c r="B94" s="273"/>
      <c r="C94" s="273"/>
      <c r="D94" s="298"/>
      <c r="E94" s="298"/>
      <c r="F94" s="250"/>
      <c r="G94" s="251"/>
      <c r="H94" s="252"/>
      <c r="I94" s="249"/>
      <c r="J94" s="276"/>
      <c r="K94" s="249"/>
      <c r="L94" s="249"/>
      <c r="M94" s="249"/>
      <c r="N94" s="249"/>
      <c r="O94" s="251"/>
      <c r="P94" s="230"/>
      <c r="Q94" s="228"/>
      <c r="R94" s="91">
        <v>2.1</v>
      </c>
      <c r="S94" s="36" t="s">
        <v>210</v>
      </c>
      <c r="T94" s="113">
        <v>0.35</v>
      </c>
      <c r="U94" s="88" t="s">
        <v>211</v>
      </c>
      <c r="V94" s="36"/>
      <c r="W94" s="36"/>
      <c r="X94" s="100">
        <v>43132</v>
      </c>
      <c r="Y94" s="100">
        <v>43435</v>
      </c>
      <c r="Z94" s="67" t="s">
        <v>209</v>
      </c>
      <c r="AA94" s="12"/>
      <c r="AB94" s="249"/>
      <c r="AC94" s="31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</row>
    <row r="95" spans="1:56" s="209" customFormat="1" ht="33">
      <c r="A95" s="274"/>
      <c r="B95" s="273"/>
      <c r="C95" s="273"/>
      <c r="D95" s="298"/>
      <c r="E95" s="298"/>
      <c r="F95" s="250"/>
      <c r="G95" s="251"/>
      <c r="H95" s="252"/>
      <c r="I95" s="249"/>
      <c r="J95" s="276"/>
      <c r="K95" s="249"/>
      <c r="L95" s="249"/>
      <c r="M95" s="249"/>
      <c r="N95" s="249"/>
      <c r="O95" s="251"/>
      <c r="P95" s="230"/>
      <c r="Q95" s="228"/>
      <c r="R95" s="91">
        <v>2.2000000000000002</v>
      </c>
      <c r="S95" s="36" t="s">
        <v>212</v>
      </c>
      <c r="T95" s="113">
        <v>0.34</v>
      </c>
      <c r="U95" s="88" t="s">
        <v>213</v>
      </c>
      <c r="V95" s="36"/>
      <c r="W95" s="36"/>
      <c r="X95" s="100">
        <v>43132</v>
      </c>
      <c r="Y95" s="100">
        <v>43435</v>
      </c>
      <c r="Z95" s="67" t="s">
        <v>209</v>
      </c>
      <c r="AA95" s="12"/>
      <c r="AB95" s="249"/>
      <c r="AC95" s="31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</row>
    <row r="96" spans="1:56" s="209" customFormat="1" ht="33">
      <c r="A96" s="274"/>
      <c r="B96" s="273" t="str">
        <f>VLOOKUP(C96,Hoja2!$B$1:$C$16,2,0)</f>
        <v>Evaluación de Resultados</v>
      </c>
      <c r="C96" s="273" t="s">
        <v>682</v>
      </c>
      <c r="D96" s="298"/>
      <c r="E96" s="298"/>
      <c r="F96" s="250"/>
      <c r="G96" s="251"/>
      <c r="H96" s="252"/>
      <c r="I96" s="249"/>
      <c r="J96" s="276"/>
      <c r="K96" s="249"/>
      <c r="L96" s="249"/>
      <c r="M96" s="249"/>
      <c r="N96" s="249"/>
      <c r="O96" s="251"/>
      <c r="P96" s="230"/>
      <c r="Q96" s="228"/>
      <c r="R96" s="91">
        <v>2.2999999999999998</v>
      </c>
      <c r="S96" s="36" t="s">
        <v>214</v>
      </c>
      <c r="T96" s="113">
        <v>0.31</v>
      </c>
      <c r="U96" s="88" t="s">
        <v>215</v>
      </c>
      <c r="V96" s="36"/>
      <c r="W96" s="36"/>
      <c r="X96" s="100">
        <v>43132</v>
      </c>
      <c r="Y96" s="100">
        <v>43435</v>
      </c>
      <c r="Z96" s="67" t="s">
        <v>209</v>
      </c>
      <c r="AA96" s="12"/>
      <c r="AB96" s="249"/>
      <c r="AC96" s="31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</row>
    <row r="97" spans="1:56" s="209" customFormat="1" ht="33">
      <c r="A97" s="274"/>
      <c r="B97" s="273"/>
      <c r="C97" s="273"/>
      <c r="D97" s="298"/>
      <c r="E97" s="298"/>
      <c r="F97" s="250"/>
      <c r="G97" s="251"/>
      <c r="H97" s="252"/>
      <c r="I97" s="249"/>
      <c r="J97" s="276"/>
      <c r="K97" s="249"/>
      <c r="L97" s="249"/>
      <c r="M97" s="249"/>
      <c r="N97" s="249"/>
      <c r="O97" s="251"/>
      <c r="P97" s="230"/>
      <c r="Q97" s="228"/>
      <c r="R97" s="91">
        <v>3</v>
      </c>
      <c r="S97" s="40" t="s">
        <v>216</v>
      </c>
      <c r="T97" s="112">
        <v>0.5</v>
      </c>
      <c r="U97" s="87" t="s">
        <v>183</v>
      </c>
      <c r="V97" s="87"/>
      <c r="W97" s="87"/>
      <c r="X97" s="46">
        <v>43132</v>
      </c>
      <c r="Y97" s="46">
        <v>43435</v>
      </c>
      <c r="Z97" s="66" t="s">
        <v>209</v>
      </c>
      <c r="AA97" s="12"/>
      <c r="AB97" s="249"/>
      <c r="AC97" s="31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</row>
    <row r="98" spans="1:56" s="209" customFormat="1" ht="16.5" customHeight="1">
      <c r="A98" s="274"/>
      <c r="B98" s="273"/>
      <c r="C98" s="273"/>
      <c r="D98" s="298"/>
      <c r="E98" s="298"/>
      <c r="F98" s="250"/>
      <c r="G98" s="251"/>
      <c r="H98" s="252"/>
      <c r="I98" s="249"/>
      <c r="J98" s="276"/>
      <c r="K98" s="249"/>
      <c r="L98" s="249"/>
      <c r="M98" s="249"/>
      <c r="N98" s="249"/>
      <c r="O98" s="251"/>
      <c r="P98" s="230"/>
      <c r="Q98" s="228"/>
      <c r="R98" s="91">
        <v>3.1</v>
      </c>
      <c r="S98" s="36" t="s">
        <v>217</v>
      </c>
      <c r="T98" s="113">
        <v>0.35</v>
      </c>
      <c r="U98" s="88" t="s">
        <v>218</v>
      </c>
      <c r="V98" s="36"/>
      <c r="W98" s="36"/>
      <c r="X98" s="100">
        <v>43132</v>
      </c>
      <c r="Y98" s="100">
        <v>43435</v>
      </c>
      <c r="Z98" s="67" t="s">
        <v>209</v>
      </c>
      <c r="AA98" s="12"/>
      <c r="AB98" s="249"/>
      <c r="AC98" s="31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</row>
    <row r="99" spans="1:56" s="209" customFormat="1" ht="33">
      <c r="A99" s="274"/>
      <c r="B99" s="273"/>
      <c r="C99" s="273"/>
      <c r="D99" s="298"/>
      <c r="E99" s="298"/>
      <c r="F99" s="250"/>
      <c r="G99" s="251"/>
      <c r="H99" s="252"/>
      <c r="I99" s="249"/>
      <c r="J99" s="276"/>
      <c r="K99" s="249"/>
      <c r="L99" s="249"/>
      <c r="M99" s="249"/>
      <c r="N99" s="249"/>
      <c r="O99" s="251"/>
      <c r="P99" s="230"/>
      <c r="Q99" s="228"/>
      <c r="R99" s="91">
        <v>3.2</v>
      </c>
      <c r="S99" s="36" t="s">
        <v>219</v>
      </c>
      <c r="T99" s="113">
        <v>0.34</v>
      </c>
      <c r="U99" s="88" t="s">
        <v>220</v>
      </c>
      <c r="V99" s="36"/>
      <c r="W99" s="36"/>
      <c r="X99" s="100">
        <v>43132</v>
      </c>
      <c r="Y99" s="100">
        <v>43435</v>
      </c>
      <c r="Z99" s="67" t="s">
        <v>209</v>
      </c>
      <c r="AA99" s="12"/>
      <c r="AB99" s="249"/>
      <c r="AC99" s="31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</row>
    <row r="100" spans="1:56" s="209" customFormat="1" ht="33">
      <c r="A100" s="274"/>
      <c r="B100" s="273"/>
      <c r="C100" s="273"/>
      <c r="D100" s="298"/>
      <c r="E100" s="298"/>
      <c r="F100" s="250"/>
      <c r="G100" s="251"/>
      <c r="H100" s="252"/>
      <c r="I100" s="249"/>
      <c r="J100" s="276"/>
      <c r="K100" s="249"/>
      <c r="L100" s="249"/>
      <c r="M100" s="249"/>
      <c r="N100" s="249"/>
      <c r="O100" s="251"/>
      <c r="P100" s="230"/>
      <c r="Q100" s="228"/>
      <c r="R100" s="91">
        <v>3.3</v>
      </c>
      <c r="S100" s="36" t="s">
        <v>221</v>
      </c>
      <c r="T100" s="113">
        <v>0.31</v>
      </c>
      <c r="U100" s="88" t="s">
        <v>222</v>
      </c>
      <c r="V100" s="36"/>
      <c r="W100" s="36"/>
      <c r="X100" s="100">
        <v>43132</v>
      </c>
      <c r="Y100" s="100">
        <v>43435</v>
      </c>
      <c r="Z100" s="67" t="s">
        <v>209</v>
      </c>
      <c r="AA100" s="12"/>
      <c r="AB100" s="249"/>
      <c r="AC100" s="31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</row>
    <row r="101" spans="1:56" s="209" customFormat="1" ht="48" customHeight="1">
      <c r="A101" s="274"/>
      <c r="B101" s="138" t="str">
        <f>VLOOKUP(C101,Hoja2!$B$1:$C$16,2,0)</f>
        <v>Direccionamiento Estratégico y Planeación</v>
      </c>
      <c r="C101" s="157" t="s">
        <v>619</v>
      </c>
      <c r="D101" s="298">
        <f>E101*0.3</f>
        <v>4.2857142857142851E-2</v>
      </c>
      <c r="E101" s="298">
        <v>0.14285714285714285</v>
      </c>
      <c r="F101" s="250" t="s">
        <v>223</v>
      </c>
      <c r="G101" s="251" t="s">
        <v>181</v>
      </c>
      <c r="H101" s="252">
        <v>0</v>
      </c>
      <c r="I101" s="246">
        <v>0.4</v>
      </c>
      <c r="J101" s="246">
        <v>0</v>
      </c>
      <c r="K101" s="246">
        <v>0.05</v>
      </c>
      <c r="L101" s="246">
        <v>0.06</v>
      </c>
      <c r="M101" s="246">
        <v>0.15</v>
      </c>
      <c r="N101" s="246">
        <v>0.4</v>
      </c>
      <c r="O101" s="251" t="s">
        <v>788</v>
      </c>
      <c r="P101" s="230"/>
      <c r="Q101" s="228"/>
      <c r="R101" s="91">
        <v>1</v>
      </c>
      <c r="S101" s="87" t="s">
        <v>224</v>
      </c>
      <c r="T101" s="112">
        <v>0.5</v>
      </c>
      <c r="U101" s="40" t="s">
        <v>225</v>
      </c>
      <c r="V101" s="87"/>
      <c r="W101" s="87"/>
      <c r="X101" s="46">
        <v>43133</v>
      </c>
      <c r="Y101" s="46">
        <v>43406</v>
      </c>
      <c r="Z101" s="66" t="s">
        <v>209</v>
      </c>
      <c r="AA101" s="12" t="s">
        <v>823</v>
      </c>
      <c r="AB101" s="246" t="s">
        <v>830</v>
      </c>
      <c r="AC101" s="312">
        <v>0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</row>
    <row r="102" spans="1:56" s="209" customFormat="1" ht="97.5" customHeight="1">
      <c r="A102" s="274"/>
      <c r="B102" s="138" t="str">
        <f>VLOOKUP(C102,Hoja2!$B$1:$C$16,2,0)</f>
        <v>Información y Comunicación</v>
      </c>
      <c r="C102" s="157" t="s">
        <v>687</v>
      </c>
      <c r="D102" s="298"/>
      <c r="E102" s="298"/>
      <c r="F102" s="250"/>
      <c r="G102" s="251"/>
      <c r="H102" s="252"/>
      <c r="I102" s="246"/>
      <c r="J102" s="246"/>
      <c r="K102" s="246"/>
      <c r="L102" s="246"/>
      <c r="M102" s="246"/>
      <c r="N102" s="246"/>
      <c r="O102" s="251"/>
      <c r="P102" s="231"/>
      <c r="Q102" s="228"/>
      <c r="R102" s="91">
        <v>2</v>
      </c>
      <c r="S102" s="87" t="s">
        <v>226</v>
      </c>
      <c r="T102" s="112">
        <v>1</v>
      </c>
      <c r="U102" s="87" t="s">
        <v>227</v>
      </c>
      <c r="V102" s="87"/>
      <c r="W102" s="87"/>
      <c r="X102" s="46">
        <v>43133</v>
      </c>
      <c r="Y102" s="46">
        <v>43406</v>
      </c>
      <c r="Z102" s="66" t="s">
        <v>209</v>
      </c>
      <c r="AA102" s="12" t="s">
        <v>823</v>
      </c>
      <c r="AB102" s="246"/>
      <c r="AC102" s="31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</row>
    <row r="103" spans="1:56" s="209" customFormat="1" ht="33" customHeight="1">
      <c r="A103" s="274"/>
      <c r="B103" s="273" t="str">
        <f>VLOOKUP(C103,Hoja2!$B$1:$C$16,2,0)</f>
        <v>Gestión del Conocimiento y la Innovación</v>
      </c>
      <c r="C103" s="273" t="s">
        <v>693</v>
      </c>
      <c r="D103" s="298">
        <f>E103*0.3</f>
        <v>4.2857142857142851E-2</v>
      </c>
      <c r="E103" s="298">
        <v>0.14285714285714285</v>
      </c>
      <c r="F103" s="250" t="s">
        <v>228</v>
      </c>
      <c r="G103" s="251" t="s">
        <v>181</v>
      </c>
      <c r="H103" s="252">
        <v>0</v>
      </c>
      <c r="I103" s="245">
        <v>5</v>
      </c>
      <c r="J103" s="245">
        <v>0</v>
      </c>
      <c r="K103" s="245">
        <v>5</v>
      </c>
      <c r="L103" s="245">
        <v>5</v>
      </c>
      <c r="M103" s="245">
        <v>5</v>
      </c>
      <c r="N103" s="245">
        <v>5</v>
      </c>
      <c r="O103" s="251" t="s">
        <v>789</v>
      </c>
      <c r="P103" s="231"/>
      <c r="Q103" s="228"/>
      <c r="R103" s="91">
        <v>1</v>
      </c>
      <c r="S103" s="87" t="s">
        <v>229</v>
      </c>
      <c r="T103" s="112">
        <v>0.8</v>
      </c>
      <c r="U103" s="41" t="s">
        <v>230</v>
      </c>
      <c r="V103" s="87"/>
      <c r="W103" s="87"/>
      <c r="X103" s="46">
        <v>43132</v>
      </c>
      <c r="Y103" s="46">
        <v>43434</v>
      </c>
      <c r="Z103" s="66" t="s">
        <v>209</v>
      </c>
      <c r="AA103" s="12"/>
      <c r="AB103" s="245" t="s">
        <v>830</v>
      </c>
      <c r="AC103" s="312">
        <v>0</v>
      </c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</row>
    <row r="104" spans="1:56" s="209" customFormat="1" ht="16.5" customHeight="1">
      <c r="A104" s="274"/>
      <c r="B104" s="273"/>
      <c r="C104" s="273"/>
      <c r="D104" s="298"/>
      <c r="E104" s="298"/>
      <c r="F104" s="250"/>
      <c r="G104" s="251"/>
      <c r="H104" s="252"/>
      <c r="I104" s="245"/>
      <c r="J104" s="245"/>
      <c r="K104" s="245"/>
      <c r="L104" s="245"/>
      <c r="M104" s="245"/>
      <c r="N104" s="245"/>
      <c r="O104" s="251"/>
      <c r="P104" s="231"/>
      <c r="Q104" s="228"/>
      <c r="R104" s="91">
        <v>1.1000000000000001</v>
      </c>
      <c r="S104" s="36" t="s">
        <v>231</v>
      </c>
      <c r="T104" s="113">
        <v>0.5</v>
      </c>
      <c r="U104" s="89" t="s">
        <v>232</v>
      </c>
      <c r="V104" s="36"/>
      <c r="W104" s="36"/>
      <c r="X104" s="100">
        <v>43132</v>
      </c>
      <c r="Y104" s="100">
        <v>43434</v>
      </c>
      <c r="Z104" s="66" t="s">
        <v>209</v>
      </c>
      <c r="AA104" s="12"/>
      <c r="AB104" s="245"/>
      <c r="AC104" s="31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</row>
    <row r="105" spans="1:56" s="209" customFormat="1" ht="48.75" customHeight="1">
      <c r="A105" s="274"/>
      <c r="B105" s="273"/>
      <c r="C105" s="273"/>
      <c r="D105" s="298"/>
      <c r="E105" s="298"/>
      <c r="F105" s="250"/>
      <c r="G105" s="251"/>
      <c r="H105" s="252"/>
      <c r="I105" s="245"/>
      <c r="J105" s="245"/>
      <c r="K105" s="245"/>
      <c r="L105" s="245"/>
      <c r="M105" s="245"/>
      <c r="N105" s="245"/>
      <c r="O105" s="251"/>
      <c r="P105" s="231"/>
      <c r="Q105" s="228"/>
      <c r="R105" s="91">
        <v>1.2</v>
      </c>
      <c r="S105" s="36" t="s">
        <v>233</v>
      </c>
      <c r="T105" s="113">
        <v>0.5</v>
      </c>
      <c r="U105" s="89" t="s">
        <v>234</v>
      </c>
      <c r="V105" s="36"/>
      <c r="W105" s="36"/>
      <c r="X105" s="100">
        <v>43132</v>
      </c>
      <c r="Y105" s="100">
        <v>43434</v>
      </c>
      <c r="Z105" s="149" t="s">
        <v>209</v>
      </c>
      <c r="AA105" s="12"/>
      <c r="AB105" s="245"/>
      <c r="AC105" s="31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</row>
    <row r="106" spans="1:56" s="209" customFormat="1" ht="49.5">
      <c r="A106" s="274"/>
      <c r="B106" s="273" t="str">
        <f>VLOOKUP(C106,Hoja2!$B$1:$C$16,2,0)</f>
        <v>Direccionamiento Estratégico y Planeación</v>
      </c>
      <c r="C106" s="273" t="s">
        <v>619</v>
      </c>
      <c r="D106" s="298"/>
      <c r="E106" s="298"/>
      <c r="F106" s="250"/>
      <c r="G106" s="251"/>
      <c r="H106" s="252"/>
      <c r="I106" s="245"/>
      <c r="J106" s="245"/>
      <c r="K106" s="245"/>
      <c r="L106" s="245"/>
      <c r="M106" s="245"/>
      <c r="N106" s="245"/>
      <c r="O106" s="251"/>
      <c r="P106" s="231"/>
      <c r="Q106" s="228"/>
      <c r="R106" s="91">
        <v>2</v>
      </c>
      <c r="S106" s="87" t="s">
        <v>235</v>
      </c>
      <c r="T106" s="112">
        <v>0.2</v>
      </c>
      <c r="U106" s="38" t="s">
        <v>236</v>
      </c>
      <c r="V106" s="87"/>
      <c r="W106" s="87"/>
      <c r="X106" s="46">
        <v>43132</v>
      </c>
      <c r="Y106" s="46">
        <v>43434</v>
      </c>
      <c r="Z106" s="66" t="s">
        <v>209</v>
      </c>
      <c r="AA106" s="12"/>
      <c r="AB106" s="245"/>
      <c r="AC106" s="31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</row>
    <row r="107" spans="1:56" s="209" customFormat="1" ht="33">
      <c r="A107" s="274"/>
      <c r="B107" s="273"/>
      <c r="C107" s="273"/>
      <c r="D107" s="298"/>
      <c r="E107" s="298"/>
      <c r="F107" s="250"/>
      <c r="G107" s="251"/>
      <c r="H107" s="252"/>
      <c r="I107" s="245"/>
      <c r="J107" s="245"/>
      <c r="K107" s="245"/>
      <c r="L107" s="245"/>
      <c r="M107" s="245"/>
      <c r="N107" s="245"/>
      <c r="O107" s="251"/>
      <c r="P107" s="231"/>
      <c r="Q107" s="228"/>
      <c r="R107" s="91">
        <v>2.1</v>
      </c>
      <c r="S107" s="36" t="s">
        <v>237</v>
      </c>
      <c r="T107" s="113">
        <v>1</v>
      </c>
      <c r="U107" s="89" t="s">
        <v>238</v>
      </c>
      <c r="V107" s="36"/>
      <c r="W107" s="36"/>
      <c r="X107" s="100">
        <v>43132</v>
      </c>
      <c r="Y107" s="100">
        <v>43434</v>
      </c>
      <c r="Z107" s="149" t="s">
        <v>209</v>
      </c>
      <c r="AA107" s="12"/>
      <c r="AB107" s="245"/>
      <c r="AC107" s="31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</row>
    <row r="108" spans="1:56" s="209" customFormat="1" ht="48" customHeight="1">
      <c r="A108" s="274"/>
      <c r="B108" s="273" t="str">
        <f>VLOOKUP(C108,Hoja2!$B$1:$C$16,2,0)</f>
        <v>Gestión del Conocimiento y la Innovación</v>
      </c>
      <c r="C108" s="273" t="s">
        <v>693</v>
      </c>
      <c r="D108" s="298">
        <f>E108*0.3</f>
        <v>4.2857142857142851E-2</v>
      </c>
      <c r="E108" s="298">
        <v>0.14285714285714285</v>
      </c>
      <c r="F108" s="250" t="s">
        <v>790</v>
      </c>
      <c r="G108" s="251" t="s">
        <v>181</v>
      </c>
      <c r="H108" s="252">
        <v>0</v>
      </c>
      <c r="I108" s="246">
        <v>0.1</v>
      </c>
      <c r="J108" s="246">
        <v>0</v>
      </c>
      <c r="K108" s="246">
        <v>0.02</v>
      </c>
      <c r="L108" s="246">
        <v>0.03</v>
      </c>
      <c r="M108" s="246">
        <v>0.06</v>
      </c>
      <c r="N108" s="246">
        <v>0.1</v>
      </c>
      <c r="O108" s="251" t="s">
        <v>791</v>
      </c>
      <c r="P108" s="231"/>
      <c r="Q108" s="228"/>
      <c r="R108" s="91">
        <v>1</v>
      </c>
      <c r="S108" s="87" t="s">
        <v>239</v>
      </c>
      <c r="T108" s="112">
        <v>0.25</v>
      </c>
      <c r="U108" s="87" t="s">
        <v>240</v>
      </c>
      <c r="V108" s="87"/>
      <c r="W108" s="87"/>
      <c r="X108" s="46">
        <v>43132</v>
      </c>
      <c r="Y108" s="46">
        <v>43434</v>
      </c>
      <c r="Z108" s="66" t="s">
        <v>209</v>
      </c>
      <c r="AA108" s="12"/>
      <c r="AB108" s="246" t="s">
        <v>830</v>
      </c>
      <c r="AC108" s="312">
        <v>0</v>
      </c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</row>
    <row r="109" spans="1:56" s="209" customFormat="1" ht="48" customHeight="1">
      <c r="A109" s="274"/>
      <c r="B109" s="273"/>
      <c r="C109" s="273"/>
      <c r="D109" s="298"/>
      <c r="E109" s="298"/>
      <c r="F109" s="250"/>
      <c r="G109" s="251"/>
      <c r="H109" s="252"/>
      <c r="I109" s="246"/>
      <c r="J109" s="246"/>
      <c r="K109" s="246"/>
      <c r="L109" s="246"/>
      <c r="M109" s="246"/>
      <c r="N109" s="246"/>
      <c r="O109" s="251"/>
      <c r="P109" s="231"/>
      <c r="Q109" s="228"/>
      <c r="R109" s="91">
        <v>1.1000000000000001</v>
      </c>
      <c r="S109" s="36" t="s">
        <v>241</v>
      </c>
      <c r="T109" s="113">
        <v>0.34</v>
      </c>
      <c r="U109" s="86" t="s">
        <v>242</v>
      </c>
      <c r="V109" s="36"/>
      <c r="W109" s="36"/>
      <c r="X109" s="100">
        <v>43132</v>
      </c>
      <c r="Y109" s="100">
        <v>43434</v>
      </c>
      <c r="Z109" s="149" t="s">
        <v>209</v>
      </c>
      <c r="AA109" s="12"/>
      <c r="AB109" s="246"/>
      <c r="AC109" s="31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</row>
    <row r="110" spans="1:56" s="209" customFormat="1" ht="33">
      <c r="A110" s="274"/>
      <c r="B110" s="273"/>
      <c r="C110" s="273"/>
      <c r="D110" s="298"/>
      <c r="E110" s="298"/>
      <c r="F110" s="250"/>
      <c r="G110" s="251"/>
      <c r="H110" s="252"/>
      <c r="I110" s="246"/>
      <c r="J110" s="246"/>
      <c r="K110" s="246"/>
      <c r="L110" s="246"/>
      <c r="M110" s="246"/>
      <c r="N110" s="246"/>
      <c r="O110" s="251"/>
      <c r="P110" s="229"/>
      <c r="Q110" s="232"/>
      <c r="R110" s="91">
        <v>1.2</v>
      </c>
      <c r="S110" s="36" t="s">
        <v>243</v>
      </c>
      <c r="T110" s="113">
        <v>0.33</v>
      </c>
      <c r="U110" s="86" t="s">
        <v>244</v>
      </c>
      <c r="V110" s="36"/>
      <c r="W110" s="36"/>
      <c r="X110" s="100">
        <v>43132</v>
      </c>
      <c r="Y110" s="100">
        <v>43434</v>
      </c>
      <c r="Z110" s="149" t="s">
        <v>209</v>
      </c>
      <c r="AA110" s="12"/>
      <c r="AB110" s="246"/>
      <c r="AC110" s="31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</row>
    <row r="111" spans="1:56" s="209" customFormat="1" ht="48" customHeight="1">
      <c r="A111" s="274"/>
      <c r="B111" s="273" t="str">
        <f>VLOOKUP(C111,Hoja2!$B$1:$C$16,2,0)</f>
        <v>Información y Comunicación</v>
      </c>
      <c r="C111" s="273" t="s">
        <v>687</v>
      </c>
      <c r="D111" s="298"/>
      <c r="E111" s="298"/>
      <c r="F111" s="250"/>
      <c r="G111" s="251"/>
      <c r="H111" s="252"/>
      <c r="I111" s="246"/>
      <c r="J111" s="246"/>
      <c r="K111" s="246"/>
      <c r="L111" s="246"/>
      <c r="M111" s="246"/>
      <c r="N111" s="246"/>
      <c r="O111" s="251"/>
      <c r="P111" s="229"/>
      <c r="Q111" s="232"/>
      <c r="R111" s="91">
        <v>1.3</v>
      </c>
      <c r="S111" s="36" t="s">
        <v>245</v>
      </c>
      <c r="T111" s="113">
        <v>0.33</v>
      </c>
      <c r="U111" s="86" t="s">
        <v>246</v>
      </c>
      <c r="V111" s="36"/>
      <c r="W111" s="36"/>
      <c r="X111" s="100">
        <v>43132</v>
      </c>
      <c r="Y111" s="100">
        <v>43434</v>
      </c>
      <c r="Z111" s="149" t="s">
        <v>209</v>
      </c>
      <c r="AA111" s="12"/>
      <c r="AB111" s="246"/>
      <c r="AC111" s="31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</row>
    <row r="112" spans="1:56" s="209" customFormat="1" ht="48" customHeight="1">
      <c r="A112" s="274"/>
      <c r="B112" s="273"/>
      <c r="C112" s="273"/>
      <c r="D112" s="298"/>
      <c r="E112" s="298"/>
      <c r="F112" s="250"/>
      <c r="G112" s="251"/>
      <c r="H112" s="252"/>
      <c r="I112" s="246"/>
      <c r="J112" s="246"/>
      <c r="K112" s="246"/>
      <c r="L112" s="246"/>
      <c r="M112" s="246"/>
      <c r="N112" s="246"/>
      <c r="O112" s="251"/>
      <c r="P112" s="229"/>
      <c r="Q112" s="232"/>
      <c r="R112" s="91">
        <v>2</v>
      </c>
      <c r="S112" s="87" t="s">
        <v>247</v>
      </c>
      <c r="T112" s="112">
        <v>0.25</v>
      </c>
      <c r="U112" s="87" t="s">
        <v>248</v>
      </c>
      <c r="V112" s="87"/>
      <c r="W112" s="87"/>
      <c r="X112" s="46">
        <v>43132</v>
      </c>
      <c r="Y112" s="46">
        <v>43434</v>
      </c>
      <c r="Z112" s="66" t="s">
        <v>209</v>
      </c>
      <c r="AA112" s="12"/>
      <c r="AB112" s="246"/>
      <c r="AC112" s="31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</row>
    <row r="113" spans="1:56" s="209" customFormat="1" ht="33">
      <c r="A113" s="274"/>
      <c r="B113" s="273"/>
      <c r="C113" s="273"/>
      <c r="D113" s="298"/>
      <c r="E113" s="298"/>
      <c r="F113" s="250"/>
      <c r="G113" s="251"/>
      <c r="H113" s="252"/>
      <c r="I113" s="246"/>
      <c r="J113" s="246"/>
      <c r="K113" s="246"/>
      <c r="L113" s="246"/>
      <c r="M113" s="246"/>
      <c r="N113" s="246"/>
      <c r="O113" s="251"/>
      <c r="P113" s="229"/>
      <c r="Q113" s="232"/>
      <c r="R113" s="91">
        <v>2.1</v>
      </c>
      <c r="S113" s="36" t="s">
        <v>249</v>
      </c>
      <c r="T113" s="113">
        <v>1</v>
      </c>
      <c r="U113" s="86" t="s">
        <v>248</v>
      </c>
      <c r="V113" s="36"/>
      <c r="W113" s="36"/>
      <c r="X113" s="100">
        <v>43132</v>
      </c>
      <c r="Y113" s="100">
        <v>43434</v>
      </c>
      <c r="Z113" s="149" t="s">
        <v>209</v>
      </c>
      <c r="AA113" s="12"/>
      <c r="AB113" s="246"/>
      <c r="AC113" s="31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</row>
    <row r="114" spans="1:56" s="209" customFormat="1" ht="48" customHeight="1">
      <c r="A114" s="274"/>
      <c r="B114" s="273" t="str">
        <f>VLOOKUP(C114,Hoja2!$B$1:$C$16,2,0)</f>
        <v>Evaluación de Resultados</v>
      </c>
      <c r="C114" s="273" t="s">
        <v>682</v>
      </c>
      <c r="D114" s="298"/>
      <c r="E114" s="298"/>
      <c r="F114" s="250"/>
      <c r="G114" s="251"/>
      <c r="H114" s="252"/>
      <c r="I114" s="246"/>
      <c r="J114" s="246"/>
      <c r="K114" s="246"/>
      <c r="L114" s="246"/>
      <c r="M114" s="246"/>
      <c r="N114" s="246"/>
      <c r="O114" s="251"/>
      <c r="P114" s="229"/>
      <c r="Q114" s="232"/>
      <c r="R114" s="91">
        <v>3</v>
      </c>
      <c r="S114" s="87" t="s">
        <v>250</v>
      </c>
      <c r="T114" s="112">
        <v>0.5</v>
      </c>
      <c r="U114" s="38" t="s">
        <v>251</v>
      </c>
      <c r="V114" s="87"/>
      <c r="W114" s="87"/>
      <c r="X114" s="46">
        <v>43132</v>
      </c>
      <c r="Y114" s="46">
        <v>43434</v>
      </c>
      <c r="Z114" s="66" t="s">
        <v>209</v>
      </c>
      <c r="AA114" s="12"/>
      <c r="AB114" s="246"/>
      <c r="AC114" s="31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</row>
    <row r="115" spans="1:56" s="209" customFormat="1" ht="101.25" customHeight="1">
      <c r="A115" s="274"/>
      <c r="B115" s="273"/>
      <c r="C115" s="273"/>
      <c r="D115" s="298"/>
      <c r="E115" s="298"/>
      <c r="F115" s="250"/>
      <c r="G115" s="251"/>
      <c r="H115" s="252"/>
      <c r="I115" s="246"/>
      <c r="J115" s="246"/>
      <c r="K115" s="246"/>
      <c r="L115" s="246"/>
      <c r="M115" s="246"/>
      <c r="N115" s="246"/>
      <c r="O115" s="251"/>
      <c r="P115" s="229"/>
      <c r="Q115" s="232"/>
      <c r="R115" s="91">
        <v>3.1</v>
      </c>
      <c r="S115" s="36" t="s">
        <v>252</v>
      </c>
      <c r="T115" s="113">
        <v>0.5</v>
      </c>
      <c r="U115" s="86" t="s">
        <v>253</v>
      </c>
      <c r="V115" s="36"/>
      <c r="W115" s="36"/>
      <c r="X115" s="100">
        <v>43132</v>
      </c>
      <c r="Y115" s="100">
        <v>43434</v>
      </c>
      <c r="Z115" s="149" t="s">
        <v>209</v>
      </c>
      <c r="AA115" s="12"/>
      <c r="AB115" s="246"/>
      <c r="AC115" s="31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</row>
    <row r="116" spans="1:56" s="209" customFormat="1" ht="48" customHeight="1">
      <c r="A116" s="274"/>
      <c r="B116" s="273"/>
      <c r="C116" s="273"/>
      <c r="D116" s="298"/>
      <c r="E116" s="298"/>
      <c r="F116" s="250"/>
      <c r="G116" s="251"/>
      <c r="H116" s="252"/>
      <c r="I116" s="246"/>
      <c r="J116" s="246"/>
      <c r="K116" s="246"/>
      <c r="L116" s="246"/>
      <c r="M116" s="246"/>
      <c r="N116" s="246"/>
      <c r="O116" s="251"/>
      <c r="P116" s="229"/>
      <c r="Q116" s="232"/>
      <c r="R116" s="91">
        <v>3.2</v>
      </c>
      <c r="S116" s="36" t="s">
        <v>254</v>
      </c>
      <c r="T116" s="113">
        <v>0.5</v>
      </c>
      <c r="U116" s="88" t="s">
        <v>255</v>
      </c>
      <c r="V116" s="36"/>
      <c r="W116" s="36"/>
      <c r="X116" s="100">
        <v>43132</v>
      </c>
      <c r="Y116" s="100">
        <v>43434</v>
      </c>
      <c r="Z116" s="149" t="s">
        <v>209</v>
      </c>
      <c r="AA116" s="12" t="s">
        <v>820</v>
      </c>
      <c r="AB116" s="246"/>
      <c r="AC116" s="31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</row>
    <row r="117" spans="1:56" s="209" customFormat="1" ht="63" customHeight="1">
      <c r="A117" s="274"/>
      <c r="B117" s="138" t="str">
        <f>VLOOKUP(C117,Hoja2!$B$1:$C$16,2,0)</f>
        <v>Direccionamiento Estratégico y Planeación</v>
      </c>
      <c r="C117" s="157" t="s">
        <v>619</v>
      </c>
      <c r="D117" s="298">
        <f>E117*0.3</f>
        <v>4.2857142857142851E-2</v>
      </c>
      <c r="E117" s="298">
        <v>0.14285714285714285</v>
      </c>
      <c r="F117" s="250" t="s">
        <v>256</v>
      </c>
      <c r="G117" s="251" t="s">
        <v>181</v>
      </c>
      <c r="H117" s="252">
        <v>0</v>
      </c>
      <c r="I117" s="245">
        <v>11</v>
      </c>
      <c r="J117" s="245">
        <v>0</v>
      </c>
      <c r="K117" s="245">
        <v>3</v>
      </c>
      <c r="L117" s="245">
        <v>3</v>
      </c>
      <c r="M117" s="245">
        <v>7</v>
      </c>
      <c r="N117" s="245">
        <v>11</v>
      </c>
      <c r="O117" s="251" t="s">
        <v>257</v>
      </c>
      <c r="P117" s="231"/>
      <c r="Q117" s="228"/>
      <c r="R117" s="91">
        <v>1</v>
      </c>
      <c r="S117" s="87" t="s">
        <v>258</v>
      </c>
      <c r="T117" s="112">
        <v>0.5</v>
      </c>
      <c r="U117" s="40" t="s">
        <v>259</v>
      </c>
      <c r="V117" s="87"/>
      <c r="W117" s="87"/>
      <c r="X117" s="46">
        <v>43132</v>
      </c>
      <c r="Y117" s="46">
        <v>43434</v>
      </c>
      <c r="Z117" s="66" t="s">
        <v>209</v>
      </c>
      <c r="AA117" s="12"/>
      <c r="AB117" s="245" t="s">
        <v>830</v>
      </c>
      <c r="AC117" s="312">
        <v>0</v>
      </c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</row>
    <row r="118" spans="1:56" s="209" customFormat="1" ht="45.75" customHeight="1">
      <c r="A118" s="274"/>
      <c r="B118" s="273" t="str">
        <f>VLOOKUP(C118,Hoja2!$B$1:$C$16,2,0)</f>
        <v>Información y Comunicación</v>
      </c>
      <c r="C118" s="273" t="s">
        <v>687</v>
      </c>
      <c r="D118" s="298"/>
      <c r="E118" s="298"/>
      <c r="F118" s="250"/>
      <c r="G118" s="251"/>
      <c r="H118" s="252"/>
      <c r="I118" s="245"/>
      <c r="J118" s="245"/>
      <c r="K118" s="245"/>
      <c r="L118" s="245"/>
      <c r="M118" s="245"/>
      <c r="N118" s="245"/>
      <c r="O118" s="251"/>
      <c r="P118" s="231"/>
      <c r="Q118" s="228"/>
      <c r="R118" s="91">
        <v>1.1000000000000001</v>
      </c>
      <c r="S118" s="42" t="s">
        <v>260</v>
      </c>
      <c r="T118" s="113">
        <v>0.25</v>
      </c>
      <c r="U118" s="88" t="s">
        <v>261</v>
      </c>
      <c r="V118" s="36"/>
      <c r="W118" s="36"/>
      <c r="X118" s="100">
        <v>43132</v>
      </c>
      <c r="Y118" s="100">
        <v>43434</v>
      </c>
      <c r="Z118" s="67" t="s">
        <v>184</v>
      </c>
      <c r="AA118" s="12"/>
      <c r="AB118" s="245"/>
      <c r="AC118" s="31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</row>
    <row r="119" spans="1:56" s="209" customFormat="1" ht="48" customHeight="1">
      <c r="A119" s="274"/>
      <c r="B119" s="273"/>
      <c r="C119" s="273"/>
      <c r="D119" s="298"/>
      <c r="E119" s="298"/>
      <c r="F119" s="250"/>
      <c r="G119" s="251"/>
      <c r="H119" s="252"/>
      <c r="I119" s="245"/>
      <c r="J119" s="245"/>
      <c r="K119" s="245"/>
      <c r="L119" s="245"/>
      <c r="M119" s="245"/>
      <c r="N119" s="245"/>
      <c r="O119" s="251"/>
      <c r="P119" s="231"/>
      <c r="Q119" s="228"/>
      <c r="R119" s="91">
        <v>1.2</v>
      </c>
      <c r="S119" s="36" t="s">
        <v>262</v>
      </c>
      <c r="T119" s="113">
        <v>0.25</v>
      </c>
      <c r="U119" s="88" t="s">
        <v>263</v>
      </c>
      <c r="V119" s="36"/>
      <c r="W119" s="36"/>
      <c r="X119" s="100">
        <v>43132</v>
      </c>
      <c r="Y119" s="100">
        <v>43434</v>
      </c>
      <c r="Z119" s="67" t="s">
        <v>184</v>
      </c>
      <c r="AA119" s="12" t="s">
        <v>820</v>
      </c>
      <c r="AB119" s="245"/>
      <c r="AC119" s="31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</row>
    <row r="120" spans="1:56" s="209" customFormat="1" ht="45.75" customHeight="1">
      <c r="A120" s="274"/>
      <c r="B120" s="156" t="str">
        <f>VLOOKUP(C120,Hoja2!$B$1:$C$16,2,0)</f>
        <v>Gestión del Conocimiento y la Innovación</v>
      </c>
      <c r="C120" s="156" t="s">
        <v>693</v>
      </c>
      <c r="D120" s="298"/>
      <c r="E120" s="298"/>
      <c r="F120" s="250"/>
      <c r="G120" s="251"/>
      <c r="H120" s="252"/>
      <c r="I120" s="245"/>
      <c r="J120" s="245"/>
      <c r="K120" s="245"/>
      <c r="L120" s="245"/>
      <c r="M120" s="245"/>
      <c r="N120" s="245"/>
      <c r="O120" s="251"/>
      <c r="P120" s="231"/>
      <c r="Q120" s="228"/>
      <c r="R120" s="91">
        <v>1.3</v>
      </c>
      <c r="S120" s="154" t="s">
        <v>264</v>
      </c>
      <c r="T120" s="113">
        <v>0.25</v>
      </c>
      <c r="U120" s="36" t="s">
        <v>265</v>
      </c>
      <c r="V120" s="36"/>
      <c r="W120" s="36"/>
      <c r="X120" s="100">
        <v>43132</v>
      </c>
      <c r="Y120" s="100">
        <v>43434</v>
      </c>
      <c r="Z120" s="67" t="s">
        <v>184</v>
      </c>
      <c r="AA120" s="12" t="s">
        <v>820</v>
      </c>
      <c r="AB120" s="245"/>
      <c r="AC120" s="31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</row>
    <row r="121" spans="1:56" s="209" customFormat="1" ht="49.5" customHeight="1">
      <c r="A121" s="274"/>
      <c r="B121" s="138" t="str">
        <f>VLOOKUP(C121,Hoja2!$B$1:$C$16,2,0)</f>
        <v>Direccionamiento Estratégico y Planeación</v>
      </c>
      <c r="C121" s="157" t="s">
        <v>619</v>
      </c>
      <c r="D121" s="298">
        <f>E121*0.3</f>
        <v>4.2857142857142851E-2</v>
      </c>
      <c r="E121" s="298">
        <v>0.14285714285714285</v>
      </c>
      <c r="F121" s="250" t="s">
        <v>266</v>
      </c>
      <c r="G121" s="267" t="s">
        <v>181</v>
      </c>
      <c r="H121" s="252">
        <v>1500000000</v>
      </c>
      <c r="I121" s="249">
        <v>1</v>
      </c>
      <c r="J121" s="249">
        <v>1</v>
      </c>
      <c r="K121" s="249">
        <v>1</v>
      </c>
      <c r="L121" s="249">
        <v>1</v>
      </c>
      <c r="M121" s="249">
        <v>1</v>
      </c>
      <c r="N121" s="249">
        <v>1</v>
      </c>
      <c r="O121" s="267" t="s">
        <v>809</v>
      </c>
      <c r="P121" s="229"/>
      <c r="Q121" s="232"/>
      <c r="R121" s="91">
        <v>1</v>
      </c>
      <c r="S121" s="38" t="s">
        <v>267</v>
      </c>
      <c r="T121" s="112">
        <v>0.33</v>
      </c>
      <c r="U121" s="40" t="s">
        <v>268</v>
      </c>
      <c r="V121" s="87"/>
      <c r="W121" s="87"/>
      <c r="X121" s="46">
        <v>43132</v>
      </c>
      <c r="Y121" s="46">
        <v>43434</v>
      </c>
      <c r="Z121" s="66" t="s">
        <v>184</v>
      </c>
      <c r="AA121" s="12"/>
      <c r="AB121" s="249" t="s">
        <v>830</v>
      </c>
      <c r="AC121" s="312">
        <v>0</v>
      </c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</row>
    <row r="122" spans="1:56" s="209" customFormat="1" ht="64.5" customHeight="1">
      <c r="A122" s="274"/>
      <c r="B122" s="138" t="str">
        <f>VLOOKUP(C122,Hoja2!$B$1:$C$16,2,0)</f>
        <v>Gestión con Valores para Resultados</v>
      </c>
      <c r="C122" s="157" t="s">
        <v>690</v>
      </c>
      <c r="D122" s="298"/>
      <c r="E122" s="298"/>
      <c r="F122" s="250"/>
      <c r="G122" s="267"/>
      <c r="H122" s="252"/>
      <c r="I122" s="249"/>
      <c r="J122" s="249"/>
      <c r="K122" s="249"/>
      <c r="L122" s="249"/>
      <c r="M122" s="249"/>
      <c r="N122" s="249"/>
      <c r="O122" s="267"/>
      <c r="P122" s="229"/>
      <c r="Q122" s="232"/>
      <c r="R122" s="91">
        <v>2</v>
      </c>
      <c r="S122" s="87" t="s">
        <v>269</v>
      </c>
      <c r="T122" s="112">
        <v>0.33</v>
      </c>
      <c r="U122" s="40" t="s">
        <v>270</v>
      </c>
      <c r="V122" s="87"/>
      <c r="W122" s="87"/>
      <c r="X122" s="46">
        <v>43132</v>
      </c>
      <c r="Y122" s="46">
        <v>43434</v>
      </c>
      <c r="Z122" s="66" t="s">
        <v>184</v>
      </c>
      <c r="AA122" s="12"/>
      <c r="AB122" s="249"/>
      <c r="AC122" s="31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</row>
    <row r="123" spans="1:56" s="209" customFormat="1" ht="63" customHeight="1">
      <c r="A123" s="274"/>
      <c r="B123" s="138" t="str">
        <f>VLOOKUP(C123,Hoja2!$B$1:$C$16,2,0)</f>
        <v>Direccionamiento Estratégico y Planeación</v>
      </c>
      <c r="C123" s="157" t="s">
        <v>683</v>
      </c>
      <c r="D123" s="298"/>
      <c r="E123" s="298"/>
      <c r="F123" s="250"/>
      <c r="G123" s="267"/>
      <c r="H123" s="252"/>
      <c r="I123" s="249"/>
      <c r="J123" s="249"/>
      <c r="K123" s="249"/>
      <c r="L123" s="249"/>
      <c r="M123" s="249"/>
      <c r="N123" s="249"/>
      <c r="O123" s="267"/>
      <c r="P123" s="233"/>
      <c r="Q123" s="228"/>
      <c r="R123" s="91">
        <v>3</v>
      </c>
      <c r="S123" s="38" t="s">
        <v>271</v>
      </c>
      <c r="T123" s="112">
        <v>0.33</v>
      </c>
      <c r="U123" s="40" t="s">
        <v>248</v>
      </c>
      <c r="V123" s="87"/>
      <c r="W123" s="87"/>
      <c r="X123" s="46">
        <v>43132</v>
      </c>
      <c r="Y123" s="46">
        <v>43434</v>
      </c>
      <c r="Z123" s="66" t="s">
        <v>184</v>
      </c>
      <c r="AA123" s="12"/>
      <c r="AB123" s="249"/>
      <c r="AC123" s="31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</row>
    <row r="124" spans="1:56" ht="48" customHeight="1">
      <c r="A124" s="272" t="s">
        <v>272</v>
      </c>
      <c r="B124" s="273" t="str">
        <f>VLOOKUP(C124,Hoja2!$B$1:$C$16,2,0)</f>
        <v>Gestión del Conocimiento y la Innovación</v>
      </c>
      <c r="C124" s="273" t="s">
        <v>693</v>
      </c>
      <c r="D124" s="298">
        <f>E124*0.2</f>
        <v>0.05</v>
      </c>
      <c r="E124" s="298">
        <f>1/4</f>
        <v>0.25</v>
      </c>
      <c r="F124" s="250" t="s">
        <v>273</v>
      </c>
      <c r="G124" s="251" t="s">
        <v>274</v>
      </c>
      <c r="H124" s="252">
        <v>800000000</v>
      </c>
      <c r="I124" s="246">
        <v>1</v>
      </c>
      <c r="J124" s="246">
        <v>0.75</v>
      </c>
      <c r="K124" s="246">
        <v>0.77</v>
      </c>
      <c r="L124" s="246">
        <v>0.77</v>
      </c>
      <c r="M124" s="249">
        <v>0.9</v>
      </c>
      <c r="N124" s="246">
        <v>1</v>
      </c>
      <c r="O124" s="251" t="s">
        <v>275</v>
      </c>
      <c r="P124" s="233"/>
      <c r="Q124" s="234"/>
      <c r="R124" s="91">
        <v>1</v>
      </c>
      <c r="S124" s="38" t="s">
        <v>276</v>
      </c>
      <c r="T124" s="112">
        <v>0.15</v>
      </c>
      <c r="U124" s="256" t="s">
        <v>277</v>
      </c>
      <c r="V124" s="256" t="s">
        <v>182</v>
      </c>
      <c r="W124" s="256">
        <v>3</v>
      </c>
      <c r="X124" s="270">
        <v>43110</v>
      </c>
      <c r="Y124" s="270">
        <v>43465</v>
      </c>
      <c r="Z124" s="269" t="s">
        <v>278</v>
      </c>
      <c r="AA124" s="12" t="s">
        <v>821</v>
      </c>
      <c r="AB124" s="246" t="s">
        <v>831</v>
      </c>
      <c r="AC124" s="310">
        <v>599157424</v>
      </c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33">
      <c r="A125" s="272"/>
      <c r="B125" s="273"/>
      <c r="C125" s="273"/>
      <c r="D125" s="298"/>
      <c r="E125" s="298"/>
      <c r="F125" s="250"/>
      <c r="G125" s="251"/>
      <c r="H125" s="252"/>
      <c r="I125" s="246"/>
      <c r="J125" s="246"/>
      <c r="K125" s="246"/>
      <c r="L125" s="246"/>
      <c r="M125" s="249"/>
      <c r="N125" s="246"/>
      <c r="O125" s="251"/>
      <c r="P125" s="233"/>
      <c r="Q125" s="234"/>
      <c r="R125" s="91">
        <v>1.1000000000000001</v>
      </c>
      <c r="S125" s="36" t="s">
        <v>279</v>
      </c>
      <c r="T125" s="114">
        <v>0.33333333333330001</v>
      </c>
      <c r="U125" s="256"/>
      <c r="V125" s="256"/>
      <c r="W125" s="256"/>
      <c r="X125" s="243"/>
      <c r="Y125" s="243"/>
      <c r="Z125" s="269"/>
      <c r="AA125" s="12" t="s">
        <v>821</v>
      </c>
      <c r="AB125" s="246"/>
      <c r="AC125" s="310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33">
      <c r="A126" s="272"/>
      <c r="B126" s="273"/>
      <c r="C126" s="273"/>
      <c r="D126" s="298"/>
      <c r="E126" s="298"/>
      <c r="F126" s="250"/>
      <c r="G126" s="251"/>
      <c r="H126" s="252"/>
      <c r="I126" s="246"/>
      <c r="J126" s="246"/>
      <c r="K126" s="246"/>
      <c r="L126" s="246"/>
      <c r="M126" s="249"/>
      <c r="N126" s="246"/>
      <c r="O126" s="251"/>
      <c r="P126" s="233"/>
      <c r="Q126" s="234"/>
      <c r="R126" s="91">
        <v>1.2</v>
      </c>
      <c r="S126" s="36" t="s">
        <v>280</v>
      </c>
      <c r="T126" s="114">
        <v>0.33333333333330001</v>
      </c>
      <c r="U126" s="256"/>
      <c r="V126" s="256"/>
      <c r="W126" s="256"/>
      <c r="X126" s="243"/>
      <c r="Y126" s="243"/>
      <c r="Z126" s="269"/>
      <c r="AA126" s="12" t="s">
        <v>821</v>
      </c>
      <c r="AB126" s="246"/>
      <c r="AC126" s="310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47.25" customHeight="1">
      <c r="A127" s="272"/>
      <c r="B127" s="273"/>
      <c r="C127" s="273"/>
      <c r="D127" s="298"/>
      <c r="E127" s="298"/>
      <c r="F127" s="250"/>
      <c r="G127" s="251"/>
      <c r="H127" s="252"/>
      <c r="I127" s="246"/>
      <c r="J127" s="246"/>
      <c r="K127" s="246"/>
      <c r="L127" s="246"/>
      <c r="M127" s="249"/>
      <c r="N127" s="246"/>
      <c r="O127" s="251"/>
      <c r="P127" s="233"/>
      <c r="Q127" s="234"/>
      <c r="R127" s="91">
        <v>1.3</v>
      </c>
      <c r="S127" s="36" t="s">
        <v>281</v>
      </c>
      <c r="T127" s="114">
        <v>0.33333333333330001</v>
      </c>
      <c r="U127" s="256"/>
      <c r="V127" s="256"/>
      <c r="W127" s="256"/>
      <c r="X127" s="243"/>
      <c r="Y127" s="243"/>
      <c r="Z127" s="269"/>
      <c r="AA127" s="12" t="s">
        <v>821</v>
      </c>
      <c r="AB127" s="246"/>
      <c r="AC127" s="310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36.75" customHeight="1">
      <c r="A128" s="272"/>
      <c r="B128" s="273"/>
      <c r="C128" s="273"/>
      <c r="D128" s="298"/>
      <c r="E128" s="298"/>
      <c r="F128" s="250"/>
      <c r="G128" s="251"/>
      <c r="H128" s="252"/>
      <c r="I128" s="246"/>
      <c r="J128" s="246"/>
      <c r="K128" s="246"/>
      <c r="L128" s="246"/>
      <c r="M128" s="249"/>
      <c r="N128" s="246"/>
      <c r="O128" s="251"/>
      <c r="P128" s="233"/>
      <c r="Q128" s="234"/>
      <c r="R128" s="91">
        <v>2</v>
      </c>
      <c r="S128" s="38" t="s">
        <v>282</v>
      </c>
      <c r="T128" s="112">
        <v>0.17</v>
      </c>
      <c r="U128" s="256" t="s">
        <v>283</v>
      </c>
      <c r="V128" s="256" t="s">
        <v>182</v>
      </c>
      <c r="W128" s="256">
        <v>1</v>
      </c>
      <c r="X128" s="270">
        <v>43252</v>
      </c>
      <c r="Y128" s="270">
        <v>43465</v>
      </c>
      <c r="Z128" s="269" t="s">
        <v>284</v>
      </c>
      <c r="AA128" s="12"/>
      <c r="AB128" s="246"/>
      <c r="AC128" s="310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49.5" customHeight="1">
      <c r="A129" s="272"/>
      <c r="B129" s="273"/>
      <c r="C129" s="273"/>
      <c r="D129" s="298"/>
      <c r="E129" s="298"/>
      <c r="F129" s="250"/>
      <c r="G129" s="251"/>
      <c r="H129" s="252"/>
      <c r="I129" s="246"/>
      <c r="J129" s="246"/>
      <c r="K129" s="246"/>
      <c r="L129" s="246"/>
      <c r="M129" s="249"/>
      <c r="N129" s="246"/>
      <c r="O129" s="251"/>
      <c r="P129" s="233"/>
      <c r="Q129" s="234"/>
      <c r="R129" s="91">
        <v>2.1</v>
      </c>
      <c r="S129" s="30" t="s">
        <v>285</v>
      </c>
      <c r="T129" s="115">
        <v>0.18</v>
      </c>
      <c r="U129" s="256"/>
      <c r="V129" s="256"/>
      <c r="W129" s="256"/>
      <c r="X129" s="243"/>
      <c r="Y129" s="243"/>
      <c r="Z129" s="269"/>
      <c r="AA129" s="12"/>
      <c r="AB129" s="246"/>
      <c r="AC129" s="310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33">
      <c r="A130" s="272"/>
      <c r="B130" s="273" t="str">
        <f>VLOOKUP(C130,Hoja2!$B$1:$C$16,2,0)</f>
        <v>Evaluación de Resultados</v>
      </c>
      <c r="C130" s="273" t="s">
        <v>682</v>
      </c>
      <c r="D130" s="298"/>
      <c r="E130" s="298"/>
      <c r="F130" s="250"/>
      <c r="G130" s="251"/>
      <c r="H130" s="252"/>
      <c r="I130" s="246"/>
      <c r="J130" s="246"/>
      <c r="K130" s="246"/>
      <c r="L130" s="246"/>
      <c r="M130" s="249"/>
      <c r="N130" s="246"/>
      <c r="O130" s="251"/>
      <c r="P130" s="233"/>
      <c r="Q130" s="234"/>
      <c r="R130" s="91">
        <v>2.2000000000000002</v>
      </c>
      <c r="S130" s="30" t="s">
        <v>286</v>
      </c>
      <c r="T130" s="112">
        <v>0.3</v>
      </c>
      <c r="U130" s="256"/>
      <c r="V130" s="256"/>
      <c r="W130" s="256"/>
      <c r="X130" s="243"/>
      <c r="Y130" s="243"/>
      <c r="Z130" s="269"/>
      <c r="AA130" s="12"/>
      <c r="AB130" s="246"/>
      <c r="AC130" s="31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33">
      <c r="A131" s="272"/>
      <c r="B131" s="273"/>
      <c r="C131" s="273"/>
      <c r="D131" s="298"/>
      <c r="E131" s="298"/>
      <c r="F131" s="250"/>
      <c r="G131" s="251"/>
      <c r="H131" s="252"/>
      <c r="I131" s="246"/>
      <c r="J131" s="246"/>
      <c r="K131" s="246"/>
      <c r="L131" s="246"/>
      <c r="M131" s="249"/>
      <c r="N131" s="246"/>
      <c r="O131" s="251"/>
      <c r="P131" s="233"/>
      <c r="Q131" s="234"/>
      <c r="R131" s="91">
        <v>2.2999999999999998</v>
      </c>
      <c r="S131" s="30" t="s">
        <v>287</v>
      </c>
      <c r="T131" s="112">
        <v>0.18</v>
      </c>
      <c r="U131" s="256"/>
      <c r="V131" s="256"/>
      <c r="W131" s="256"/>
      <c r="X131" s="243"/>
      <c r="Y131" s="243"/>
      <c r="Z131" s="269"/>
      <c r="AA131" s="12"/>
      <c r="AB131" s="246"/>
      <c r="AC131" s="310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33">
      <c r="A132" s="272"/>
      <c r="B132" s="273"/>
      <c r="C132" s="273"/>
      <c r="D132" s="298"/>
      <c r="E132" s="298"/>
      <c r="F132" s="250"/>
      <c r="G132" s="251"/>
      <c r="H132" s="252"/>
      <c r="I132" s="246"/>
      <c r="J132" s="246"/>
      <c r="K132" s="246"/>
      <c r="L132" s="246"/>
      <c r="M132" s="249"/>
      <c r="N132" s="246"/>
      <c r="O132" s="251"/>
      <c r="P132" s="233"/>
      <c r="Q132" s="234"/>
      <c r="R132" s="91">
        <v>2.4</v>
      </c>
      <c r="S132" s="30" t="s">
        <v>288</v>
      </c>
      <c r="T132" s="112">
        <v>0.22</v>
      </c>
      <c r="U132" s="256"/>
      <c r="V132" s="256"/>
      <c r="W132" s="256"/>
      <c r="X132" s="243"/>
      <c r="Y132" s="243"/>
      <c r="Z132" s="269"/>
      <c r="AA132" s="12"/>
      <c r="AB132" s="246"/>
      <c r="AC132" s="310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34.5" customHeight="1">
      <c r="A133" s="272"/>
      <c r="B133" s="273"/>
      <c r="C133" s="273"/>
      <c r="D133" s="298"/>
      <c r="E133" s="298"/>
      <c r="F133" s="250"/>
      <c r="G133" s="251"/>
      <c r="H133" s="252"/>
      <c r="I133" s="246"/>
      <c r="J133" s="246"/>
      <c r="K133" s="246"/>
      <c r="L133" s="246"/>
      <c r="M133" s="249"/>
      <c r="N133" s="246"/>
      <c r="O133" s="251"/>
      <c r="P133" s="233"/>
      <c r="Q133" s="234"/>
      <c r="R133" s="91">
        <v>2.5</v>
      </c>
      <c r="S133" s="30" t="s">
        <v>289</v>
      </c>
      <c r="T133" s="115">
        <v>0.12</v>
      </c>
      <c r="U133" s="256"/>
      <c r="V133" s="256"/>
      <c r="W133" s="256"/>
      <c r="X133" s="243"/>
      <c r="Y133" s="243"/>
      <c r="Z133" s="269"/>
      <c r="AA133" s="12"/>
      <c r="AB133" s="246"/>
      <c r="AC133" s="310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6.5" customHeight="1">
      <c r="A134" s="272"/>
      <c r="B134" s="273"/>
      <c r="C134" s="273"/>
      <c r="D134" s="298"/>
      <c r="E134" s="298"/>
      <c r="F134" s="250"/>
      <c r="G134" s="251"/>
      <c r="H134" s="252"/>
      <c r="I134" s="246"/>
      <c r="J134" s="246"/>
      <c r="K134" s="246"/>
      <c r="L134" s="246"/>
      <c r="M134" s="249"/>
      <c r="N134" s="246"/>
      <c r="O134" s="251"/>
      <c r="P134" s="233"/>
      <c r="Q134" s="234"/>
      <c r="R134" s="91">
        <v>3</v>
      </c>
      <c r="S134" s="38" t="s">
        <v>290</v>
      </c>
      <c r="T134" s="112">
        <v>0.15</v>
      </c>
      <c r="U134" s="256" t="s">
        <v>291</v>
      </c>
      <c r="V134" s="256" t="s">
        <v>182</v>
      </c>
      <c r="W134" s="256">
        <v>3</v>
      </c>
      <c r="X134" s="270">
        <v>43313</v>
      </c>
      <c r="Y134" s="270">
        <v>43404</v>
      </c>
      <c r="Z134" s="269" t="s">
        <v>284</v>
      </c>
      <c r="AA134" s="12"/>
      <c r="AB134" s="246"/>
      <c r="AC134" s="310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48" customHeight="1">
      <c r="A135" s="272"/>
      <c r="B135" s="273"/>
      <c r="C135" s="273"/>
      <c r="D135" s="298"/>
      <c r="E135" s="298"/>
      <c r="F135" s="250"/>
      <c r="G135" s="251"/>
      <c r="H135" s="252"/>
      <c r="I135" s="246"/>
      <c r="J135" s="246"/>
      <c r="K135" s="246"/>
      <c r="L135" s="246"/>
      <c r="M135" s="249"/>
      <c r="N135" s="246"/>
      <c r="O135" s="251"/>
      <c r="P135" s="233"/>
      <c r="Q135" s="234"/>
      <c r="R135" s="91">
        <v>3.1</v>
      </c>
      <c r="S135" s="30" t="s">
        <v>292</v>
      </c>
      <c r="T135" s="115">
        <v>0.45</v>
      </c>
      <c r="U135" s="256"/>
      <c r="V135" s="256"/>
      <c r="W135" s="256"/>
      <c r="X135" s="243"/>
      <c r="Y135" s="243"/>
      <c r="Z135" s="269"/>
      <c r="AA135" s="12"/>
      <c r="AB135" s="246"/>
      <c r="AC135" s="310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33">
      <c r="A136" s="272"/>
      <c r="B136" s="273" t="str">
        <f>VLOOKUP(C136,Hoja2!$B$1:$C$16,2,0)</f>
        <v>Gestión con Valores para Resultados</v>
      </c>
      <c r="C136" s="273" t="s">
        <v>698</v>
      </c>
      <c r="D136" s="298"/>
      <c r="E136" s="298"/>
      <c r="F136" s="250"/>
      <c r="G136" s="251"/>
      <c r="H136" s="252"/>
      <c r="I136" s="246"/>
      <c r="J136" s="246"/>
      <c r="K136" s="246"/>
      <c r="L136" s="246"/>
      <c r="M136" s="249"/>
      <c r="N136" s="246"/>
      <c r="O136" s="251"/>
      <c r="P136" s="233"/>
      <c r="Q136" s="234"/>
      <c r="R136" s="91">
        <v>3.2</v>
      </c>
      <c r="S136" s="30" t="s">
        <v>293</v>
      </c>
      <c r="T136" s="115">
        <v>0.27</v>
      </c>
      <c r="U136" s="256"/>
      <c r="V136" s="256"/>
      <c r="W136" s="256"/>
      <c r="X136" s="243"/>
      <c r="Y136" s="243"/>
      <c r="Z136" s="269"/>
      <c r="AA136" s="12"/>
      <c r="AB136" s="246"/>
      <c r="AC136" s="310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6.5" customHeight="1">
      <c r="A137" s="272"/>
      <c r="B137" s="273"/>
      <c r="C137" s="273"/>
      <c r="D137" s="298"/>
      <c r="E137" s="298"/>
      <c r="F137" s="250"/>
      <c r="G137" s="251"/>
      <c r="H137" s="252"/>
      <c r="I137" s="246"/>
      <c r="J137" s="246"/>
      <c r="K137" s="246"/>
      <c r="L137" s="246"/>
      <c r="M137" s="249"/>
      <c r="N137" s="246"/>
      <c r="O137" s="251"/>
      <c r="P137" s="233"/>
      <c r="Q137" s="234"/>
      <c r="R137" s="91">
        <v>3.3</v>
      </c>
      <c r="S137" s="30" t="s">
        <v>294</v>
      </c>
      <c r="T137" s="115">
        <v>0.14000000000000001</v>
      </c>
      <c r="U137" s="256"/>
      <c r="V137" s="256"/>
      <c r="W137" s="256"/>
      <c r="X137" s="243"/>
      <c r="Y137" s="243"/>
      <c r="Z137" s="269"/>
      <c r="AA137" s="12"/>
      <c r="AB137" s="246"/>
      <c r="AC137" s="310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6.5" customHeight="1">
      <c r="A138" s="272"/>
      <c r="B138" s="273"/>
      <c r="C138" s="273"/>
      <c r="D138" s="298"/>
      <c r="E138" s="298"/>
      <c r="F138" s="250"/>
      <c r="G138" s="251"/>
      <c r="H138" s="252"/>
      <c r="I138" s="246"/>
      <c r="J138" s="246"/>
      <c r="K138" s="246"/>
      <c r="L138" s="246"/>
      <c r="M138" s="249"/>
      <c r="N138" s="246"/>
      <c r="O138" s="251"/>
      <c r="P138" s="233"/>
      <c r="Q138" s="234"/>
      <c r="R138" s="91">
        <v>3.4</v>
      </c>
      <c r="S138" s="30" t="s">
        <v>295</v>
      </c>
      <c r="T138" s="115">
        <v>0.14000000000000001</v>
      </c>
      <c r="U138" s="256"/>
      <c r="V138" s="256"/>
      <c r="W138" s="256"/>
      <c r="X138" s="243"/>
      <c r="Y138" s="243"/>
      <c r="Z138" s="269"/>
      <c r="AA138" s="12"/>
      <c r="AB138" s="246"/>
      <c r="AC138" s="310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31.5" customHeight="1">
      <c r="A139" s="272"/>
      <c r="B139" s="273"/>
      <c r="C139" s="273"/>
      <c r="D139" s="298"/>
      <c r="E139" s="298"/>
      <c r="F139" s="250"/>
      <c r="G139" s="251"/>
      <c r="H139" s="252"/>
      <c r="I139" s="246"/>
      <c r="J139" s="246"/>
      <c r="K139" s="246"/>
      <c r="L139" s="246"/>
      <c r="M139" s="249"/>
      <c r="N139" s="246"/>
      <c r="O139" s="251"/>
      <c r="P139" s="227"/>
      <c r="Q139" s="232"/>
      <c r="R139" s="91">
        <v>4</v>
      </c>
      <c r="S139" s="38" t="s">
        <v>296</v>
      </c>
      <c r="T139" s="112">
        <v>0.05</v>
      </c>
      <c r="U139" s="256" t="s">
        <v>297</v>
      </c>
      <c r="V139" s="256" t="s">
        <v>182</v>
      </c>
      <c r="W139" s="256">
        <v>1</v>
      </c>
      <c r="X139" s="270">
        <v>43405</v>
      </c>
      <c r="Y139" s="270">
        <v>43419</v>
      </c>
      <c r="Z139" s="269" t="s">
        <v>284</v>
      </c>
      <c r="AA139" s="12" t="s">
        <v>821</v>
      </c>
      <c r="AB139" s="246"/>
      <c r="AC139" s="310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33.75" customHeight="1">
      <c r="A140" s="272"/>
      <c r="B140" s="273"/>
      <c r="C140" s="273"/>
      <c r="D140" s="298"/>
      <c r="E140" s="298"/>
      <c r="F140" s="250"/>
      <c r="G140" s="251"/>
      <c r="H140" s="252"/>
      <c r="I140" s="246"/>
      <c r="J140" s="246"/>
      <c r="K140" s="246"/>
      <c r="L140" s="246"/>
      <c r="M140" s="249"/>
      <c r="N140" s="246"/>
      <c r="O140" s="251"/>
      <c r="P140" s="227"/>
      <c r="Q140" s="232"/>
      <c r="R140" s="91">
        <v>4.0999999999999996</v>
      </c>
      <c r="S140" s="30" t="s">
        <v>298</v>
      </c>
      <c r="T140" s="112">
        <v>0.6</v>
      </c>
      <c r="U140" s="256"/>
      <c r="V140" s="256"/>
      <c r="W140" s="256"/>
      <c r="X140" s="243"/>
      <c r="Y140" s="243"/>
      <c r="Z140" s="269"/>
      <c r="AA140" s="12" t="s">
        <v>821</v>
      </c>
      <c r="AB140" s="246"/>
      <c r="AC140" s="31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30" customHeight="1">
      <c r="A141" s="272"/>
      <c r="B141" s="273"/>
      <c r="C141" s="273"/>
      <c r="D141" s="298"/>
      <c r="E141" s="298"/>
      <c r="F141" s="250"/>
      <c r="G141" s="251"/>
      <c r="H141" s="252"/>
      <c r="I141" s="246"/>
      <c r="J141" s="246"/>
      <c r="K141" s="246"/>
      <c r="L141" s="246"/>
      <c r="M141" s="249"/>
      <c r="N141" s="246"/>
      <c r="O141" s="251"/>
      <c r="P141" s="227"/>
      <c r="Q141" s="232"/>
      <c r="R141" s="91">
        <v>4.2</v>
      </c>
      <c r="S141" s="30" t="s">
        <v>299</v>
      </c>
      <c r="T141" s="112">
        <v>0.4</v>
      </c>
      <c r="U141" s="256"/>
      <c r="V141" s="256"/>
      <c r="W141" s="256"/>
      <c r="X141" s="243"/>
      <c r="Y141" s="243"/>
      <c r="Z141" s="269"/>
      <c r="AA141" s="12" t="s">
        <v>821</v>
      </c>
      <c r="AB141" s="246"/>
      <c r="AC141" s="310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6.5" customHeight="1">
      <c r="A142" s="272"/>
      <c r="B142" s="273" t="str">
        <f>VLOOKUP(C142,Hoja2!$B$1:$C$16,2,0)</f>
        <v>Información y Comunicación</v>
      </c>
      <c r="C142" s="273" t="s">
        <v>687</v>
      </c>
      <c r="D142" s="298"/>
      <c r="E142" s="298"/>
      <c r="F142" s="250"/>
      <c r="G142" s="251"/>
      <c r="H142" s="252"/>
      <c r="I142" s="246"/>
      <c r="J142" s="246"/>
      <c r="K142" s="246"/>
      <c r="L142" s="246"/>
      <c r="M142" s="249"/>
      <c r="N142" s="246"/>
      <c r="O142" s="251"/>
      <c r="P142" s="227"/>
      <c r="Q142" s="232"/>
      <c r="R142" s="91">
        <v>5</v>
      </c>
      <c r="S142" s="38" t="s">
        <v>300</v>
      </c>
      <c r="T142" s="112">
        <v>0.1</v>
      </c>
      <c r="U142" s="256" t="s">
        <v>301</v>
      </c>
      <c r="V142" s="256" t="s">
        <v>182</v>
      </c>
      <c r="W142" s="256">
        <v>2</v>
      </c>
      <c r="X142" s="270">
        <v>43420</v>
      </c>
      <c r="Y142" s="270">
        <v>43434</v>
      </c>
      <c r="Z142" s="269" t="s">
        <v>284</v>
      </c>
      <c r="AA142" s="12"/>
      <c r="AB142" s="246"/>
      <c r="AC142" s="310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6.5" customHeight="1">
      <c r="A143" s="272"/>
      <c r="B143" s="273"/>
      <c r="C143" s="273"/>
      <c r="D143" s="298"/>
      <c r="E143" s="298"/>
      <c r="F143" s="250"/>
      <c r="G143" s="251"/>
      <c r="H143" s="252"/>
      <c r="I143" s="246"/>
      <c r="J143" s="246"/>
      <c r="K143" s="246"/>
      <c r="L143" s="246"/>
      <c r="M143" s="249"/>
      <c r="N143" s="246"/>
      <c r="O143" s="251"/>
      <c r="P143" s="227"/>
      <c r="Q143" s="232"/>
      <c r="R143" s="91">
        <v>5.0999999999999996</v>
      </c>
      <c r="S143" s="30" t="s">
        <v>302</v>
      </c>
      <c r="T143" s="112">
        <v>0.2</v>
      </c>
      <c r="U143" s="256"/>
      <c r="V143" s="256"/>
      <c r="W143" s="256"/>
      <c r="X143" s="270"/>
      <c r="Y143" s="243"/>
      <c r="Z143" s="269"/>
      <c r="AA143" s="12"/>
      <c r="AB143" s="246"/>
      <c r="AC143" s="310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33">
      <c r="A144" s="272"/>
      <c r="B144" s="273"/>
      <c r="C144" s="273"/>
      <c r="D144" s="298"/>
      <c r="E144" s="298"/>
      <c r="F144" s="250"/>
      <c r="G144" s="251"/>
      <c r="H144" s="252"/>
      <c r="I144" s="246"/>
      <c r="J144" s="246"/>
      <c r="K144" s="246"/>
      <c r="L144" s="246"/>
      <c r="M144" s="249"/>
      <c r="N144" s="246"/>
      <c r="O144" s="251"/>
      <c r="P144" s="227"/>
      <c r="Q144" s="232"/>
      <c r="R144" s="91">
        <v>5.2</v>
      </c>
      <c r="S144" s="30" t="s">
        <v>303</v>
      </c>
      <c r="T144" s="112">
        <v>0.3</v>
      </c>
      <c r="U144" s="256"/>
      <c r="V144" s="256"/>
      <c r="W144" s="256"/>
      <c r="X144" s="270"/>
      <c r="Y144" s="243"/>
      <c r="Z144" s="269"/>
      <c r="AA144" s="12"/>
      <c r="AB144" s="246"/>
      <c r="AC144" s="310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6.5" customHeight="1">
      <c r="A145" s="272"/>
      <c r="B145" s="273"/>
      <c r="C145" s="273"/>
      <c r="D145" s="298"/>
      <c r="E145" s="298"/>
      <c r="F145" s="250"/>
      <c r="G145" s="251"/>
      <c r="H145" s="252"/>
      <c r="I145" s="246"/>
      <c r="J145" s="246"/>
      <c r="K145" s="246"/>
      <c r="L145" s="246"/>
      <c r="M145" s="249"/>
      <c r="N145" s="246"/>
      <c r="O145" s="251"/>
      <c r="P145" s="227"/>
      <c r="Q145" s="232"/>
      <c r="R145" s="91">
        <v>5.3</v>
      </c>
      <c r="S145" s="30" t="s">
        <v>304</v>
      </c>
      <c r="T145" s="112">
        <v>0.2</v>
      </c>
      <c r="U145" s="256"/>
      <c r="V145" s="256"/>
      <c r="W145" s="256"/>
      <c r="X145" s="270"/>
      <c r="Y145" s="243"/>
      <c r="Z145" s="269"/>
      <c r="AA145" s="12"/>
      <c r="AB145" s="246"/>
      <c r="AC145" s="310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33">
      <c r="A146" s="272"/>
      <c r="B146" s="273"/>
      <c r="C146" s="273"/>
      <c r="D146" s="298"/>
      <c r="E146" s="298"/>
      <c r="F146" s="250"/>
      <c r="G146" s="251"/>
      <c r="H146" s="252"/>
      <c r="I146" s="246"/>
      <c r="J146" s="246"/>
      <c r="K146" s="246"/>
      <c r="L146" s="246"/>
      <c r="M146" s="249"/>
      <c r="N146" s="246"/>
      <c r="O146" s="251"/>
      <c r="P146" s="227"/>
      <c r="Q146" s="232"/>
      <c r="R146" s="91">
        <v>5.4</v>
      </c>
      <c r="S146" s="30" t="s">
        <v>305</v>
      </c>
      <c r="T146" s="112">
        <v>0.3</v>
      </c>
      <c r="U146" s="256"/>
      <c r="V146" s="256"/>
      <c r="W146" s="256"/>
      <c r="X146" s="270"/>
      <c r="Y146" s="243"/>
      <c r="Z146" s="269"/>
      <c r="AA146" s="12"/>
      <c r="AB146" s="246"/>
      <c r="AC146" s="310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6.5" customHeight="1">
      <c r="A147" s="272"/>
      <c r="B147" s="273"/>
      <c r="C147" s="273"/>
      <c r="D147" s="298"/>
      <c r="E147" s="298"/>
      <c r="F147" s="250"/>
      <c r="G147" s="251"/>
      <c r="H147" s="252"/>
      <c r="I147" s="246"/>
      <c r="J147" s="246"/>
      <c r="K147" s="246"/>
      <c r="L147" s="246"/>
      <c r="M147" s="249"/>
      <c r="N147" s="246"/>
      <c r="O147" s="251"/>
      <c r="P147" s="227"/>
      <c r="Q147" s="232"/>
      <c r="R147" s="91">
        <v>6</v>
      </c>
      <c r="S147" s="38" t="s">
        <v>306</v>
      </c>
      <c r="T147" s="112">
        <v>0.15</v>
      </c>
      <c r="U147" s="256" t="s">
        <v>307</v>
      </c>
      <c r="V147" s="256" t="s">
        <v>182</v>
      </c>
      <c r="W147" s="256">
        <v>1</v>
      </c>
      <c r="X147" s="270">
        <v>43282</v>
      </c>
      <c r="Y147" s="270">
        <v>43465</v>
      </c>
      <c r="Z147" s="269" t="s">
        <v>284</v>
      </c>
      <c r="AA147" s="12"/>
      <c r="AB147" s="246"/>
      <c r="AC147" s="310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30.75" customHeight="1">
      <c r="A148" s="272"/>
      <c r="B148" s="273" t="str">
        <f>VLOOKUP(C148,Hoja2!$B$1:$C$16,2,0)</f>
        <v>Gestión con Valores para Resultados</v>
      </c>
      <c r="C148" s="273" t="s">
        <v>697</v>
      </c>
      <c r="D148" s="298"/>
      <c r="E148" s="298"/>
      <c r="F148" s="250"/>
      <c r="G148" s="251"/>
      <c r="H148" s="252"/>
      <c r="I148" s="246"/>
      <c r="J148" s="246"/>
      <c r="K148" s="246"/>
      <c r="L148" s="246"/>
      <c r="M148" s="249"/>
      <c r="N148" s="246"/>
      <c r="O148" s="251"/>
      <c r="P148" s="227"/>
      <c r="Q148" s="232"/>
      <c r="R148" s="91">
        <v>6.1</v>
      </c>
      <c r="S148" s="30" t="s">
        <v>308</v>
      </c>
      <c r="T148" s="112">
        <v>0.75</v>
      </c>
      <c r="U148" s="256"/>
      <c r="V148" s="256"/>
      <c r="W148" s="256"/>
      <c r="X148" s="243"/>
      <c r="Y148" s="243"/>
      <c r="Z148" s="269"/>
      <c r="AA148" s="12"/>
      <c r="AB148" s="246"/>
      <c r="AC148" s="310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33.75" customHeight="1">
      <c r="A149" s="272"/>
      <c r="B149" s="273"/>
      <c r="C149" s="273"/>
      <c r="D149" s="298"/>
      <c r="E149" s="298"/>
      <c r="F149" s="250"/>
      <c r="G149" s="251"/>
      <c r="H149" s="252"/>
      <c r="I149" s="246"/>
      <c r="J149" s="246"/>
      <c r="K149" s="246"/>
      <c r="L149" s="246"/>
      <c r="M149" s="249"/>
      <c r="N149" s="246"/>
      <c r="O149" s="251"/>
      <c r="P149" s="227"/>
      <c r="Q149" s="232"/>
      <c r="R149" s="91">
        <v>6.2</v>
      </c>
      <c r="S149" s="30" t="s">
        <v>309</v>
      </c>
      <c r="T149" s="112">
        <v>0.25</v>
      </c>
      <c r="U149" s="256"/>
      <c r="V149" s="256"/>
      <c r="W149" s="256"/>
      <c r="X149" s="243"/>
      <c r="Y149" s="243"/>
      <c r="Z149" s="269"/>
      <c r="AA149" s="12"/>
      <c r="AB149" s="246"/>
      <c r="AC149" s="310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50.25" customHeight="1">
      <c r="A150" s="272"/>
      <c r="B150" s="273"/>
      <c r="C150" s="273"/>
      <c r="D150" s="298"/>
      <c r="E150" s="298"/>
      <c r="F150" s="250"/>
      <c r="G150" s="251"/>
      <c r="H150" s="252"/>
      <c r="I150" s="246"/>
      <c r="J150" s="246"/>
      <c r="K150" s="246"/>
      <c r="L150" s="246"/>
      <c r="M150" s="249"/>
      <c r="N150" s="246"/>
      <c r="O150" s="251"/>
      <c r="P150" s="227"/>
      <c r="Q150" s="232"/>
      <c r="R150" s="91">
        <v>7</v>
      </c>
      <c r="S150" s="38" t="s">
        <v>310</v>
      </c>
      <c r="T150" s="112">
        <v>0.1</v>
      </c>
      <c r="U150" s="256" t="s">
        <v>311</v>
      </c>
      <c r="V150" s="256" t="s">
        <v>182</v>
      </c>
      <c r="W150" s="256">
        <v>2</v>
      </c>
      <c r="X150" s="270" t="s">
        <v>312</v>
      </c>
      <c r="Y150" s="270">
        <v>43190</v>
      </c>
      <c r="Z150" s="269" t="s">
        <v>284</v>
      </c>
      <c r="AA150" s="12" t="s">
        <v>819</v>
      </c>
      <c r="AB150" s="246"/>
      <c r="AC150" s="31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6.5" customHeight="1">
      <c r="A151" s="272"/>
      <c r="B151" s="273"/>
      <c r="C151" s="273"/>
      <c r="D151" s="298"/>
      <c r="E151" s="298"/>
      <c r="F151" s="250"/>
      <c r="G151" s="251"/>
      <c r="H151" s="252"/>
      <c r="I151" s="246"/>
      <c r="J151" s="246"/>
      <c r="K151" s="246"/>
      <c r="L151" s="246"/>
      <c r="M151" s="249"/>
      <c r="N151" s="246"/>
      <c r="O151" s="251"/>
      <c r="P151" s="227"/>
      <c r="Q151" s="232"/>
      <c r="R151" s="91">
        <v>7.1</v>
      </c>
      <c r="S151" s="30" t="s">
        <v>313</v>
      </c>
      <c r="T151" s="112">
        <v>0.5</v>
      </c>
      <c r="U151" s="256"/>
      <c r="V151" s="256"/>
      <c r="W151" s="256"/>
      <c r="X151" s="243"/>
      <c r="Y151" s="243"/>
      <c r="Z151" s="269"/>
      <c r="AA151" s="12" t="s">
        <v>819</v>
      </c>
      <c r="AB151" s="246"/>
      <c r="AC151" s="310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33">
      <c r="A152" s="272"/>
      <c r="B152" s="273"/>
      <c r="C152" s="273"/>
      <c r="D152" s="298"/>
      <c r="E152" s="298"/>
      <c r="F152" s="250"/>
      <c r="G152" s="251"/>
      <c r="H152" s="252"/>
      <c r="I152" s="246"/>
      <c r="J152" s="246"/>
      <c r="K152" s="246"/>
      <c r="L152" s="246"/>
      <c r="M152" s="249"/>
      <c r="N152" s="246"/>
      <c r="O152" s="251"/>
      <c r="P152" s="227"/>
      <c r="Q152" s="232"/>
      <c r="R152" s="91">
        <v>7.2</v>
      </c>
      <c r="S152" s="30" t="s">
        <v>314</v>
      </c>
      <c r="T152" s="112">
        <v>0.5</v>
      </c>
      <c r="U152" s="256"/>
      <c r="V152" s="256"/>
      <c r="W152" s="256"/>
      <c r="X152" s="243"/>
      <c r="Y152" s="243"/>
      <c r="Z152" s="269"/>
      <c r="AA152" s="12" t="s">
        <v>819</v>
      </c>
      <c r="AB152" s="246"/>
      <c r="AC152" s="310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96" customHeight="1">
      <c r="A153" s="272"/>
      <c r="B153" s="273"/>
      <c r="C153" s="273"/>
      <c r="D153" s="298"/>
      <c r="E153" s="298"/>
      <c r="F153" s="250"/>
      <c r="G153" s="251"/>
      <c r="H153" s="252"/>
      <c r="I153" s="246"/>
      <c r="J153" s="246"/>
      <c r="K153" s="246"/>
      <c r="L153" s="246"/>
      <c r="M153" s="249"/>
      <c r="N153" s="246"/>
      <c r="O153" s="251"/>
      <c r="P153" s="227"/>
      <c r="Q153" s="232"/>
      <c r="R153" s="91">
        <v>8</v>
      </c>
      <c r="S153" s="38" t="s">
        <v>315</v>
      </c>
      <c r="T153" s="112">
        <v>0.05</v>
      </c>
      <c r="U153" s="256" t="s">
        <v>316</v>
      </c>
      <c r="V153" s="256" t="s">
        <v>182</v>
      </c>
      <c r="W153" s="256">
        <v>1</v>
      </c>
      <c r="X153" s="271">
        <v>43115</v>
      </c>
      <c r="Y153" s="271">
        <v>43159</v>
      </c>
      <c r="Z153" s="269" t="s">
        <v>317</v>
      </c>
      <c r="AA153" s="12"/>
      <c r="AB153" s="246"/>
      <c r="AC153" s="310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31.5" customHeight="1">
      <c r="A154" s="272"/>
      <c r="B154" s="273"/>
      <c r="C154" s="273"/>
      <c r="D154" s="298"/>
      <c r="E154" s="298"/>
      <c r="F154" s="250"/>
      <c r="G154" s="251"/>
      <c r="H154" s="252"/>
      <c r="I154" s="246"/>
      <c r="J154" s="246"/>
      <c r="K154" s="246"/>
      <c r="L154" s="246"/>
      <c r="M154" s="249"/>
      <c r="N154" s="246"/>
      <c r="O154" s="251"/>
      <c r="P154" s="227"/>
      <c r="Q154" s="232"/>
      <c r="R154" s="91">
        <v>8.1</v>
      </c>
      <c r="S154" s="31" t="s">
        <v>318</v>
      </c>
      <c r="T154" s="112">
        <v>0.2</v>
      </c>
      <c r="U154" s="256"/>
      <c r="V154" s="256"/>
      <c r="W154" s="256"/>
      <c r="X154" s="271"/>
      <c r="Y154" s="271"/>
      <c r="Z154" s="269"/>
      <c r="AA154" s="12"/>
      <c r="AB154" s="246"/>
      <c r="AC154" s="310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48" customHeight="1">
      <c r="A155" s="272"/>
      <c r="B155" s="273" t="str">
        <f>VLOOKUP(C155,Hoja2!$B$1:$C$16,2,0)</f>
        <v>Gestión con Valores para Resultados</v>
      </c>
      <c r="C155" s="273" t="s">
        <v>690</v>
      </c>
      <c r="D155" s="298"/>
      <c r="E155" s="298"/>
      <c r="F155" s="250"/>
      <c r="G155" s="251"/>
      <c r="H155" s="252"/>
      <c r="I155" s="246"/>
      <c r="J155" s="246"/>
      <c r="K155" s="246"/>
      <c r="L155" s="246"/>
      <c r="M155" s="249"/>
      <c r="N155" s="246"/>
      <c r="O155" s="251"/>
      <c r="P155" s="227"/>
      <c r="Q155" s="232"/>
      <c r="R155" s="91">
        <v>8.1999999999999993</v>
      </c>
      <c r="S155" s="31" t="s">
        <v>319</v>
      </c>
      <c r="T155" s="112">
        <v>0.5</v>
      </c>
      <c r="U155" s="256"/>
      <c r="V155" s="256"/>
      <c r="W155" s="256"/>
      <c r="X155" s="271"/>
      <c r="Y155" s="271"/>
      <c r="Z155" s="269"/>
      <c r="AA155" s="12"/>
      <c r="AB155" s="246"/>
      <c r="AC155" s="310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6.5" customHeight="1">
      <c r="A156" s="272"/>
      <c r="B156" s="273"/>
      <c r="C156" s="273"/>
      <c r="D156" s="298"/>
      <c r="E156" s="298"/>
      <c r="F156" s="250"/>
      <c r="G156" s="251"/>
      <c r="H156" s="252"/>
      <c r="I156" s="246"/>
      <c r="J156" s="246"/>
      <c r="K156" s="246"/>
      <c r="L156" s="246"/>
      <c r="M156" s="249"/>
      <c r="N156" s="246"/>
      <c r="O156" s="251"/>
      <c r="P156" s="227"/>
      <c r="Q156" s="232"/>
      <c r="R156" s="91">
        <v>8.3000000000000007</v>
      </c>
      <c r="S156" s="31" t="s">
        <v>320</v>
      </c>
      <c r="T156" s="112">
        <v>0.3</v>
      </c>
      <c r="U156" s="256"/>
      <c r="V156" s="256"/>
      <c r="W156" s="256"/>
      <c r="X156" s="271"/>
      <c r="Y156" s="271"/>
      <c r="Z156" s="269"/>
      <c r="AA156" s="12"/>
      <c r="AB156" s="246"/>
      <c r="AC156" s="310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33.75" customHeight="1">
      <c r="A157" s="272"/>
      <c r="B157" s="273"/>
      <c r="C157" s="273"/>
      <c r="D157" s="298"/>
      <c r="E157" s="298"/>
      <c r="F157" s="250"/>
      <c r="G157" s="251"/>
      <c r="H157" s="252"/>
      <c r="I157" s="246"/>
      <c r="J157" s="246"/>
      <c r="K157" s="246"/>
      <c r="L157" s="246"/>
      <c r="M157" s="249"/>
      <c r="N157" s="246"/>
      <c r="O157" s="251"/>
      <c r="P157" s="227"/>
      <c r="Q157" s="232"/>
      <c r="R157" s="91">
        <v>9</v>
      </c>
      <c r="S157" s="38" t="s">
        <v>321</v>
      </c>
      <c r="T157" s="112">
        <v>0.08</v>
      </c>
      <c r="U157" s="256" t="s">
        <v>322</v>
      </c>
      <c r="V157" s="256" t="s">
        <v>182</v>
      </c>
      <c r="W157" s="256">
        <v>1</v>
      </c>
      <c r="X157" s="270">
        <v>43160</v>
      </c>
      <c r="Y157" s="270">
        <v>43465</v>
      </c>
      <c r="Z157" s="269" t="s">
        <v>317</v>
      </c>
      <c r="AA157" s="12"/>
      <c r="AB157" s="246"/>
      <c r="AC157" s="310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48" customHeight="1">
      <c r="A158" s="272"/>
      <c r="B158" s="273"/>
      <c r="C158" s="273"/>
      <c r="D158" s="298"/>
      <c r="E158" s="298"/>
      <c r="F158" s="250"/>
      <c r="G158" s="251"/>
      <c r="H158" s="252"/>
      <c r="I158" s="246"/>
      <c r="J158" s="246"/>
      <c r="K158" s="246"/>
      <c r="L158" s="246"/>
      <c r="M158" s="249"/>
      <c r="N158" s="246"/>
      <c r="O158" s="251"/>
      <c r="P158" s="227"/>
      <c r="Q158" s="232"/>
      <c r="R158" s="91">
        <v>9.1</v>
      </c>
      <c r="S158" s="31" t="s">
        <v>323</v>
      </c>
      <c r="T158" s="112">
        <v>0.2</v>
      </c>
      <c r="U158" s="256"/>
      <c r="V158" s="256"/>
      <c r="W158" s="256"/>
      <c r="X158" s="243"/>
      <c r="Y158" s="243"/>
      <c r="Z158" s="269"/>
      <c r="AA158" s="12"/>
      <c r="AB158" s="246"/>
      <c r="AC158" s="310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66">
      <c r="A159" s="272"/>
      <c r="B159" s="273"/>
      <c r="C159" s="273"/>
      <c r="D159" s="298"/>
      <c r="E159" s="298"/>
      <c r="F159" s="250"/>
      <c r="G159" s="251"/>
      <c r="H159" s="252"/>
      <c r="I159" s="246"/>
      <c r="J159" s="246"/>
      <c r="K159" s="246"/>
      <c r="L159" s="246"/>
      <c r="M159" s="249"/>
      <c r="N159" s="246"/>
      <c r="O159" s="251"/>
      <c r="P159" s="227"/>
      <c r="Q159" s="232"/>
      <c r="R159" s="91">
        <v>9.1999999999999993</v>
      </c>
      <c r="S159" s="31" t="s">
        <v>324</v>
      </c>
      <c r="T159" s="112">
        <v>0.2</v>
      </c>
      <c r="U159" s="256"/>
      <c r="V159" s="256"/>
      <c r="W159" s="256"/>
      <c r="X159" s="243"/>
      <c r="Y159" s="243"/>
      <c r="Z159" s="269"/>
      <c r="AA159" s="12"/>
      <c r="AB159" s="246"/>
      <c r="AC159" s="310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69" customHeight="1">
      <c r="A160" s="272"/>
      <c r="B160" s="273"/>
      <c r="C160" s="273"/>
      <c r="D160" s="298"/>
      <c r="E160" s="298"/>
      <c r="F160" s="250"/>
      <c r="G160" s="251"/>
      <c r="H160" s="252"/>
      <c r="I160" s="246"/>
      <c r="J160" s="246"/>
      <c r="K160" s="246"/>
      <c r="L160" s="246"/>
      <c r="M160" s="249"/>
      <c r="N160" s="246"/>
      <c r="O160" s="251"/>
      <c r="P160" s="227"/>
      <c r="Q160" s="232"/>
      <c r="R160" s="91">
        <v>9.3000000000000007</v>
      </c>
      <c r="S160" s="31" t="s">
        <v>325</v>
      </c>
      <c r="T160" s="112">
        <v>0.5</v>
      </c>
      <c r="U160" s="256"/>
      <c r="V160" s="256"/>
      <c r="W160" s="256"/>
      <c r="X160" s="243"/>
      <c r="Y160" s="243"/>
      <c r="Z160" s="269"/>
      <c r="AA160" s="12" t="s">
        <v>820</v>
      </c>
      <c r="AB160" s="246"/>
      <c r="AC160" s="31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6.5" customHeight="1">
      <c r="A161" s="272"/>
      <c r="B161" s="273"/>
      <c r="C161" s="273"/>
      <c r="D161" s="298"/>
      <c r="E161" s="298"/>
      <c r="F161" s="250"/>
      <c r="G161" s="251"/>
      <c r="H161" s="252"/>
      <c r="I161" s="246"/>
      <c r="J161" s="246"/>
      <c r="K161" s="246"/>
      <c r="L161" s="246"/>
      <c r="M161" s="249"/>
      <c r="N161" s="246"/>
      <c r="O161" s="251"/>
      <c r="P161" s="227"/>
      <c r="Q161" s="232"/>
      <c r="R161" s="91">
        <v>9.4</v>
      </c>
      <c r="S161" s="31" t="s">
        <v>326</v>
      </c>
      <c r="T161" s="112">
        <v>0.1</v>
      </c>
      <c r="U161" s="256"/>
      <c r="V161" s="256"/>
      <c r="W161" s="256"/>
      <c r="X161" s="243"/>
      <c r="Y161" s="243"/>
      <c r="Z161" s="269"/>
      <c r="AA161" s="12"/>
      <c r="AB161" s="246"/>
      <c r="AC161" s="310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s="210" customFormat="1" ht="49.5" customHeight="1">
      <c r="A162" s="272"/>
      <c r="B162" s="138" t="str">
        <f>VLOOKUP(C162,Hoja2!$B$1:$C$16,2,0)</f>
        <v>Direccionamiento Estratégico y Planeación</v>
      </c>
      <c r="C162" s="157" t="s">
        <v>619</v>
      </c>
      <c r="D162" s="298">
        <f>E162*0.2</f>
        <v>0.05</v>
      </c>
      <c r="E162" s="298">
        <v>0.25</v>
      </c>
      <c r="F162" s="250" t="s">
        <v>327</v>
      </c>
      <c r="G162" s="251" t="s">
        <v>328</v>
      </c>
      <c r="H162" s="252">
        <v>0</v>
      </c>
      <c r="I162" s="247">
        <v>20</v>
      </c>
      <c r="J162" s="247">
        <v>0</v>
      </c>
      <c r="K162" s="247">
        <v>10</v>
      </c>
      <c r="L162" s="247">
        <v>15</v>
      </c>
      <c r="M162" s="247">
        <v>15</v>
      </c>
      <c r="N162" s="247">
        <v>20</v>
      </c>
      <c r="O162" s="251" t="s">
        <v>792</v>
      </c>
      <c r="P162" s="268"/>
      <c r="Q162" s="235"/>
      <c r="R162" s="91">
        <v>1</v>
      </c>
      <c r="S162" s="87" t="s">
        <v>329</v>
      </c>
      <c r="T162" s="112">
        <v>0.33</v>
      </c>
      <c r="U162" s="87" t="s">
        <v>330</v>
      </c>
      <c r="V162" s="87"/>
      <c r="W162" s="87"/>
      <c r="X162" s="46">
        <v>43101</v>
      </c>
      <c r="Y162" s="46">
        <v>43465</v>
      </c>
      <c r="Z162" s="66" t="s">
        <v>331</v>
      </c>
      <c r="AA162" s="12" t="s">
        <v>820</v>
      </c>
      <c r="AB162" s="247" t="s">
        <v>830</v>
      </c>
      <c r="AC162" s="310">
        <v>0</v>
      </c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</row>
    <row r="163" spans="1:56" s="210" customFormat="1" ht="45" customHeight="1">
      <c r="A163" s="272"/>
      <c r="B163" s="273" t="str">
        <f>VLOOKUP(C163,Hoja2!$B$1:$C$16,2,0)</f>
        <v>Información y Comunicación</v>
      </c>
      <c r="C163" s="273" t="s">
        <v>687</v>
      </c>
      <c r="D163" s="301"/>
      <c r="E163" s="301"/>
      <c r="F163" s="265"/>
      <c r="G163" s="267"/>
      <c r="H163" s="252"/>
      <c r="I163" s="248"/>
      <c r="J163" s="248"/>
      <c r="K163" s="248"/>
      <c r="L163" s="248"/>
      <c r="M163" s="248"/>
      <c r="N163" s="248"/>
      <c r="O163" s="267"/>
      <c r="P163" s="264"/>
      <c r="Q163" s="235"/>
      <c r="R163" s="91">
        <v>2</v>
      </c>
      <c r="S163" s="87" t="s">
        <v>332</v>
      </c>
      <c r="T163" s="112">
        <v>0.33</v>
      </c>
      <c r="U163" s="87" t="s">
        <v>330</v>
      </c>
      <c r="V163" s="87"/>
      <c r="W163" s="87"/>
      <c r="X163" s="46">
        <v>43101</v>
      </c>
      <c r="Y163" s="46">
        <v>43465</v>
      </c>
      <c r="Z163" s="66" t="s">
        <v>340</v>
      </c>
      <c r="AA163" s="12"/>
      <c r="AB163" s="248"/>
      <c r="AC163" s="310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</row>
    <row r="164" spans="1:56" s="210" customFormat="1" ht="50.25" customHeight="1">
      <c r="A164" s="272"/>
      <c r="B164" s="273"/>
      <c r="C164" s="273"/>
      <c r="D164" s="301"/>
      <c r="E164" s="301"/>
      <c r="F164" s="265"/>
      <c r="G164" s="267"/>
      <c r="H164" s="252"/>
      <c r="I164" s="248"/>
      <c r="J164" s="248"/>
      <c r="K164" s="248"/>
      <c r="L164" s="248"/>
      <c r="M164" s="248"/>
      <c r="N164" s="248"/>
      <c r="O164" s="267"/>
      <c r="P164" s="264"/>
      <c r="Q164" s="235"/>
      <c r="R164" s="91">
        <v>3</v>
      </c>
      <c r="S164" s="87" t="s">
        <v>334</v>
      </c>
      <c r="T164" s="112">
        <v>0.34</v>
      </c>
      <c r="U164" s="87" t="s">
        <v>330</v>
      </c>
      <c r="V164" s="87"/>
      <c r="W164" s="87"/>
      <c r="X164" s="46">
        <v>43101</v>
      </c>
      <c r="Y164" s="46">
        <v>43465</v>
      </c>
      <c r="Z164" s="66" t="s">
        <v>331</v>
      </c>
      <c r="AA164" s="12"/>
      <c r="AB164" s="248"/>
      <c r="AC164" s="310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</row>
    <row r="165" spans="1:56" s="210" customFormat="1" ht="95.25" customHeight="1">
      <c r="A165" s="272"/>
      <c r="B165" s="138" t="str">
        <f>VLOOKUP(C165,Hoja2!$B$1:$C$16,2,0)</f>
        <v>Información y Comunicación</v>
      </c>
      <c r="C165" s="157" t="s">
        <v>687</v>
      </c>
      <c r="D165" s="298">
        <f>E165*0.2</f>
        <v>0.05</v>
      </c>
      <c r="E165" s="298">
        <v>0.25</v>
      </c>
      <c r="F165" s="250" t="s">
        <v>335</v>
      </c>
      <c r="G165" s="267" t="s">
        <v>328</v>
      </c>
      <c r="H165" s="252">
        <v>78000000</v>
      </c>
      <c r="I165" s="247">
        <v>100</v>
      </c>
      <c r="J165" s="247">
        <v>0</v>
      </c>
      <c r="K165" s="247">
        <v>0</v>
      </c>
      <c r="L165" s="247">
        <v>100</v>
      </c>
      <c r="M165" s="247">
        <v>100</v>
      </c>
      <c r="N165" s="247">
        <v>100</v>
      </c>
      <c r="O165" s="267" t="s">
        <v>793</v>
      </c>
      <c r="P165" s="229"/>
      <c r="Q165" s="236"/>
      <c r="R165" s="91">
        <v>1</v>
      </c>
      <c r="S165" s="87" t="s">
        <v>336</v>
      </c>
      <c r="T165" s="112">
        <v>0.1</v>
      </c>
      <c r="U165" s="87" t="s">
        <v>337</v>
      </c>
      <c r="V165" s="87"/>
      <c r="W165" s="87"/>
      <c r="X165" s="46">
        <v>43101</v>
      </c>
      <c r="Y165" s="46">
        <v>43174</v>
      </c>
      <c r="Z165" s="66" t="s">
        <v>675</v>
      </c>
      <c r="AA165" s="12"/>
      <c r="AB165" s="314" t="s">
        <v>831</v>
      </c>
      <c r="AC165" s="317">
        <v>120000000</v>
      </c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</row>
    <row r="166" spans="1:56" s="210" customFormat="1" ht="48" customHeight="1">
      <c r="A166" s="272"/>
      <c r="B166" s="138" t="str">
        <f>VLOOKUP(C166,Hoja2!$B$1:$C$16,2,0)</f>
        <v>Gestión con Valores para Resultados</v>
      </c>
      <c r="C166" s="164" t="s">
        <v>691</v>
      </c>
      <c r="D166" s="301"/>
      <c r="E166" s="301"/>
      <c r="F166" s="265"/>
      <c r="G166" s="267"/>
      <c r="H166" s="252"/>
      <c r="I166" s="248"/>
      <c r="J166" s="248"/>
      <c r="K166" s="248"/>
      <c r="L166" s="248"/>
      <c r="M166" s="248"/>
      <c r="N166" s="248"/>
      <c r="O166" s="267"/>
      <c r="P166" s="229"/>
      <c r="Q166" s="236"/>
      <c r="R166" s="91">
        <v>2</v>
      </c>
      <c r="S166" s="87" t="s">
        <v>338</v>
      </c>
      <c r="T166" s="112">
        <v>0.3</v>
      </c>
      <c r="U166" s="87" t="s">
        <v>339</v>
      </c>
      <c r="V166" s="87"/>
      <c r="W166" s="87"/>
      <c r="X166" s="46">
        <v>43101</v>
      </c>
      <c r="Y166" s="46">
        <v>43110</v>
      </c>
      <c r="Z166" s="66" t="s">
        <v>343</v>
      </c>
      <c r="AA166" s="12" t="s">
        <v>820</v>
      </c>
      <c r="AB166" s="315"/>
      <c r="AC166" s="318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</row>
    <row r="167" spans="1:56" s="210" customFormat="1" ht="48" customHeight="1">
      <c r="A167" s="272"/>
      <c r="B167" s="138" t="str">
        <f>VLOOKUP(C167,Hoja2!$B$1:$C$16,2,0)</f>
        <v>Gestión del Conocimiento y la Innovación</v>
      </c>
      <c r="C167" s="164" t="s">
        <v>693</v>
      </c>
      <c r="D167" s="301"/>
      <c r="E167" s="301"/>
      <c r="F167" s="265"/>
      <c r="G167" s="267"/>
      <c r="H167" s="252"/>
      <c r="I167" s="248"/>
      <c r="J167" s="248"/>
      <c r="K167" s="248"/>
      <c r="L167" s="248"/>
      <c r="M167" s="248"/>
      <c r="N167" s="248"/>
      <c r="O167" s="267"/>
      <c r="P167" s="229"/>
      <c r="Q167" s="236"/>
      <c r="R167" s="91">
        <v>3</v>
      </c>
      <c r="S167" s="40" t="s">
        <v>794</v>
      </c>
      <c r="T167" s="112">
        <v>0.2</v>
      </c>
      <c r="U167" s="87" t="s">
        <v>330</v>
      </c>
      <c r="V167" s="87"/>
      <c r="W167" s="87"/>
      <c r="X167" s="46">
        <v>43101</v>
      </c>
      <c r="Y167" s="46">
        <v>43374</v>
      </c>
      <c r="Z167" s="66" t="s">
        <v>343</v>
      </c>
      <c r="AA167" s="12" t="s">
        <v>820</v>
      </c>
      <c r="AB167" s="315"/>
      <c r="AC167" s="318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</row>
    <row r="168" spans="1:56" s="210" customFormat="1" ht="60" customHeight="1">
      <c r="A168" s="272"/>
      <c r="B168" s="138" t="str">
        <f>VLOOKUP(C168,Hoja2!$B$1:$C$16,2,0)</f>
        <v>Evaluación de Resultados</v>
      </c>
      <c r="C168" s="164" t="s">
        <v>682</v>
      </c>
      <c r="D168" s="301"/>
      <c r="E168" s="301"/>
      <c r="F168" s="265"/>
      <c r="G168" s="267"/>
      <c r="H168" s="252"/>
      <c r="I168" s="247">
        <v>1000</v>
      </c>
      <c r="J168" s="247">
        <v>0</v>
      </c>
      <c r="K168" s="247">
        <v>0</v>
      </c>
      <c r="L168" s="247">
        <v>500</v>
      </c>
      <c r="M168" s="247">
        <v>1000</v>
      </c>
      <c r="N168" s="247">
        <v>1000</v>
      </c>
      <c r="O168" s="267" t="s">
        <v>795</v>
      </c>
      <c r="P168" s="229"/>
      <c r="Q168" s="236"/>
      <c r="R168" s="91">
        <v>4</v>
      </c>
      <c r="S168" s="87" t="s">
        <v>341</v>
      </c>
      <c r="T168" s="112">
        <v>0.1</v>
      </c>
      <c r="U168" s="87" t="s">
        <v>342</v>
      </c>
      <c r="V168" s="87"/>
      <c r="W168" s="87"/>
      <c r="X168" s="46">
        <v>43101</v>
      </c>
      <c r="Y168" s="46">
        <v>43220</v>
      </c>
      <c r="Z168" s="66" t="s">
        <v>343</v>
      </c>
      <c r="AA168" s="12"/>
      <c r="AB168" s="315"/>
      <c r="AC168" s="318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</row>
    <row r="169" spans="1:56" s="210" customFormat="1" ht="48" customHeight="1">
      <c r="A169" s="272"/>
      <c r="B169" s="138" t="str">
        <f>VLOOKUP(C169,Hoja2!$B$1:$C$16,2,0)</f>
        <v>Gestión con Valores para Resultados</v>
      </c>
      <c r="C169" s="164" t="s">
        <v>690</v>
      </c>
      <c r="D169" s="301"/>
      <c r="E169" s="301"/>
      <c r="F169" s="265"/>
      <c r="G169" s="267"/>
      <c r="H169" s="252"/>
      <c r="I169" s="248"/>
      <c r="J169" s="248"/>
      <c r="K169" s="248"/>
      <c r="L169" s="248"/>
      <c r="M169" s="248"/>
      <c r="N169" s="248"/>
      <c r="O169" s="267"/>
      <c r="P169" s="229"/>
      <c r="Q169" s="236"/>
      <c r="R169" s="91">
        <v>5</v>
      </c>
      <c r="S169" s="87" t="s">
        <v>345</v>
      </c>
      <c r="T169" s="112">
        <v>0.3</v>
      </c>
      <c r="U169" s="87" t="s">
        <v>346</v>
      </c>
      <c r="V169" s="87"/>
      <c r="W169" s="87"/>
      <c r="X169" s="46">
        <v>43101</v>
      </c>
      <c r="Y169" s="46">
        <v>43374</v>
      </c>
      <c r="Z169" s="66" t="s">
        <v>347</v>
      </c>
      <c r="AA169" s="12" t="s">
        <v>820</v>
      </c>
      <c r="AB169" s="316"/>
      <c r="AC169" s="319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</row>
    <row r="170" spans="1:56" s="210" customFormat="1" ht="99.75" customHeight="1">
      <c r="A170" s="272"/>
      <c r="B170" s="138" t="str">
        <f>VLOOKUP(C170,Hoja2!$B$1:$C$16,2,0)</f>
        <v>Información y Comunicación</v>
      </c>
      <c r="C170" s="157" t="s">
        <v>687</v>
      </c>
      <c r="D170" s="298">
        <f>E170*0.2</f>
        <v>0.05</v>
      </c>
      <c r="E170" s="298">
        <v>0.25</v>
      </c>
      <c r="F170" s="250" t="s">
        <v>348</v>
      </c>
      <c r="G170" s="266" t="s">
        <v>328</v>
      </c>
      <c r="H170" s="252">
        <v>0</v>
      </c>
      <c r="I170" s="247">
        <v>5</v>
      </c>
      <c r="J170" s="247">
        <v>0</v>
      </c>
      <c r="K170" s="247">
        <v>0</v>
      </c>
      <c r="L170" s="247">
        <v>3</v>
      </c>
      <c r="M170" s="247">
        <v>3</v>
      </c>
      <c r="N170" s="247">
        <v>5</v>
      </c>
      <c r="O170" s="266" t="s">
        <v>796</v>
      </c>
      <c r="P170" s="263"/>
      <c r="Q170" s="234"/>
      <c r="R170" s="91">
        <v>1</v>
      </c>
      <c r="S170" s="87" t="s">
        <v>349</v>
      </c>
      <c r="T170" s="112">
        <v>0.15</v>
      </c>
      <c r="U170" s="87" t="s">
        <v>350</v>
      </c>
      <c r="V170" s="87"/>
      <c r="W170" s="87"/>
      <c r="X170" s="46">
        <v>43101</v>
      </c>
      <c r="Y170" s="46">
        <v>43190</v>
      </c>
      <c r="Z170" s="66" t="s">
        <v>340</v>
      </c>
      <c r="AA170" s="12"/>
      <c r="AB170" s="247" t="s">
        <v>830</v>
      </c>
      <c r="AC170" s="308">
        <v>0</v>
      </c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</row>
    <row r="171" spans="1:56" s="210" customFormat="1" ht="49.5">
      <c r="A171" s="272"/>
      <c r="B171" s="138" t="str">
        <f>VLOOKUP(C171,Hoja2!$B$1:$C$16,2,0)</f>
        <v>Gestión del Conocimiento y la Innovación</v>
      </c>
      <c r="C171" s="164" t="s">
        <v>693</v>
      </c>
      <c r="D171" s="301"/>
      <c r="E171" s="301"/>
      <c r="F171" s="265"/>
      <c r="G171" s="267"/>
      <c r="H171" s="252"/>
      <c r="I171" s="248"/>
      <c r="J171" s="248"/>
      <c r="K171" s="248"/>
      <c r="L171" s="248"/>
      <c r="M171" s="248"/>
      <c r="N171" s="248"/>
      <c r="O171" s="267"/>
      <c r="P171" s="264"/>
      <c r="Q171" s="234"/>
      <c r="R171" s="91">
        <v>2</v>
      </c>
      <c r="S171" s="87" t="s">
        <v>351</v>
      </c>
      <c r="T171" s="112">
        <v>0.6</v>
      </c>
      <c r="U171" s="87" t="s">
        <v>352</v>
      </c>
      <c r="V171" s="87"/>
      <c r="W171" s="87"/>
      <c r="X171" s="46">
        <v>43101</v>
      </c>
      <c r="Y171" s="48" t="s">
        <v>344</v>
      </c>
      <c r="Z171" s="66" t="s">
        <v>333</v>
      </c>
      <c r="AA171" s="12"/>
      <c r="AB171" s="248"/>
      <c r="AC171" s="309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</row>
    <row r="172" spans="1:56" s="210" customFormat="1" ht="60">
      <c r="A172" s="272"/>
      <c r="B172" s="138" t="str">
        <f>VLOOKUP(C172,Hoja2!$B$1:$C$16,2,0)</f>
        <v>Evaluación de Resultados</v>
      </c>
      <c r="C172" s="164" t="s">
        <v>682</v>
      </c>
      <c r="D172" s="301"/>
      <c r="E172" s="301"/>
      <c r="F172" s="265"/>
      <c r="G172" s="267"/>
      <c r="H172" s="252"/>
      <c r="I172" s="248"/>
      <c r="J172" s="248"/>
      <c r="K172" s="248"/>
      <c r="L172" s="248"/>
      <c r="M172" s="248"/>
      <c r="N172" s="248"/>
      <c r="O172" s="267"/>
      <c r="P172" s="264"/>
      <c r="Q172" s="234"/>
      <c r="R172" s="91">
        <v>3</v>
      </c>
      <c r="S172" s="87" t="s">
        <v>353</v>
      </c>
      <c r="T172" s="112">
        <v>0.25</v>
      </c>
      <c r="U172" s="151" t="s">
        <v>354</v>
      </c>
      <c r="V172" s="151"/>
      <c r="W172" s="151"/>
      <c r="X172" s="152">
        <v>43101</v>
      </c>
      <c r="Y172" s="153" t="s">
        <v>344</v>
      </c>
      <c r="Z172" s="66" t="s">
        <v>347</v>
      </c>
      <c r="AA172" s="12"/>
      <c r="AB172" s="248"/>
      <c r="AC172" s="309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</row>
    <row r="173" spans="1:56" s="209" customFormat="1" ht="49.5" customHeight="1">
      <c r="A173" s="295" t="s">
        <v>355</v>
      </c>
      <c r="B173" s="273" t="str">
        <f>VLOOKUP(C173,Hoja2!$B$1:$C$16,2,0)</f>
        <v>Direccionamiento Estratégico y Planeación</v>
      </c>
      <c r="C173" s="273" t="s">
        <v>619</v>
      </c>
      <c r="D173" s="298">
        <f>E173*0.2</f>
        <v>1.6666666666666666E-2</v>
      </c>
      <c r="E173" s="298">
        <v>8.3333333333333329E-2</v>
      </c>
      <c r="F173" s="250" t="s">
        <v>722</v>
      </c>
      <c r="G173" s="251" t="s">
        <v>356</v>
      </c>
      <c r="H173" s="252">
        <v>0</v>
      </c>
      <c r="I173" s="246">
        <v>0.8</v>
      </c>
      <c r="J173" s="246">
        <v>0.8</v>
      </c>
      <c r="K173" s="246">
        <v>0.8</v>
      </c>
      <c r="L173" s="246">
        <v>0.8</v>
      </c>
      <c r="M173" s="246">
        <v>0.8</v>
      </c>
      <c r="N173" s="246">
        <v>0.8</v>
      </c>
      <c r="O173" s="251" t="s">
        <v>800</v>
      </c>
      <c r="P173" s="231"/>
      <c r="Q173" s="228"/>
      <c r="R173" s="91">
        <v>1</v>
      </c>
      <c r="S173" s="44" t="s">
        <v>797</v>
      </c>
      <c r="T173" s="112">
        <v>0.34</v>
      </c>
      <c r="U173" s="87" t="s">
        <v>357</v>
      </c>
      <c r="V173" s="87"/>
      <c r="W173" s="87"/>
      <c r="X173" s="46">
        <v>43101</v>
      </c>
      <c r="Y173" s="46">
        <v>43132</v>
      </c>
      <c r="Z173" s="66" t="s">
        <v>358</v>
      </c>
      <c r="AA173" s="12"/>
      <c r="AB173" s="246" t="s">
        <v>830</v>
      </c>
      <c r="AC173" s="310">
        <v>0</v>
      </c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</row>
    <row r="174" spans="1:56" s="209" customFormat="1" ht="48" customHeight="1">
      <c r="A174" s="295"/>
      <c r="B174" s="273"/>
      <c r="C174" s="273"/>
      <c r="D174" s="301"/>
      <c r="E174" s="301"/>
      <c r="F174" s="265"/>
      <c r="G174" s="267"/>
      <c r="H174" s="252"/>
      <c r="I174" s="246"/>
      <c r="J174" s="246"/>
      <c r="K174" s="246"/>
      <c r="L174" s="246"/>
      <c r="M174" s="246"/>
      <c r="N174" s="246"/>
      <c r="O174" s="267"/>
      <c r="P174" s="227"/>
      <c r="Q174" s="228"/>
      <c r="R174" s="91">
        <v>1.1000000000000001</v>
      </c>
      <c r="S174" s="47" t="s">
        <v>359</v>
      </c>
      <c r="T174" s="137">
        <v>0.3</v>
      </c>
      <c r="U174" s="150" t="s">
        <v>360</v>
      </c>
      <c r="V174" s="150"/>
      <c r="W174" s="150"/>
      <c r="X174" s="139">
        <v>43101</v>
      </c>
      <c r="Y174" s="139">
        <v>43115</v>
      </c>
      <c r="Z174" s="67" t="s">
        <v>358</v>
      </c>
      <c r="AA174" s="12"/>
      <c r="AB174" s="246"/>
      <c r="AC174" s="310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</row>
    <row r="175" spans="1:56" s="209" customFormat="1" ht="33">
      <c r="A175" s="295"/>
      <c r="B175" s="273"/>
      <c r="C175" s="273"/>
      <c r="D175" s="301"/>
      <c r="E175" s="301"/>
      <c r="F175" s="265"/>
      <c r="G175" s="267"/>
      <c r="H175" s="252"/>
      <c r="I175" s="246"/>
      <c r="J175" s="246"/>
      <c r="K175" s="246"/>
      <c r="L175" s="246"/>
      <c r="M175" s="246"/>
      <c r="N175" s="246"/>
      <c r="O175" s="267"/>
      <c r="P175" s="227"/>
      <c r="Q175" s="228"/>
      <c r="R175" s="91">
        <v>1.2</v>
      </c>
      <c r="S175" s="47" t="s">
        <v>361</v>
      </c>
      <c r="T175" s="137">
        <v>0.3</v>
      </c>
      <c r="U175" s="150" t="s">
        <v>362</v>
      </c>
      <c r="V175" s="150"/>
      <c r="W175" s="150"/>
      <c r="X175" s="139">
        <v>43115</v>
      </c>
      <c r="Y175" s="139">
        <v>43130</v>
      </c>
      <c r="Z175" s="67" t="s">
        <v>358</v>
      </c>
      <c r="AA175" s="12"/>
      <c r="AB175" s="246"/>
      <c r="AC175" s="310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</row>
    <row r="176" spans="1:56" s="209" customFormat="1" ht="49.5">
      <c r="A176" s="295"/>
      <c r="B176" s="273" t="str">
        <f>VLOOKUP(C176,Hoja2!$B$1:$C$16,2,0)</f>
        <v>Gestión con Valores para Resultados</v>
      </c>
      <c r="C176" s="273" t="s">
        <v>698</v>
      </c>
      <c r="D176" s="301"/>
      <c r="E176" s="301"/>
      <c r="F176" s="265"/>
      <c r="G176" s="267"/>
      <c r="H176" s="252"/>
      <c r="I176" s="246"/>
      <c r="J176" s="246"/>
      <c r="K176" s="246"/>
      <c r="L176" s="246"/>
      <c r="M176" s="246"/>
      <c r="N176" s="246"/>
      <c r="O176" s="267"/>
      <c r="P176" s="227"/>
      <c r="Q176" s="228"/>
      <c r="R176" s="91">
        <v>1.3</v>
      </c>
      <c r="S176" s="47" t="s">
        <v>363</v>
      </c>
      <c r="T176" s="137">
        <v>0.4</v>
      </c>
      <c r="U176" s="150" t="s">
        <v>364</v>
      </c>
      <c r="V176" s="150"/>
      <c r="W176" s="150"/>
      <c r="X176" s="139">
        <v>43101</v>
      </c>
      <c r="Y176" s="139">
        <v>43131</v>
      </c>
      <c r="Z176" s="67" t="s">
        <v>358</v>
      </c>
      <c r="AA176" s="12"/>
      <c r="AB176" s="246"/>
      <c r="AC176" s="310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</row>
    <row r="177" spans="1:56" s="209" customFormat="1" ht="48" customHeight="1">
      <c r="A177" s="295"/>
      <c r="B177" s="273"/>
      <c r="C177" s="273"/>
      <c r="D177" s="301"/>
      <c r="E177" s="301"/>
      <c r="F177" s="265"/>
      <c r="G177" s="267"/>
      <c r="H177" s="252"/>
      <c r="I177" s="246"/>
      <c r="J177" s="246"/>
      <c r="K177" s="246"/>
      <c r="L177" s="246"/>
      <c r="M177" s="246"/>
      <c r="N177" s="246"/>
      <c r="O177" s="267"/>
      <c r="P177" s="231"/>
      <c r="Q177" s="228"/>
      <c r="R177" s="91">
        <v>2</v>
      </c>
      <c r="S177" s="44" t="s">
        <v>799</v>
      </c>
      <c r="T177" s="112">
        <v>0.33</v>
      </c>
      <c r="U177" s="87" t="s">
        <v>365</v>
      </c>
      <c r="V177" s="87"/>
      <c r="W177" s="87"/>
      <c r="X177" s="46">
        <v>43115</v>
      </c>
      <c r="Y177" s="46">
        <v>43146</v>
      </c>
      <c r="Z177" s="66" t="s">
        <v>358</v>
      </c>
      <c r="AA177" s="12"/>
      <c r="AB177" s="246"/>
      <c r="AC177" s="310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</row>
    <row r="178" spans="1:56" s="209" customFormat="1" ht="48" customHeight="1">
      <c r="A178" s="295"/>
      <c r="B178" s="273"/>
      <c r="C178" s="273"/>
      <c r="D178" s="301"/>
      <c r="E178" s="301"/>
      <c r="F178" s="265"/>
      <c r="G178" s="267"/>
      <c r="H178" s="252"/>
      <c r="I178" s="246"/>
      <c r="J178" s="246"/>
      <c r="K178" s="246"/>
      <c r="L178" s="246"/>
      <c r="M178" s="246"/>
      <c r="N178" s="246"/>
      <c r="O178" s="267"/>
      <c r="P178" s="227"/>
      <c r="Q178" s="228"/>
      <c r="R178" s="91">
        <v>2.1</v>
      </c>
      <c r="S178" s="47" t="s">
        <v>366</v>
      </c>
      <c r="T178" s="137">
        <v>0.3</v>
      </c>
      <c r="U178" s="150" t="s">
        <v>193</v>
      </c>
      <c r="V178" s="150"/>
      <c r="W178" s="150"/>
      <c r="X178" s="139">
        <v>43101</v>
      </c>
      <c r="Y178" s="139">
        <v>43131</v>
      </c>
      <c r="Z178" s="67" t="s">
        <v>358</v>
      </c>
      <c r="AA178" s="12"/>
      <c r="AB178" s="246"/>
      <c r="AC178" s="310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</row>
    <row r="179" spans="1:56" s="209" customFormat="1" ht="48" customHeight="1">
      <c r="A179" s="295"/>
      <c r="B179" s="273" t="str">
        <f>VLOOKUP(C179,Hoja2!$B$1:$C$16,2,0)</f>
        <v>Talento Humano</v>
      </c>
      <c r="C179" s="273" t="s">
        <v>678</v>
      </c>
      <c r="D179" s="301"/>
      <c r="E179" s="301"/>
      <c r="F179" s="265"/>
      <c r="G179" s="267"/>
      <c r="H179" s="252"/>
      <c r="I179" s="246"/>
      <c r="J179" s="246"/>
      <c r="K179" s="246"/>
      <c r="L179" s="246"/>
      <c r="M179" s="246"/>
      <c r="N179" s="246"/>
      <c r="O179" s="267"/>
      <c r="P179" s="227"/>
      <c r="Q179" s="228"/>
      <c r="R179" s="91">
        <v>2.2000000000000002</v>
      </c>
      <c r="S179" s="47" t="s">
        <v>367</v>
      </c>
      <c r="T179" s="137">
        <v>0.2</v>
      </c>
      <c r="U179" s="150" t="s">
        <v>193</v>
      </c>
      <c r="V179" s="150"/>
      <c r="W179" s="150"/>
      <c r="X179" s="139">
        <v>43132</v>
      </c>
      <c r="Y179" s="139">
        <v>43465</v>
      </c>
      <c r="Z179" s="67" t="s">
        <v>358</v>
      </c>
      <c r="AA179" s="12"/>
      <c r="AB179" s="246"/>
      <c r="AC179" s="310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</row>
    <row r="180" spans="1:56" s="209" customFormat="1" ht="48" customHeight="1">
      <c r="A180" s="295"/>
      <c r="B180" s="273"/>
      <c r="C180" s="273"/>
      <c r="D180" s="301"/>
      <c r="E180" s="301"/>
      <c r="F180" s="265"/>
      <c r="G180" s="267"/>
      <c r="H180" s="252"/>
      <c r="I180" s="246"/>
      <c r="J180" s="246"/>
      <c r="K180" s="246"/>
      <c r="L180" s="246"/>
      <c r="M180" s="246"/>
      <c r="N180" s="246"/>
      <c r="O180" s="267"/>
      <c r="P180" s="227"/>
      <c r="Q180" s="228"/>
      <c r="R180" s="91">
        <v>2.2999999999999998</v>
      </c>
      <c r="S180" s="47" t="s">
        <v>368</v>
      </c>
      <c r="T180" s="137">
        <v>0.5</v>
      </c>
      <c r="U180" s="150" t="s">
        <v>369</v>
      </c>
      <c r="V180" s="150"/>
      <c r="W180" s="150"/>
      <c r="X180" s="139">
        <v>43132</v>
      </c>
      <c r="Y180" s="139">
        <v>43465</v>
      </c>
      <c r="Z180" s="67" t="s">
        <v>358</v>
      </c>
      <c r="AA180" s="12"/>
      <c r="AB180" s="246"/>
      <c r="AC180" s="310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</row>
    <row r="181" spans="1:56" s="209" customFormat="1" ht="48" customHeight="1">
      <c r="A181" s="295"/>
      <c r="B181" s="273"/>
      <c r="C181" s="273"/>
      <c r="D181" s="301"/>
      <c r="E181" s="301"/>
      <c r="F181" s="265"/>
      <c r="G181" s="267"/>
      <c r="H181" s="252"/>
      <c r="I181" s="246"/>
      <c r="J181" s="246"/>
      <c r="K181" s="246"/>
      <c r="L181" s="246"/>
      <c r="M181" s="246"/>
      <c r="N181" s="246"/>
      <c r="O181" s="267"/>
      <c r="P181" s="231"/>
      <c r="Q181" s="228"/>
      <c r="R181" s="91">
        <v>3</v>
      </c>
      <c r="S181" s="44" t="s">
        <v>798</v>
      </c>
      <c r="T181" s="112">
        <v>0.33</v>
      </c>
      <c r="U181" s="87" t="s">
        <v>370</v>
      </c>
      <c r="V181" s="87"/>
      <c r="W181" s="87"/>
      <c r="X181" s="46">
        <v>43160</v>
      </c>
      <c r="Y181" s="46">
        <v>43465</v>
      </c>
      <c r="Z181" s="66" t="s">
        <v>358</v>
      </c>
      <c r="AA181" s="12"/>
      <c r="AB181" s="246"/>
      <c r="AC181" s="310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</row>
    <row r="182" spans="1:56" s="209" customFormat="1" ht="64.5" customHeight="1">
      <c r="A182" s="295"/>
      <c r="B182" s="273" t="str">
        <f>VLOOKUP(C182,Hoja2!$B$1:$C$16,2,0)</f>
        <v>Evaluación de Resultados</v>
      </c>
      <c r="C182" s="273" t="s">
        <v>682</v>
      </c>
      <c r="D182" s="301"/>
      <c r="E182" s="301"/>
      <c r="F182" s="265"/>
      <c r="G182" s="267"/>
      <c r="H182" s="252"/>
      <c r="I182" s="246"/>
      <c r="J182" s="246"/>
      <c r="K182" s="246"/>
      <c r="L182" s="246"/>
      <c r="M182" s="246"/>
      <c r="N182" s="246"/>
      <c r="O182" s="267"/>
      <c r="P182" s="227"/>
      <c r="Q182" s="228"/>
      <c r="R182" s="91">
        <v>3.1</v>
      </c>
      <c r="S182" s="47" t="s">
        <v>371</v>
      </c>
      <c r="T182" s="137">
        <v>0.4</v>
      </c>
      <c r="U182" s="150" t="s">
        <v>372</v>
      </c>
      <c r="V182" s="150"/>
      <c r="W182" s="150"/>
      <c r="X182" s="139">
        <v>43101</v>
      </c>
      <c r="Y182" s="139">
        <v>43160</v>
      </c>
      <c r="Z182" s="67" t="s">
        <v>358</v>
      </c>
      <c r="AA182" s="12"/>
      <c r="AB182" s="246"/>
      <c r="AC182" s="310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</row>
    <row r="183" spans="1:56" s="209" customFormat="1" ht="48" customHeight="1">
      <c r="A183" s="295"/>
      <c r="B183" s="273"/>
      <c r="C183" s="273"/>
      <c r="D183" s="301"/>
      <c r="E183" s="301"/>
      <c r="F183" s="265"/>
      <c r="G183" s="267"/>
      <c r="H183" s="252"/>
      <c r="I183" s="246"/>
      <c r="J183" s="246"/>
      <c r="K183" s="246"/>
      <c r="L183" s="246"/>
      <c r="M183" s="246"/>
      <c r="N183" s="246"/>
      <c r="O183" s="267"/>
      <c r="P183" s="227"/>
      <c r="Q183" s="228"/>
      <c r="R183" s="91">
        <v>3.2</v>
      </c>
      <c r="S183" s="47" t="s">
        <v>373</v>
      </c>
      <c r="T183" s="137">
        <v>0.3</v>
      </c>
      <c r="U183" s="150" t="s">
        <v>374</v>
      </c>
      <c r="V183" s="150"/>
      <c r="W183" s="150"/>
      <c r="X183" s="139">
        <v>43160</v>
      </c>
      <c r="Y183" s="139">
        <v>43465</v>
      </c>
      <c r="Z183" s="67" t="s">
        <v>358</v>
      </c>
      <c r="AA183" s="12"/>
      <c r="AB183" s="246"/>
      <c r="AC183" s="310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</row>
    <row r="184" spans="1:56" s="209" customFormat="1" ht="49.5" customHeight="1">
      <c r="A184" s="295"/>
      <c r="B184" s="273"/>
      <c r="C184" s="273"/>
      <c r="D184" s="301"/>
      <c r="E184" s="301"/>
      <c r="F184" s="265"/>
      <c r="G184" s="267"/>
      <c r="H184" s="252"/>
      <c r="I184" s="246"/>
      <c r="J184" s="246"/>
      <c r="K184" s="246"/>
      <c r="L184" s="246"/>
      <c r="M184" s="246"/>
      <c r="N184" s="246"/>
      <c r="O184" s="267"/>
      <c r="P184" s="227"/>
      <c r="Q184" s="228"/>
      <c r="R184" s="91">
        <v>3.3</v>
      </c>
      <c r="S184" s="47" t="s">
        <v>375</v>
      </c>
      <c r="T184" s="137">
        <v>0.3</v>
      </c>
      <c r="U184" s="150" t="s">
        <v>376</v>
      </c>
      <c r="V184" s="150"/>
      <c r="W184" s="150"/>
      <c r="X184" s="139">
        <v>43160</v>
      </c>
      <c r="Y184" s="139">
        <v>43465</v>
      </c>
      <c r="Z184" s="67" t="s">
        <v>358</v>
      </c>
      <c r="AA184" s="12"/>
      <c r="AB184" s="246"/>
      <c r="AC184" s="310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</row>
    <row r="185" spans="1:56" s="209" customFormat="1" ht="66.75" customHeight="1">
      <c r="A185" s="295"/>
      <c r="B185" s="273" t="str">
        <f>VLOOKUP(C185,Hoja2!$B$1:$C$16,2,0)</f>
        <v>Gestión del Conocimiento y la Innovación</v>
      </c>
      <c r="C185" s="273" t="s">
        <v>693</v>
      </c>
      <c r="D185" s="298">
        <f>E185*0.2</f>
        <v>1.6666666666666666E-2</v>
      </c>
      <c r="E185" s="298">
        <v>8.3333333333333329E-2</v>
      </c>
      <c r="F185" s="250" t="s">
        <v>377</v>
      </c>
      <c r="G185" s="251" t="s">
        <v>356</v>
      </c>
      <c r="H185" s="252">
        <v>0</v>
      </c>
      <c r="I185" s="244">
        <v>4</v>
      </c>
      <c r="J185" s="244">
        <v>1</v>
      </c>
      <c r="K185" s="244">
        <v>2</v>
      </c>
      <c r="L185" s="244">
        <v>2</v>
      </c>
      <c r="M185" s="244">
        <v>3</v>
      </c>
      <c r="N185" s="244">
        <v>4</v>
      </c>
      <c r="O185" s="251" t="s">
        <v>802</v>
      </c>
      <c r="P185" s="231"/>
      <c r="Q185" s="228"/>
      <c r="R185" s="91">
        <v>1</v>
      </c>
      <c r="S185" s="44" t="s">
        <v>801</v>
      </c>
      <c r="T185" s="112">
        <v>0.5</v>
      </c>
      <c r="U185" s="87" t="s">
        <v>378</v>
      </c>
      <c r="V185" s="87"/>
      <c r="W185" s="87"/>
      <c r="X185" s="46">
        <v>43101</v>
      </c>
      <c r="Y185" s="46">
        <v>43189</v>
      </c>
      <c r="Z185" s="66" t="s">
        <v>379</v>
      </c>
      <c r="AA185" s="12"/>
      <c r="AB185" s="311" t="s">
        <v>830</v>
      </c>
      <c r="AC185" s="308">
        <v>0</v>
      </c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</row>
    <row r="186" spans="1:56" s="209" customFormat="1" ht="75.75" customHeight="1">
      <c r="A186" s="295"/>
      <c r="B186" s="273"/>
      <c r="C186" s="273"/>
      <c r="D186" s="298"/>
      <c r="E186" s="298"/>
      <c r="F186" s="250"/>
      <c r="G186" s="251"/>
      <c r="H186" s="252"/>
      <c r="I186" s="244"/>
      <c r="J186" s="244"/>
      <c r="K186" s="244"/>
      <c r="L186" s="244"/>
      <c r="M186" s="244"/>
      <c r="N186" s="244"/>
      <c r="O186" s="251"/>
      <c r="P186" s="227"/>
      <c r="Q186" s="228"/>
      <c r="R186" s="91">
        <v>1.1000000000000001</v>
      </c>
      <c r="S186" s="47" t="s">
        <v>380</v>
      </c>
      <c r="T186" s="137">
        <v>0.3</v>
      </c>
      <c r="U186" s="150" t="s">
        <v>381</v>
      </c>
      <c r="V186" s="150"/>
      <c r="W186" s="150"/>
      <c r="X186" s="139">
        <v>43101</v>
      </c>
      <c r="Y186" s="139">
        <v>43189</v>
      </c>
      <c r="Z186" s="67" t="s">
        <v>379</v>
      </c>
      <c r="AA186" s="12"/>
      <c r="AB186" s="311"/>
      <c r="AC186" s="308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</row>
    <row r="187" spans="1:56" s="209" customFormat="1" ht="48" customHeight="1">
      <c r="A187" s="295"/>
      <c r="B187" s="273" t="str">
        <f>VLOOKUP(C187,Hoja2!$B$1:$C$16,2,0)</f>
        <v>Información y Comunicación</v>
      </c>
      <c r="C187" s="273" t="s">
        <v>686</v>
      </c>
      <c r="D187" s="298"/>
      <c r="E187" s="298"/>
      <c r="F187" s="250"/>
      <c r="G187" s="251"/>
      <c r="H187" s="252"/>
      <c r="I187" s="244"/>
      <c r="J187" s="244"/>
      <c r="K187" s="244"/>
      <c r="L187" s="244"/>
      <c r="M187" s="244"/>
      <c r="N187" s="244"/>
      <c r="O187" s="251"/>
      <c r="P187" s="227"/>
      <c r="Q187" s="228"/>
      <c r="R187" s="91">
        <v>1.2</v>
      </c>
      <c r="S187" s="47" t="s">
        <v>382</v>
      </c>
      <c r="T187" s="137">
        <v>0.1</v>
      </c>
      <c r="U187" s="150" t="s">
        <v>383</v>
      </c>
      <c r="V187" s="150"/>
      <c r="W187" s="150"/>
      <c r="X187" s="139">
        <v>43101</v>
      </c>
      <c r="Y187" s="139">
        <v>43141</v>
      </c>
      <c r="Z187" s="67" t="s">
        <v>379</v>
      </c>
      <c r="AA187" s="12"/>
      <c r="AB187" s="311"/>
      <c r="AC187" s="308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</row>
    <row r="188" spans="1:56" s="209" customFormat="1" ht="33">
      <c r="A188" s="295"/>
      <c r="B188" s="273"/>
      <c r="C188" s="273"/>
      <c r="D188" s="298"/>
      <c r="E188" s="298"/>
      <c r="F188" s="250"/>
      <c r="G188" s="251"/>
      <c r="H188" s="252"/>
      <c r="I188" s="244"/>
      <c r="J188" s="244"/>
      <c r="K188" s="244"/>
      <c r="L188" s="244"/>
      <c r="M188" s="244"/>
      <c r="N188" s="244"/>
      <c r="O188" s="251"/>
      <c r="P188" s="227"/>
      <c r="Q188" s="228"/>
      <c r="R188" s="91">
        <v>1.3</v>
      </c>
      <c r="S188" s="47" t="s">
        <v>384</v>
      </c>
      <c r="T188" s="137">
        <v>0.2</v>
      </c>
      <c r="U188" s="150" t="s">
        <v>378</v>
      </c>
      <c r="V188" s="150"/>
      <c r="W188" s="150"/>
      <c r="X188" s="139">
        <v>43101</v>
      </c>
      <c r="Y188" s="139">
        <v>43252</v>
      </c>
      <c r="Z188" s="67" t="s">
        <v>379</v>
      </c>
      <c r="AA188" s="12"/>
      <c r="AB188" s="311"/>
      <c r="AC188" s="308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</row>
    <row r="189" spans="1:56" s="209" customFormat="1" ht="48" customHeight="1">
      <c r="A189" s="295"/>
      <c r="B189" s="273" t="str">
        <f>VLOOKUP(C189,Hoja2!$B$1:$C$16,2,0)</f>
        <v>Gestión con Valores para Resultados</v>
      </c>
      <c r="C189" s="273" t="s">
        <v>698</v>
      </c>
      <c r="D189" s="298"/>
      <c r="E189" s="298"/>
      <c r="F189" s="250"/>
      <c r="G189" s="251"/>
      <c r="H189" s="252"/>
      <c r="I189" s="244"/>
      <c r="J189" s="244"/>
      <c r="K189" s="244"/>
      <c r="L189" s="244"/>
      <c r="M189" s="244"/>
      <c r="N189" s="244"/>
      <c r="O189" s="251"/>
      <c r="P189" s="227"/>
      <c r="Q189" s="228"/>
      <c r="R189" s="91">
        <v>1.4</v>
      </c>
      <c r="S189" s="47" t="s">
        <v>385</v>
      </c>
      <c r="T189" s="137">
        <v>0.4</v>
      </c>
      <c r="U189" s="150" t="s">
        <v>386</v>
      </c>
      <c r="V189" s="150"/>
      <c r="W189" s="150"/>
      <c r="X189" s="139">
        <v>43160</v>
      </c>
      <c r="Y189" s="139">
        <v>43252</v>
      </c>
      <c r="Z189" s="67" t="s">
        <v>379</v>
      </c>
      <c r="AA189" s="12"/>
      <c r="AB189" s="311"/>
      <c r="AC189" s="308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</row>
    <row r="190" spans="1:56" s="209" customFormat="1" ht="48" customHeight="1">
      <c r="A190" s="295"/>
      <c r="B190" s="273"/>
      <c r="C190" s="273"/>
      <c r="D190" s="298"/>
      <c r="E190" s="298"/>
      <c r="F190" s="250"/>
      <c r="G190" s="251"/>
      <c r="H190" s="252"/>
      <c r="I190" s="244"/>
      <c r="J190" s="244">
        <v>0</v>
      </c>
      <c r="K190" s="244">
        <v>0</v>
      </c>
      <c r="L190" s="244">
        <v>0.3</v>
      </c>
      <c r="M190" s="244">
        <v>0.6</v>
      </c>
      <c r="N190" s="244">
        <v>1</v>
      </c>
      <c r="O190" s="251" t="s">
        <v>387</v>
      </c>
      <c r="P190" s="231"/>
      <c r="Q190" s="228"/>
      <c r="R190" s="91">
        <v>2</v>
      </c>
      <c r="S190" s="44" t="s">
        <v>388</v>
      </c>
      <c r="T190" s="112">
        <v>0.5</v>
      </c>
      <c r="U190" s="87" t="s">
        <v>389</v>
      </c>
      <c r="V190" s="87"/>
      <c r="W190" s="87"/>
      <c r="X190" s="46">
        <v>43252</v>
      </c>
      <c r="Y190" s="46">
        <v>43449</v>
      </c>
      <c r="Z190" s="66" t="s">
        <v>379</v>
      </c>
      <c r="AA190" s="12"/>
      <c r="AB190" s="311"/>
      <c r="AC190" s="308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</row>
    <row r="191" spans="1:56" s="209" customFormat="1" ht="65.25" customHeight="1">
      <c r="A191" s="295"/>
      <c r="B191" s="273" t="str">
        <f>VLOOKUP(C191,Hoja2!$B$1:$C$16,2,0)</f>
        <v>Información y Comunicación</v>
      </c>
      <c r="C191" s="273" t="s">
        <v>687</v>
      </c>
      <c r="D191" s="298"/>
      <c r="E191" s="298"/>
      <c r="F191" s="250"/>
      <c r="G191" s="251"/>
      <c r="H191" s="252"/>
      <c r="I191" s="244"/>
      <c r="J191" s="244"/>
      <c r="K191" s="244"/>
      <c r="L191" s="244"/>
      <c r="M191" s="244"/>
      <c r="N191" s="244"/>
      <c r="O191" s="251"/>
      <c r="P191" s="227"/>
      <c r="Q191" s="228"/>
      <c r="R191" s="91">
        <v>2.1</v>
      </c>
      <c r="S191" s="47" t="s">
        <v>390</v>
      </c>
      <c r="T191" s="137">
        <v>0.5</v>
      </c>
      <c r="U191" s="150" t="s">
        <v>391</v>
      </c>
      <c r="V191" s="150"/>
      <c r="W191" s="150"/>
      <c r="X191" s="139">
        <v>43101</v>
      </c>
      <c r="Y191" s="139">
        <v>43252</v>
      </c>
      <c r="Z191" s="67" t="s">
        <v>379</v>
      </c>
      <c r="AA191" s="12"/>
      <c r="AB191" s="311"/>
      <c r="AC191" s="308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</row>
    <row r="192" spans="1:56" s="209" customFormat="1" ht="48" customHeight="1">
      <c r="A192" s="295"/>
      <c r="B192" s="273"/>
      <c r="C192" s="273"/>
      <c r="D192" s="301"/>
      <c r="E192" s="301"/>
      <c r="F192" s="265"/>
      <c r="G192" s="267"/>
      <c r="H192" s="252"/>
      <c r="I192" s="244"/>
      <c r="J192" s="244"/>
      <c r="K192" s="244"/>
      <c r="L192" s="244"/>
      <c r="M192" s="244"/>
      <c r="N192" s="244"/>
      <c r="O192" s="267"/>
      <c r="P192" s="227"/>
      <c r="Q192" s="232"/>
      <c r="R192" s="91">
        <v>2.2000000000000002</v>
      </c>
      <c r="S192" s="47" t="s">
        <v>392</v>
      </c>
      <c r="T192" s="137">
        <v>0.5</v>
      </c>
      <c r="U192" s="150" t="s">
        <v>393</v>
      </c>
      <c r="V192" s="150"/>
      <c r="W192" s="150"/>
      <c r="X192" s="139">
        <v>43221</v>
      </c>
      <c r="Y192" s="139">
        <v>43434</v>
      </c>
      <c r="Z192" s="67" t="s">
        <v>379</v>
      </c>
      <c r="AA192" s="12"/>
      <c r="AB192" s="311"/>
      <c r="AC192" s="308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</row>
    <row r="193" spans="1:56" s="209" customFormat="1" ht="63.75" customHeight="1">
      <c r="A193" s="295"/>
      <c r="B193" s="273" t="str">
        <f>VLOOKUP(C193,Hoja2!$B$1:$C$16,2,0)</f>
        <v>Talento Humano</v>
      </c>
      <c r="C193" s="273" t="s">
        <v>678</v>
      </c>
      <c r="D193" s="298">
        <f>E193*0.2</f>
        <v>1.6666666666666666E-2</v>
      </c>
      <c r="E193" s="298">
        <v>8.3333333333333329E-2</v>
      </c>
      <c r="F193" s="250" t="s">
        <v>861</v>
      </c>
      <c r="G193" s="251" t="s">
        <v>394</v>
      </c>
      <c r="H193" s="252">
        <v>0</v>
      </c>
      <c r="I193" s="246">
        <v>0.25</v>
      </c>
      <c r="J193" s="246">
        <v>0.125</v>
      </c>
      <c r="K193" s="246">
        <v>0.14000000000000001</v>
      </c>
      <c r="L193" s="246">
        <v>0.15</v>
      </c>
      <c r="M193" s="246">
        <v>0.2</v>
      </c>
      <c r="N193" s="246">
        <v>0.25</v>
      </c>
      <c r="O193" s="251" t="s">
        <v>707</v>
      </c>
      <c r="P193" s="231"/>
      <c r="Q193" s="228"/>
      <c r="R193" s="91">
        <v>1</v>
      </c>
      <c r="S193" s="87" t="s">
        <v>851</v>
      </c>
      <c r="T193" s="112">
        <v>0.15</v>
      </c>
      <c r="U193" s="87" t="s">
        <v>395</v>
      </c>
      <c r="V193" s="45"/>
      <c r="W193" s="45"/>
      <c r="X193" s="46">
        <v>43101</v>
      </c>
      <c r="Y193" s="46" t="s">
        <v>396</v>
      </c>
      <c r="Z193" s="66" t="s">
        <v>706</v>
      </c>
      <c r="AA193" s="12"/>
      <c r="AB193" s="246" t="s">
        <v>831</v>
      </c>
      <c r="AC193" s="312">
        <v>353600000</v>
      </c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</row>
    <row r="194" spans="1:56" s="209" customFormat="1" ht="33.75" customHeight="1">
      <c r="A194" s="295"/>
      <c r="B194" s="273"/>
      <c r="C194" s="273"/>
      <c r="D194" s="298"/>
      <c r="E194" s="298"/>
      <c r="F194" s="250"/>
      <c r="G194" s="251"/>
      <c r="H194" s="252"/>
      <c r="I194" s="246"/>
      <c r="J194" s="246"/>
      <c r="K194" s="246"/>
      <c r="L194" s="246"/>
      <c r="M194" s="246"/>
      <c r="N194" s="246"/>
      <c r="O194" s="251"/>
      <c r="P194" s="227"/>
      <c r="Q194" s="228"/>
      <c r="R194" s="91">
        <v>1.1000000000000001</v>
      </c>
      <c r="S194" s="36" t="s">
        <v>852</v>
      </c>
      <c r="T194" s="137">
        <v>0.03</v>
      </c>
      <c r="U194" s="150" t="s">
        <v>853</v>
      </c>
      <c r="V194" s="150"/>
      <c r="W194" s="150"/>
      <c r="X194" s="139">
        <v>43125</v>
      </c>
      <c r="Y194" s="139">
        <v>43125</v>
      </c>
      <c r="Z194" s="67" t="s">
        <v>397</v>
      </c>
      <c r="AA194" s="12"/>
      <c r="AB194" s="246"/>
      <c r="AC194" s="31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</row>
    <row r="195" spans="1:56" s="209" customFormat="1" ht="49.5">
      <c r="A195" s="295"/>
      <c r="B195" s="273"/>
      <c r="C195" s="273"/>
      <c r="D195" s="298"/>
      <c r="E195" s="298"/>
      <c r="F195" s="250"/>
      <c r="G195" s="251"/>
      <c r="H195" s="252"/>
      <c r="I195" s="246"/>
      <c r="J195" s="246"/>
      <c r="K195" s="246"/>
      <c r="L195" s="246"/>
      <c r="M195" s="246"/>
      <c r="N195" s="246"/>
      <c r="O195" s="251"/>
      <c r="P195" s="227"/>
      <c r="Q195" s="228"/>
      <c r="R195" s="91">
        <v>1.2</v>
      </c>
      <c r="S195" s="36" t="s">
        <v>854</v>
      </c>
      <c r="T195" s="137">
        <v>7.0000000000000007E-2</v>
      </c>
      <c r="U195" s="150" t="s">
        <v>398</v>
      </c>
      <c r="V195" s="150"/>
      <c r="W195" s="150"/>
      <c r="X195" s="139">
        <v>43126</v>
      </c>
      <c r="Y195" s="139">
        <v>43127</v>
      </c>
      <c r="Z195" s="67" t="s">
        <v>397</v>
      </c>
      <c r="AA195" s="12"/>
      <c r="AB195" s="246"/>
      <c r="AC195" s="31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</row>
    <row r="196" spans="1:56" s="209" customFormat="1" ht="53.25" customHeight="1">
      <c r="A196" s="295"/>
      <c r="B196" s="273" t="str">
        <f>VLOOKUP(C196,Hoja2!$B$1:$C$16,2,0)</f>
        <v>Talento Humano</v>
      </c>
      <c r="C196" s="273" t="s">
        <v>684</v>
      </c>
      <c r="D196" s="298"/>
      <c r="E196" s="298"/>
      <c r="F196" s="250"/>
      <c r="G196" s="251"/>
      <c r="H196" s="252"/>
      <c r="I196" s="246"/>
      <c r="J196" s="246"/>
      <c r="K196" s="246"/>
      <c r="L196" s="246"/>
      <c r="M196" s="246"/>
      <c r="N196" s="246"/>
      <c r="O196" s="251"/>
      <c r="P196" s="227"/>
      <c r="Q196" s="232"/>
      <c r="R196" s="91">
        <v>1.3</v>
      </c>
      <c r="S196" s="36" t="s">
        <v>399</v>
      </c>
      <c r="T196" s="137">
        <v>0.05</v>
      </c>
      <c r="U196" s="150" t="s">
        <v>400</v>
      </c>
      <c r="V196" s="150"/>
      <c r="W196" s="150"/>
      <c r="X196" s="139">
        <v>43130</v>
      </c>
      <c r="Y196" s="139">
        <v>43131</v>
      </c>
      <c r="Z196" s="67" t="s">
        <v>397</v>
      </c>
      <c r="AA196" s="12"/>
      <c r="AB196" s="246"/>
      <c r="AC196" s="31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</row>
    <row r="197" spans="1:56" s="209" customFormat="1" ht="184.5" customHeight="1">
      <c r="A197" s="295"/>
      <c r="B197" s="273"/>
      <c r="C197" s="273"/>
      <c r="D197" s="298"/>
      <c r="E197" s="298"/>
      <c r="F197" s="250"/>
      <c r="G197" s="251"/>
      <c r="H197" s="252"/>
      <c r="I197" s="246"/>
      <c r="J197" s="246"/>
      <c r="K197" s="246"/>
      <c r="L197" s="246"/>
      <c r="M197" s="246"/>
      <c r="N197" s="246"/>
      <c r="O197" s="251"/>
      <c r="P197" s="231"/>
      <c r="Q197" s="232"/>
      <c r="R197" s="91">
        <v>2</v>
      </c>
      <c r="S197" s="87" t="s">
        <v>855</v>
      </c>
      <c r="T197" s="112">
        <v>0.35</v>
      </c>
      <c r="U197" s="87" t="s">
        <v>401</v>
      </c>
      <c r="V197" s="45"/>
      <c r="W197" s="45"/>
      <c r="X197" s="46">
        <v>43132</v>
      </c>
      <c r="Y197" s="46">
        <v>43190</v>
      </c>
      <c r="Z197" s="66" t="s">
        <v>706</v>
      </c>
      <c r="AA197" s="12"/>
      <c r="AB197" s="246"/>
      <c r="AC197" s="31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</row>
    <row r="198" spans="1:56" s="209" customFormat="1" ht="72" customHeight="1">
      <c r="A198" s="295"/>
      <c r="B198" s="273"/>
      <c r="C198" s="273"/>
      <c r="D198" s="298"/>
      <c r="E198" s="298"/>
      <c r="F198" s="250"/>
      <c r="G198" s="251"/>
      <c r="H198" s="252"/>
      <c r="I198" s="246"/>
      <c r="J198" s="246"/>
      <c r="K198" s="246"/>
      <c r="L198" s="246"/>
      <c r="M198" s="246"/>
      <c r="N198" s="246"/>
      <c r="O198" s="251"/>
      <c r="P198" s="227"/>
      <c r="Q198" s="232"/>
      <c r="R198" s="91">
        <v>2.1</v>
      </c>
      <c r="S198" s="149" t="s">
        <v>768</v>
      </c>
      <c r="T198" s="137">
        <v>7.0000000000000007E-2</v>
      </c>
      <c r="U198" s="150" t="s">
        <v>402</v>
      </c>
      <c r="V198" s="150"/>
      <c r="W198" s="150"/>
      <c r="X198" s="139">
        <v>43132</v>
      </c>
      <c r="Y198" s="139">
        <v>43235</v>
      </c>
      <c r="Z198" s="67" t="s">
        <v>397</v>
      </c>
      <c r="AA198" s="12"/>
      <c r="AB198" s="246"/>
      <c r="AC198" s="31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</row>
    <row r="199" spans="1:56" s="209" customFormat="1" ht="48" customHeight="1">
      <c r="A199" s="295"/>
      <c r="B199" s="273" t="str">
        <f>VLOOKUP(C199,Hoja2!$B$1:$C$16,2,0)</f>
        <v>Direccionamiento Estratégico y Planeación</v>
      </c>
      <c r="C199" s="273" t="s">
        <v>619</v>
      </c>
      <c r="D199" s="298"/>
      <c r="E199" s="298"/>
      <c r="F199" s="250"/>
      <c r="G199" s="251"/>
      <c r="H199" s="252"/>
      <c r="I199" s="246"/>
      <c r="J199" s="246"/>
      <c r="K199" s="246"/>
      <c r="L199" s="246"/>
      <c r="M199" s="246"/>
      <c r="N199" s="246"/>
      <c r="O199" s="251"/>
      <c r="P199" s="227"/>
      <c r="Q199" s="232"/>
      <c r="R199" s="91">
        <v>2.2000000000000002</v>
      </c>
      <c r="S199" s="149" t="s">
        <v>403</v>
      </c>
      <c r="T199" s="137">
        <v>7.0000000000000007E-2</v>
      </c>
      <c r="U199" s="150" t="s">
        <v>404</v>
      </c>
      <c r="V199" s="150"/>
      <c r="W199" s="150"/>
      <c r="X199" s="139">
        <v>43132</v>
      </c>
      <c r="Y199" s="139">
        <v>43235</v>
      </c>
      <c r="Z199" s="67" t="s">
        <v>397</v>
      </c>
      <c r="AA199" s="12"/>
      <c r="AB199" s="246"/>
      <c r="AC199" s="31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</row>
    <row r="200" spans="1:56" s="209" customFormat="1" ht="72.75" customHeight="1">
      <c r="A200" s="295"/>
      <c r="B200" s="273"/>
      <c r="C200" s="273"/>
      <c r="D200" s="298"/>
      <c r="E200" s="298"/>
      <c r="F200" s="250"/>
      <c r="G200" s="251"/>
      <c r="H200" s="252"/>
      <c r="I200" s="246"/>
      <c r="J200" s="246"/>
      <c r="K200" s="246"/>
      <c r="L200" s="246"/>
      <c r="M200" s="246"/>
      <c r="N200" s="246"/>
      <c r="O200" s="251"/>
      <c r="P200" s="227"/>
      <c r="Q200" s="232"/>
      <c r="R200" s="91">
        <v>2.2999999999999998</v>
      </c>
      <c r="S200" s="149" t="s">
        <v>856</v>
      </c>
      <c r="T200" s="137">
        <v>7.0000000000000007E-2</v>
      </c>
      <c r="U200" s="150" t="s">
        <v>405</v>
      </c>
      <c r="V200" s="150"/>
      <c r="W200" s="150"/>
      <c r="X200" s="139">
        <v>43132</v>
      </c>
      <c r="Y200" s="139">
        <v>43235</v>
      </c>
      <c r="Z200" s="67" t="s">
        <v>397</v>
      </c>
      <c r="AA200" s="12"/>
      <c r="AB200" s="246"/>
      <c r="AC200" s="31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</row>
    <row r="201" spans="1:56" s="209" customFormat="1" ht="66" customHeight="1">
      <c r="A201" s="295"/>
      <c r="B201" s="273"/>
      <c r="C201" s="273"/>
      <c r="D201" s="298"/>
      <c r="E201" s="298"/>
      <c r="F201" s="250"/>
      <c r="G201" s="251"/>
      <c r="H201" s="252"/>
      <c r="I201" s="246"/>
      <c r="J201" s="246"/>
      <c r="K201" s="246"/>
      <c r="L201" s="246"/>
      <c r="M201" s="246"/>
      <c r="N201" s="246"/>
      <c r="O201" s="251"/>
      <c r="P201" s="227"/>
      <c r="Q201" s="232"/>
      <c r="R201" s="91">
        <v>2.4</v>
      </c>
      <c r="S201" s="149" t="s">
        <v>769</v>
      </c>
      <c r="T201" s="137">
        <v>7.0000000000000007E-2</v>
      </c>
      <c r="U201" s="150" t="s">
        <v>770</v>
      </c>
      <c r="V201" s="150"/>
      <c r="W201" s="150"/>
      <c r="X201" s="139">
        <v>43160</v>
      </c>
      <c r="Y201" s="139">
        <v>43235</v>
      </c>
      <c r="Z201" s="67" t="s">
        <v>771</v>
      </c>
      <c r="AA201" s="12" t="s">
        <v>823</v>
      </c>
      <c r="AB201" s="246"/>
      <c r="AC201" s="31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</row>
    <row r="202" spans="1:56" s="209" customFormat="1" ht="36" customHeight="1">
      <c r="A202" s="295"/>
      <c r="B202" s="273" t="str">
        <f>VLOOKUP(C202,Hoja2!$B$1:$C$16,2,0)</f>
        <v>Evaluación de Resultados</v>
      </c>
      <c r="C202" s="273" t="s">
        <v>682</v>
      </c>
      <c r="D202" s="298"/>
      <c r="E202" s="298"/>
      <c r="F202" s="250"/>
      <c r="G202" s="251"/>
      <c r="H202" s="252"/>
      <c r="I202" s="246"/>
      <c r="J202" s="246"/>
      <c r="K202" s="246"/>
      <c r="L202" s="246"/>
      <c r="M202" s="246"/>
      <c r="N202" s="246"/>
      <c r="O202" s="251"/>
      <c r="P202" s="227"/>
      <c r="Q202" s="232"/>
      <c r="R202" s="91">
        <v>2.5</v>
      </c>
      <c r="S202" s="149" t="s">
        <v>826</v>
      </c>
      <c r="T202" s="137">
        <v>7.0000000000000007E-2</v>
      </c>
      <c r="U202" s="150" t="s">
        <v>406</v>
      </c>
      <c r="V202" s="150"/>
      <c r="W202" s="150"/>
      <c r="X202" s="139">
        <v>43205</v>
      </c>
      <c r="Y202" s="139">
        <v>43235</v>
      </c>
      <c r="Z202" s="67" t="s">
        <v>407</v>
      </c>
      <c r="AA202" s="12"/>
      <c r="AB202" s="246"/>
      <c r="AC202" s="31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</row>
    <row r="203" spans="1:56" s="209" customFormat="1" ht="117" customHeight="1">
      <c r="A203" s="295"/>
      <c r="B203" s="273"/>
      <c r="C203" s="273"/>
      <c r="D203" s="298"/>
      <c r="E203" s="298"/>
      <c r="F203" s="250"/>
      <c r="G203" s="251"/>
      <c r="H203" s="252"/>
      <c r="I203" s="246"/>
      <c r="J203" s="246"/>
      <c r="K203" s="246"/>
      <c r="L203" s="246"/>
      <c r="M203" s="246"/>
      <c r="N203" s="246"/>
      <c r="O203" s="251"/>
      <c r="P203" s="231"/>
      <c r="Q203" s="232"/>
      <c r="R203" s="91">
        <v>3</v>
      </c>
      <c r="S203" s="136" t="s">
        <v>857</v>
      </c>
      <c r="T203" s="112">
        <v>0.5</v>
      </c>
      <c r="U203" s="87" t="s">
        <v>408</v>
      </c>
      <c r="V203" s="45"/>
      <c r="W203" s="45"/>
      <c r="X203" s="46">
        <v>43191</v>
      </c>
      <c r="Y203" s="46">
        <v>43465</v>
      </c>
      <c r="Z203" s="66" t="s">
        <v>706</v>
      </c>
      <c r="AA203" s="12"/>
      <c r="AB203" s="246"/>
      <c r="AC203" s="31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</row>
    <row r="204" spans="1:56" s="209" customFormat="1" ht="92.25" customHeight="1">
      <c r="A204" s="295"/>
      <c r="B204" s="273"/>
      <c r="C204" s="273"/>
      <c r="D204" s="298"/>
      <c r="E204" s="298"/>
      <c r="F204" s="250"/>
      <c r="G204" s="251"/>
      <c r="H204" s="252"/>
      <c r="I204" s="246"/>
      <c r="J204" s="246"/>
      <c r="K204" s="246"/>
      <c r="L204" s="246"/>
      <c r="M204" s="246"/>
      <c r="N204" s="246"/>
      <c r="O204" s="251"/>
      <c r="P204" s="227"/>
      <c r="Q204" s="232"/>
      <c r="R204" s="91">
        <v>3.1</v>
      </c>
      <c r="S204" s="149" t="s">
        <v>858</v>
      </c>
      <c r="T204" s="137">
        <v>0.1</v>
      </c>
      <c r="U204" s="150" t="s">
        <v>409</v>
      </c>
      <c r="V204" s="150"/>
      <c r="W204" s="150"/>
      <c r="X204" s="139">
        <v>43191</v>
      </c>
      <c r="Y204" s="139">
        <v>43465</v>
      </c>
      <c r="Z204" s="67" t="s">
        <v>397</v>
      </c>
      <c r="AA204" s="12" t="s">
        <v>821</v>
      </c>
      <c r="AB204" s="246"/>
      <c r="AC204" s="31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</row>
    <row r="205" spans="1:56" s="209" customFormat="1" ht="48" customHeight="1">
      <c r="A205" s="295"/>
      <c r="B205" s="273" t="str">
        <f>VLOOKUP(C205,Hoja2!$B$1:$C$16,2,0)</f>
        <v>Gestión con Valores para Resultados</v>
      </c>
      <c r="C205" s="273" t="s">
        <v>698</v>
      </c>
      <c r="D205" s="298"/>
      <c r="E205" s="298"/>
      <c r="F205" s="250"/>
      <c r="G205" s="251"/>
      <c r="H205" s="252"/>
      <c r="I205" s="246"/>
      <c r="J205" s="246"/>
      <c r="K205" s="246"/>
      <c r="L205" s="246"/>
      <c r="M205" s="246"/>
      <c r="N205" s="246"/>
      <c r="O205" s="251"/>
      <c r="P205" s="227"/>
      <c r="Q205" s="232"/>
      <c r="R205" s="91">
        <v>3.2</v>
      </c>
      <c r="S205" s="149" t="s">
        <v>772</v>
      </c>
      <c r="T205" s="137">
        <v>0.1</v>
      </c>
      <c r="U205" s="150" t="s">
        <v>773</v>
      </c>
      <c r="V205" s="150"/>
      <c r="W205" s="150"/>
      <c r="X205" s="139">
        <v>43191</v>
      </c>
      <c r="Y205" s="139">
        <v>43220</v>
      </c>
      <c r="Z205" s="67" t="s">
        <v>771</v>
      </c>
      <c r="AA205" s="12" t="s">
        <v>823</v>
      </c>
      <c r="AB205" s="246"/>
      <c r="AC205" s="31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</row>
    <row r="206" spans="1:56" s="209" customFormat="1" ht="71.25" customHeight="1">
      <c r="A206" s="295"/>
      <c r="B206" s="273"/>
      <c r="C206" s="273"/>
      <c r="D206" s="298"/>
      <c r="E206" s="298"/>
      <c r="F206" s="250"/>
      <c r="G206" s="251"/>
      <c r="H206" s="252"/>
      <c r="I206" s="246"/>
      <c r="J206" s="246"/>
      <c r="K206" s="246"/>
      <c r="L206" s="246"/>
      <c r="M206" s="246"/>
      <c r="N206" s="246"/>
      <c r="O206" s="251"/>
      <c r="P206" s="227"/>
      <c r="Q206" s="232"/>
      <c r="R206" s="91">
        <v>3.3</v>
      </c>
      <c r="S206" s="149" t="s">
        <v>859</v>
      </c>
      <c r="T206" s="137">
        <v>0.1</v>
      </c>
      <c r="U206" s="150" t="s">
        <v>410</v>
      </c>
      <c r="V206" s="150"/>
      <c r="W206" s="150"/>
      <c r="X206" s="139">
        <v>43191</v>
      </c>
      <c r="Y206" s="139">
        <v>43465</v>
      </c>
      <c r="Z206" s="67" t="s">
        <v>397</v>
      </c>
      <c r="AA206" s="12" t="s">
        <v>821</v>
      </c>
      <c r="AB206" s="246"/>
      <c r="AC206" s="31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</row>
    <row r="207" spans="1:56" s="209" customFormat="1" ht="69.75" customHeight="1">
      <c r="A207" s="295"/>
      <c r="B207" s="273"/>
      <c r="C207" s="273"/>
      <c r="D207" s="298"/>
      <c r="E207" s="298"/>
      <c r="F207" s="250"/>
      <c r="G207" s="251"/>
      <c r="H207" s="252"/>
      <c r="I207" s="246"/>
      <c r="J207" s="246"/>
      <c r="K207" s="246"/>
      <c r="L207" s="246"/>
      <c r="M207" s="246"/>
      <c r="N207" s="246"/>
      <c r="O207" s="251"/>
      <c r="P207" s="227"/>
      <c r="Q207" s="232"/>
      <c r="R207" s="91">
        <v>3.4</v>
      </c>
      <c r="S207" s="149" t="s">
        <v>860</v>
      </c>
      <c r="T207" s="137">
        <v>0.1</v>
      </c>
      <c r="U207" s="150" t="s">
        <v>774</v>
      </c>
      <c r="V207" s="150"/>
      <c r="W207" s="150"/>
      <c r="X207" s="139">
        <v>43191</v>
      </c>
      <c r="Y207" s="139">
        <v>43465</v>
      </c>
      <c r="Z207" s="67" t="s">
        <v>397</v>
      </c>
      <c r="AA207" s="12"/>
      <c r="AB207" s="246"/>
      <c r="AC207" s="31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</row>
    <row r="208" spans="1:56" s="209" customFormat="1" ht="30" customHeight="1">
      <c r="A208" s="295"/>
      <c r="B208" s="273"/>
      <c r="C208" s="273"/>
      <c r="D208" s="298"/>
      <c r="E208" s="298"/>
      <c r="F208" s="250"/>
      <c r="G208" s="251"/>
      <c r="H208" s="252"/>
      <c r="I208" s="246"/>
      <c r="J208" s="246"/>
      <c r="K208" s="246"/>
      <c r="L208" s="246"/>
      <c r="M208" s="246"/>
      <c r="N208" s="246"/>
      <c r="O208" s="251"/>
      <c r="P208" s="227"/>
      <c r="Q208" s="232"/>
      <c r="R208" s="91">
        <v>3.5</v>
      </c>
      <c r="S208" s="149" t="s">
        <v>715</v>
      </c>
      <c r="T208" s="137">
        <v>0.1</v>
      </c>
      <c r="U208" s="150" t="s">
        <v>411</v>
      </c>
      <c r="V208" s="150"/>
      <c r="W208" s="150"/>
      <c r="X208" s="139">
        <v>43191</v>
      </c>
      <c r="Y208" s="139">
        <v>43465</v>
      </c>
      <c r="Z208" s="67" t="s">
        <v>397</v>
      </c>
      <c r="AA208" s="12"/>
      <c r="AB208" s="246"/>
      <c r="AC208" s="31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</row>
    <row r="209" spans="1:56" ht="97.5" customHeight="1">
      <c r="A209" s="295"/>
      <c r="B209" s="273" t="str">
        <f>VLOOKUP(C209,Hoja2!$B$1:$C$16,2,0)</f>
        <v>Direccionamiento Estratégico y Planeación</v>
      </c>
      <c r="C209" s="273" t="s">
        <v>683</v>
      </c>
      <c r="D209" s="302">
        <f>E209*0.2</f>
        <v>1.6666666666666666E-2</v>
      </c>
      <c r="E209" s="302">
        <v>8.3333333333333329E-2</v>
      </c>
      <c r="F209" s="260" t="s">
        <v>804</v>
      </c>
      <c r="G209" s="251" t="s">
        <v>412</v>
      </c>
      <c r="H209" s="252">
        <v>0</v>
      </c>
      <c r="I209" s="261">
        <v>1</v>
      </c>
      <c r="J209" s="246">
        <v>0.25</v>
      </c>
      <c r="K209" s="246">
        <v>0.85</v>
      </c>
      <c r="L209" s="246">
        <v>0.85</v>
      </c>
      <c r="M209" s="246">
        <v>0.95</v>
      </c>
      <c r="N209" s="246">
        <v>1</v>
      </c>
      <c r="O209" s="251" t="s">
        <v>413</v>
      </c>
      <c r="P209" s="231"/>
      <c r="Q209" s="228"/>
      <c r="R209" s="91">
        <v>1</v>
      </c>
      <c r="S209" s="87" t="s">
        <v>414</v>
      </c>
      <c r="T209" s="112">
        <v>0.35</v>
      </c>
      <c r="U209" s="87" t="s">
        <v>415</v>
      </c>
      <c r="V209" s="87"/>
      <c r="W209" s="87"/>
      <c r="X209" s="46">
        <v>43102</v>
      </c>
      <c r="Y209" s="46">
        <v>43281</v>
      </c>
      <c r="Z209" s="66" t="s">
        <v>416</v>
      </c>
      <c r="AA209" s="12"/>
      <c r="AB209" s="246" t="s">
        <v>830</v>
      </c>
      <c r="AC209" s="310">
        <v>0</v>
      </c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98.25" customHeight="1">
      <c r="A210" s="295"/>
      <c r="B210" s="273"/>
      <c r="C210" s="273"/>
      <c r="D210" s="302"/>
      <c r="E210" s="302"/>
      <c r="F210" s="260"/>
      <c r="G210" s="251"/>
      <c r="H210" s="252"/>
      <c r="I210" s="262"/>
      <c r="J210" s="246"/>
      <c r="K210" s="246"/>
      <c r="L210" s="246"/>
      <c r="M210" s="246"/>
      <c r="N210" s="246"/>
      <c r="O210" s="251"/>
      <c r="P210" s="227"/>
      <c r="Q210" s="232"/>
      <c r="R210" s="91">
        <v>1.1000000000000001</v>
      </c>
      <c r="S210" s="36" t="s">
        <v>417</v>
      </c>
      <c r="T210" s="137">
        <v>0.1</v>
      </c>
      <c r="U210" s="150" t="s">
        <v>415</v>
      </c>
      <c r="V210" s="150"/>
      <c r="W210" s="150"/>
      <c r="X210" s="139">
        <v>43102</v>
      </c>
      <c r="Y210" s="139">
        <v>43187</v>
      </c>
      <c r="Z210" s="67" t="s">
        <v>416</v>
      </c>
      <c r="AA210" s="12"/>
      <c r="AB210" s="246"/>
      <c r="AC210" s="3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68.25" customHeight="1">
      <c r="A211" s="295"/>
      <c r="B211" s="273"/>
      <c r="C211" s="273"/>
      <c r="D211" s="302"/>
      <c r="E211" s="302"/>
      <c r="F211" s="260"/>
      <c r="G211" s="251"/>
      <c r="H211" s="252"/>
      <c r="I211" s="262"/>
      <c r="J211" s="246"/>
      <c r="K211" s="246"/>
      <c r="L211" s="246"/>
      <c r="M211" s="246"/>
      <c r="N211" s="246"/>
      <c r="O211" s="251"/>
      <c r="P211" s="227"/>
      <c r="Q211" s="232"/>
      <c r="R211" s="91">
        <v>1.2</v>
      </c>
      <c r="S211" s="36" t="s">
        <v>418</v>
      </c>
      <c r="T211" s="137">
        <v>0.1</v>
      </c>
      <c r="U211" s="150" t="s">
        <v>415</v>
      </c>
      <c r="V211" s="150"/>
      <c r="W211" s="150"/>
      <c r="X211" s="139">
        <v>43102</v>
      </c>
      <c r="Y211" s="139">
        <v>43220</v>
      </c>
      <c r="Z211" s="67" t="s">
        <v>416</v>
      </c>
      <c r="AA211" s="12"/>
      <c r="AB211" s="246"/>
      <c r="AC211" s="310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63.75" customHeight="1">
      <c r="A212" s="295"/>
      <c r="B212" s="273" t="str">
        <f>VLOOKUP(C212,Hoja2!$B$1:$C$16,2,0)</f>
        <v>Evaluación de Resultados</v>
      </c>
      <c r="C212" s="273" t="s">
        <v>682</v>
      </c>
      <c r="D212" s="302"/>
      <c r="E212" s="302"/>
      <c r="F212" s="260"/>
      <c r="G212" s="251"/>
      <c r="H212" s="252"/>
      <c r="I212" s="262"/>
      <c r="J212" s="246"/>
      <c r="K212" s="246"/>
      <c r="L212" s="246"/>
      <c r="M212" s="246"/>
      <c r="N212" s="246"/>
      <c r="O212" s="251"/>
      <c r="P212" s="227"/>
      <c r="Q212" s="232"/>
      <c r="R212" s="91">
        <v>1.3</v>
      </c>
      <c r="S212" s="36" t="s">
        <v>419</v>
      </c>
      <c r="T212" s="137">
        <v>0.15</v>
      </c>
      <c r="U212" s="150" t="s">
        <v>415</v>
      </c>
      <c r="V212" s="150"/>
      <c r="W212" s="150"/>
      <c r="X212" s="139">
        <v>43102</v>
      </c>
      <c r="Y212" s="139">
        <v>43251</v>
      </c>
      <c r="Z212" s="67" t="s">
        <v>416</v>
      </c>
      <c r="AA212" s="12"/>
      <c r="AB212" s="246"/>
      <c r="AC212" s="310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9.75" customHeight="1">
      <c r="A213" s="295"/>
      <c r="B213" s="273"/>
      <c r="C213" s="273"/>
      <c r="D213" s="302"/>
      <c r="E213" s="302"/>
      <c r="F213" s="260"/>
      <c r="G213" s="251"/>
      <c r="H213" s="252"/>
      <c r="I213" s="262"/>
      <c r="J213" s="246"/>
      <c r="K213" s="246"/>
      <c r="L213" s="246"/>
      <c r="M213" s="246"/>
      <c r="N213" s="246"/>
      <c r="O213" s="251"/>
      <c r="P213" s="231"/>
      <c r="Q213" s="228"/>
      <c r="R213" s="91">
        <v>2</v>
      </c>
      <c r="S213" s="87" t="s">
        <v>420</v>
      </c>
      <c r="T213" s="112">
        <v>0.15</v>
      </c>
      <c r="U213" s="87" t="s">
        <v>421</v>
      </c>
      <c r="V213" s="87"/>
      <c r="W213" s="87"/>
      <c r="X213" s="46">
        <v>43143</v>
      </c>
      <c r="Y213" s="46">
        <v>43264</v>
      </c>
      <c r="Z213" s="66" t="s">
        <v>428</v>
      </c>
      <c r="AA213" s="12"/>
      <c r="AB213" s="246"/>
      <c r="AC213" s="310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11.75" customHeight="1">
      <c r="A214" s="295"/>
      <c r="B214" s="273"/>
      <c r="C214" s="273"/>
      <c r="D214" s="302"/>
      <c r="E214" s="302"/>
      <c r="F214" s="260"/>
      <c r="G214" s="251"/>
      <c r="H214" s="252"/>
      <c r="I214" s="262"/>
      <c r="J214" s="246"/>
      <c r="K214" s="246"/>
      <c r="L214" s="246"/>
      <c r="M214" s="246"/>
      <c r="N214" s="246"/>
      <c r="O214" s="251"/>
      <c r="P214" s="227"/>
      <c r="Q214" s="232"/>
      <c r="R214" s="91">
        <v>2.1</v>
      </c>
      <c r="S214" s="36" t="s">
        <v>422</v>
      </c>
      <c r="T214" s="137">
        <v>0.05</v>
      </c>
      <c r="U214" s="150" t="s">
        <v>423</v>
      </c>
      <c r="V214" s="150"/>
      <c r="W214" s="150"/>
      <c r="X214" s="139">
        <v>43192</v>
      </c>
      <c r="Y214" s="139">
        <v>43220</v>
      </c>
      <c r="Z214" s="67" t="s">
        <v>428</v>
      </c>
      <c r="AA214" s="12"/>
      <c r="AB214" s="246"/>
      <c r="AC214" s="310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65.25" customHeight="1">
      <c r="A215" s="295"/>
      <c r="B215" s="273" t="str">
        <f>VLOOKUP(C215,Hoja2!$B$1:$C$16,2,0)</f>
        <v>Información y Comunicación</v>
      </c>
      <c r="C215" s="273" t="s">
        <v>686</v>
      </c>
      <c r="D215" s="302"/>
      <c r="E215" s="302"/>
      <c r="F215" s="260"/>
      <c r="G215" s="251"/>
      <c r="H215" s="252"/>
      <c r="I215" s="262"/>
      <c r="J215" s="246"/>
      <c r="K215" s="246"/>
      <c r="L215" s="246"/>
      <c r="M215" s="246"/>
      <c r="N215" s="246"/>
      <c r="O215" s="251"/>
      <c r="P215" s="227"/>
      <c r="Q215" s="232"/>
      <c r="R215" s="91">
        <v>2.2000000000000002</v>
      </c>
      <c r="S215" s="36" t="s">
        <v>424</v>
      </c>
      <c r="T215" s="137">
        <v>0.05</v>
      </c>
      <c r="U215" s="150" t="s">
        <v>425</v>
      </c>
      <c r="V215" s="150"/>
      <c r="W215" s="150"/>
      <c r="X215" s="139">
        <v>43192</v>
      </c>
      <c r="Y215" s="139">
        <v>43220</v>
      </c>
      <c r="Z215" s="67" t="s">
        <v>428</v>
      </c>
      <c r="AA215" s="12"/>
      <c r="AB215" s="246"/>
      <c r="AC215" s="310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86.25" customHeight="1">
      <c r="A216" s="295"/>
      <c r="B216" s="273"/>
      <c r="C216" s="273"/>
      <c r="D216" s="302"/>
      <c r="E216" s="302"/>
      <c r="F216" s="260"/>
      <c r="G216" s="251"/>
      <c r="H216" s="252"/>
      <c r="I216" s="262"/>
      <c r="J216" s="246"/>
      <c r="K216" s="246"/>
      <c r="L216" s="246"/>
      <c r="M216" s="246"/>
      <c r="N216" s="246"/>
      <c r="O216" s="251"/>
      <c r="P216" s="227"/>
      <c r="Q216" s="232"/>
      <c r="R216" s="91">
        <v>2.2999999999999998</v>
      </c>
      <c r="S216" s="36" t="s">
        <v>426</v>
      </c>
      <c r="T216" s="137">
        <v>0.05</v>
      </c>
      <c r="U216" s="150" t="s">
        <v>427</v>
      </c>
      <c r="V216" s="150"/>
      <c r="W216" s="150"/>
      <c r="X216" s="139">
        <v>43221</v>
      </c>
      <c r="Y216" s="139">
        <v>43264</v>
      </c>
      <c r="Z216" s="67" t="s">
        <v>428</v>
      </c>
      <c r="AA216" s="12"/>
      <c r="AB216" s="246"/>
      <c r="AC216" s="310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48" customHeight="1">
      <c r="A217" s="295"/>
      <c r="B217" s="273"/>
      <c r="C217" s="273"/>
      <c r="D217" s="302"/>
      <c r="E217" s="302"/>
      <c r="F217" s="260"/>
      <c r="G217" s="251"/>
      <c r="H217" s="252"/>
      <c r="I217" s="262"/>
      <c r="J217" s="246"/>
      <c r="K217" s="246"/>
      <c r="L217" s="246"/>
      <c r="M217" s="246"/>
      <c r="N217" s="246"/>
      <c r="O217" s="251"/>
      <c r="P217" s="231"/>
      <c r="Q217" s="228"/>
      <c r="R217" s="91">
        <v>3</v>
      </c>
      <c r="S217" s="87" t="s">
        <v>803</v>
      </c>
      <c r="T217" s="112">
        <v>0.3</v>
      </c>
      <c r="U217" s="87" t="s">
        <v>429</v>
      </c>
      <c r="V217" s="87"/>
      <c r="W217" s="87"/>
      <c r="X217" s="46">
        <v>43102</v>
      </c>
      <c r="Y217" s="46">
        <v>43220</v>
      </c>
      <c r="Z217" s="66" t="s">
        <v>416</v>
      </c>
      <c r="AA217" s="12"/>
      <c r="AB217" s="246"/>
      <c r="AC217" s="310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64.5" customHeight="1">
      <c r="A218" s="295"/>
      <c r="B218" s="273" t="str">
        <f>VLOOKUP(C218,Hoja2!$B$1:$C$16,2,0)</f>
        <v>Direccionamiento Estratégico y Planeación</v>
      </c>
      <c r="C218" s="273" t="s">
        <v>619</v>
      </c>
      <c r="D218" s="302"/>
      <c r="E218" s="302"/>
      <c r="F218" s="260"/>
      <c r="G218" s="251"/>
      <c r="H218" s="252"/>
      <c r="I218" s="262"/>
      <c r="J218" s="246"/>
      <c r="K218" s="246"/>
      <c r="L218" s="246"/>
      <c r="M218" s="246"/>
      <c r="N218" s="246"/>
      <c r="O218" s="251"/>
      <c r="P218" s="227"/>
      <c r="Q218" s="232"/>
      <c r="R218" s="91">
        <v>3.1</v>
      </c>
      <c r="S218" s="36" t="s">
        <v>430</v>
      </c>
      <c r="T218" s="137">
        <v>0.15</v>
      </c>
      <c r="U218" s="150" t="s">
        <v>429</v>
      </c>
      <c r="V218" s="150"/>
      <c r="W218" s="150"/>
      <c r="X218" s="139">
        <v>43160</v>
      </c>
      <c r="Y218" s="139">
        <v>43220</v>
      </c>
      <c r="Z218" s="67" t="s">
        <v>416</v>
      </c>
      <c r="AA218" s="12"/>
      <c r="AB218" s="246"/>
      <c r="AC218" s="310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63" customHeight="1">
      <c r="A219" s="295"/>
      <c r="B219" s="273"/>
      <c r="C219" s="273"/>
      <c r="D219" s="302"/>
      <c r="E219" s="302"/>
      <c r="F219" s="260"/>
      <c r="G219" s="251"/>
      <c r="H219" s="252"/>
      <c r="I219" s="262"/>
      <c r="J219" s="246"/>
      <c r="K219" s="246"/>
      <c r="L219" s="246"/>
      <c r="M219" s="246"/>
      <c r="N219" s="246"/>
      <c r="O219" s="251"/>
      <c r="P219" s="227"/>
      <c r="Q219" s="232"/>
      <c r="R219" s="91">
        <v>3.2</v>
      </c>
      <c r="S219" s="36" t="s">
        <v>431</v>
      </c>
      <c r="T219" s="137">
        <v>0.15</v>
      </c>
      <c r="U219" s="150" t="s">
        <v>432</v>
      </c>
      <c r="V219" s="150"/>
      <c r="W219" s="150"/>
      <c r="X219" s="139">
        <v>43192</v>
      </c>
      <c r="Y219" s="139">
        <v>43220</v>
      </c>
      <c r="Z219" s="67" t="s">
        <v>416</v>
      </c>
      <c r="AA219" s="12"/>
      <c r="AB219" s="246"/>
      <c r="AC219" s="310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48" customHeight="1">
      <c r="A220" s="295"/>
      <c r="B220" s="273"/>
      <c r="C220" s="273"/>
      <c r="D220" s="302"/>
      <c r="E220" s="302"/>
      <c r="F220" s="260"/>
      <c r="G220" s="251"/>
      <c r="H220" s="252"/>
      <c r="I220" s="262"/>
      <c r="J220" s="246"/>
      <c r="K220" s="246"/>
      <c r="L220" s="246"/>
      <c r="M220" s="246"/>
      <c r="N220" s="246"/>
      <c r="O220" s="251"/>
      <c r="P220" s="227"/>
      <c r="Q220" s="232"/>
      <c r="R220" s="91">
        <v>4</v>
      </c>
      <c r="S220" s="87" t="s">
        <v>433</v>
      </c>
      <c r="T220" s="112">
        <v>0.1</v>
      </c>
      <c r="U220" s="87" t="s">
        <v>434</v>
      </c>
      <c r="V220" s="87"/>
      <c r="W220" s="87"/>
      <c r="X220" s="46">
        <v>43133</v>
      </c>
      <c r="Y220" s="46">
        <v>43251</v>
      </c>
      <c r="Z220" s="66" t="s">
        <v>435</v>
      </c>
      <c r="AA220" s="12"/>
      <c r="AB220" s="246"/>
      <c r="AC220" s="31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63.75" customHeight="1">
      <c r="A221" s="295"/>
      <c r="B221" s="273" t="str">
        <f>VLOOKUP(C221,Hoja2!$B$1:$C$16,2,0)</f>
        <v>Gestión con Valores para Resultados</v>
      </c>
      <c r="C221" s="273" t="s">
        <v>698</v>
      </c>
      <c r="D221" s="302"/>
      <c r="E221" s="302"/>
      <c r="F221" s="260"/>
      <c r="G221" s="251"/>
      <c r="H221" s="252"/>
      <c r="I221" s="262"/>
      <c r="J221" s="246"/>
      <c r="K221" s="246"/>
      <c r="L221" s="246"/>
      <c r="M221" s="246"/>
      <c r="N221" s="246"/>
      <c r="O221" s="251"/>
      <c r="P221" s="227"/>
      <c r="Q221" s="232"/>
      <c r="R221" s="91">
        <v>4.0999999999999996</v>
      </c>
      <c r="S221" s="36" t="s">
        <v>436</v>
      </c>
      <c r="T221" s="137">
        <v>0.05</v>
      </c>
      <c r="U221" s="150" t="s">
        <v>437</v>
      </c>
      <c r="V221" s="150"/>
      <c r="W221" s="150"/>
      <c r="X221" s="139">
        <v>43193</v>
      </c>
      <c r="Y221" s="139">
        <v>43251</v>
      </c>
      <c r="Z221" s="67" t="s">
        <v>438</v>
      </c>
      <c r="AA221" s="12"/>
      <c r="AB221" s="246"/>
      <c r="AC221" s="310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64.5" customHeight="1">
      <c r="A222" s="295"/>
      <c r="B222" s="273"/>
      <c r="C222" s="273"/>
      <c r="D222" s="302"/>
      <c r="E222" s="302"/>
      <c r="F222" s="260"/>
      <c r="G222" s="251"/>
      <c r="H222" s="252"/>
      <c r="I222" s="262"/>
      <c r="J222" s="246"/>
      <c r="K222" s="246"/>
      <c r="L222" s="246"/>
      <c r="M222" s="246"/>
      <c r="N222" s="246"/>
      <c r="O222" s="251"/>
      <c r="P222" s="227"/>
      <c r="Q222" s="232"/>
      <c r="R222" s="91">
        <v>4.2</v>
      </c>
      <c r="S222" s="36" t="s">
        <v>439</v>
      </c>
      <c r="T222" s="137">
        <v>0.05</v>
      </c>
      <c r="U222" s="150" t="s">
        <v>434</v>
      </c>
      <c r="V222" s="150"/>
      <c r="W222" s="150"/>
      <c r="X222" s="139">
        <v>43193</v>
      </c>
      <c r="Y222" s="139">
        <v>43251</v>
      </c>
      <c r="Z222" s="67" t="s">
        <v>438</v>
      </c>
      <c r="AA222" s="12"/>
      <c r="AB222" s="246"/>
      <c r="AC222" s="310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48" customHeight="1">
      <c r="A223" s="295"/>
      <c r="B223" s="273"/>
      <c r="C223" s="273"/>
      <c r="D223" s="302"/>
      <c r="E223" s="302"/>
      <c r="F223" s="260"/>
      <c r="G223" s="251"/>
      <c r="H223" s="252"/>
      <c r="I223" s="262"/>
      <c r="J223" s="246"/>
      <c r="K223" s="246"/>
      <c r="L223" s="246"/>
      <c r="M223" s="246"/>
      <c r="N223" s="246"/>
      <c r="O223" s="251"/>
      <c r="P223" s="231"/>
      <c r="Q223" s="228"/>
      <c r="R223" s="91">
        <v>5</v>
      </c>
      <c r="S223" s="87" t="s">
        <v>440</v>
      </c>
      <c r="T223" s="112">
        <v>0.1</v>
      </c>
      <c r="U223" s="87" t="s">
        <v>441</v>
      </c>
      <c r="V223" s="87"/>
      <c r="W223" s="87"/>
      <c r="X223" s="46">
        <v>43102</v>
      </c>
      <c r="Y223" s="46">
        <v>43250</v>
      </c>
      <c r="Z223" s="66" t="s">
        <v>416</v>
      </c>
      <c r="AA223" s="12"/>
      <c r="AB223" s="246"/>
      <c r="AC223" s="310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33">
      <c r="A224" s="295"/>
      <c r="B224" s="273"/>
      <c r="C224" s="273"/>
      <c r="D224" s="302"/>
      <c r="E224" s="302"/>
      <c r="F224" s="260"/>
      <c r="G224" s="251"/>
      <c r="H224" s="252"/>
      <c r="I224" s="262"/>
      <c r="J224" s="246"/>
      <c r="K224" s="246"/>
      <c r="L224" s="246"/>
      <c r="M224" s="246"/>
      <c r="N224" s="246"/>
      <c r="O224" s="251"/>
      <c r="P224" s="227"/>
      <c r="Q224" s="232"/>
      <c r="R224" s="91">
        <v>5.0999999999999996</v>
      </c>
      <c r="S224" s="36" t="s">
        <v>442</v>
      </c>
      <c r="T224" s="137">
        <v>0.1</v>
      </c>
      <c r="U224" s="150" t="s">
        <v>443</v>
      </c>
      <c r="V224" s="150"/>
      <c r="W224" s="150"/>
      <c r="X224" s="139" t="s">
        <v>444</v>
      </c>
      <c r="Y224" s="139">
        <v>43524</v>
      </c>
      <c r="Z224" s="67" t="s">
        <v>416</v>
      </c>
      <c r="AA224" s="12"/>
      <c r="AB224" s="246"/>
      <c r="AC224" s="310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48.75" customHeight="1">
      <c r="A225" s="295"/>
      <c r="B225" s="273" t="str">
        <f>VLOOKUP(C225,Hoja2!$B$1:$C$16,2,0)</f>
        <v>Gestión con Valores para Resultados</v>
      </c>
      <c r="C225" s="273" t="s">
        <v>690</v>
      </c>
      <c r="D225" s="298">
        <f>E225*0.2</f>
        <v>1.6666666666666666E-2</v>
      </c>
      <c r="E225" s="298">
        <v>8.3333333333333329E-2</v>
      </c>
      <c r="F225" s="250" t="s">
        <v>805</v>
      </c>
      <c r="G225" s="251" t="s">
        <v>445</v>
      </c>
      <c r="H225" s="252">
        <v>0</v>
      </c>
      <c r="I225" s="246">
        <v>1</v>
      </c>
      <c r="J225" s="246">
        <v>0.3</v>
      </c>
      <c r="K225" s="246">
        <v>0.5</v>
      </c>
      <c r="L225" s="246">
        <v>0.7</v>
      </c>
      <c r="M225" s="246">
        <v>0.85</v>
      </c>
      <c r="N225" s="246">
        <v>1</v>
      </c>
      <c r="O225" s="251" t="s">
        <v>806</v>
      </c>
      <c r="P225" s="227"/>
      <c r="Q225" s="228"/>
      <c r="R225" s="91">
        <v>1</v>
      </c>
      <c r="S225" s="87" t="s">
        <v>446</v>
      </c>
      <c r="T225" s="116">
        <v>0.25</v>
      </c>
      <c r="U225" s="87" t="s">
        <v>447</v>
      </c>
      <c r="V225" s="87" t="s">
        <v>448</v>
      </c>
      <c r="W225" s="87"/>
      <c r="X225" s="46">
        <v>43101</v>
      </c>
      <c r="Y225" s="46">
        <v>43190</v>
      </c>
      <c r="Z225" s="66" t="s">
        <v>449</v>
      </c>
      <c r="AA225" s="12" t="s">
        <v>821</v>
      </c>
      <c r="AB225" s="246" t="s">
        <v>830</v>
      </c>
      <c r="AC225" s="310">
        <v>0</v>
      </c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48.75" customHeight="1">
      <c r="A226" s="295"/>
      <c r="B226" s="273"/>
      <c r="C226" s="273"/>
      <c r="D226" s="298"/>
      <c r="E226" s="298"/>
      <c r="F226" s="250"/>
      <c r="G226" s="251"/>
      <c r="H226" s="252"/>
      <c r="I226" s="254"/>
      <c r="J226" s="254"/>
      <c r="K226" s="254"/>
      <c r="L226" s="254"/>
      <c r="M226" s="254"/>
      <c r="N226" s="254"/>
      <c r="O226" s="251"/>
      <c r="P226" s="227"/>
      <c r="Q226" s="232"/>
      <c r="R226" s="91">
        <v>1.1000000000000001</v>
      </c>
      <c r="S226" s="36" t="s">
        <v>450</v>
      </c>
      <c r="T226" s="137">
        <v>0.05</v>
      </c>
      <c r="U226" s="150" t="s">
        <v>193</v>
      </c>
      <c r="V226" s="150" t="s">
        <v>451</v>
      </c>
      <c r="W226" s="150">
        <v>1</v>
      </c>
      <c r="X226" s="139">
        <v>43101</v>
      </c>
      <c r="Y226" s="139">
        <v>43159</v>
      </c>
      <c r="Z226" s="67" t="s">
        <v>449</v>
      </c>
      <c r="AA226" s="12" t="s">
        <v>821</v>
      </c>
      <c r="AB226" s="254"/>
      <c r="AC226" s="310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33">
      <c r="A227" s="295"/>
      <c r="B227" s="273" t="str">
        <f>VLOOKUP(C227,Hoja2!$B$1:$C$16,2,0)</f>
        <v>Gestión con Valores para Resultados</v>
      </c>
      <c r="C227" s="273" t="s">
        <v>698</v>
      </c>
      <c r="D227" s="298"/>
      <c r="E227" s="298"/>
      <c r="F227" s="250"/>
      <c r="G227" s="251"/>
      <c r="H227" s="252"/>
      <c r="I227" s="254"/>
      <c r="J227" s="254"/>
      <c r="K227" s="254"/>
      <c r="L227" s="254"/>
      <c r="M227" s="254"/>
      <c r="N227" s="254"/>
      <c r="O227" s="251"/>
      <c r="P227" s="227"/>
      <c r="Q227" s="232"/>
      <c r="R227" s="91">
        <v>1.2</v>
      </c>
      <c r="S227" s="36" t="s">
        <v>452</v>
      </c>
      <c r="T227" s="137">
        <v>0.15</v>
      </c>
      <c r="U227" s="150" t="s">
        <v>447</v>
      </c>
      <c r="V227" s="150" t="s">
        <v>448</v>
      </c>
      <c r="W227" s="150">
        <v>1</v>
      </c>
      <c r="X227" s="139">
        <v>43160</v>
      </c>
      <c r="Y227" s="139">
        <v>43189</v>
      </c>
      <c r="Z227" s="67" t="s">
        <v>453</v>
      </c>
      <c r="AA227" s="12" t="s">
        <v>821</v>
      </c>
      <c r="AB227" s="254"/>
      <c r="AC227" s="310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48" customHeight="1">
      <c r="A228" s="295"/>
      <c r="B228" s="273"/>
      <c r="C228" s="273"/>
      <c r="D228" s="298"/>
      <c r="E228" s="298"/>
      <c r="F228" s="250"/>
      <c r="G228" s="251"/>
      <c r="H228" s="252"/>
      <c r="I228" s="254"/>
      <c r="J228" s="254"/>
      <c r="K228" s="254"/>
      <c r="L228" s="254"/>
      <c r="M228" s="254"/>
      <c r="N228" s="254"/>
      <c r="O228" s="251"/>
      <c r="P228" s="227"/>
      <c r="Q228" s="232"/>
      <c r="R228" s="91">
        <v>1.3</v>
      </c>
      <c r="S228" s="36" t="s">
        <v>454</v>
      </c>
      <c r="T228" s="137">
        <v>0.05</v>
      </c>
      <c r="U228" s="150" t="s">
        <v>447</v>
      </c>
      <c r="V228" s="150" t="s">
        <v>448</v>
      </c>
      <c r="W228" s="150">
        <v>1</v>
      </c>
      <c r="X228" s="139">
        <v>43160</v>
      </c>
      <c r="Y228" s="139">
        <v>43189</v>
      </c>
      <c r="Z228" s="67" t="s">
        <v>453</v>
      </c>
      <c r="AA228" s="12" t="s">
        <v>821</v>
      </c>
      <c r="AB228" s="254"/>
      <c r="AC228" s="310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50.25" customHeight="1">
      <c r="A229" s="295"/>
      <c r="B229" s="273" t="str">
        <f>VLOOKUP(C229,Hoja2!$B$1:$C$16,2,0)</f>
        <v>Gestión con Valores para Resultados</v>
      </c>
      <c r="C229" s="273" t="s">
        <v>691</v>
      </c>
      <c r="D229" s="298"/>
      <c r="E229" s="298"/>
      <c r="F229" s="250"/>
      <c r="G229" s="251"/>
      <c r="H229" s="252"/>
      <c r="I229" s="254"/>
      <c r="J229" s="254"/>
      <c r="K229" s="254"/>
      <c r="L229" s="254"/>
      <c r="M229" s="254"/>
      <c r="N229" s="254"/>
      <c r="O229" s="251"/>
      <c r="P229" s="227"/>
      <c r="Q229" s="228"/>
      <c r="R229" s="91">
        <v>2</v>
      </c>
      <c r="S229" s="87" t="s">
        <v>455</v>
      </c>
      <c r="T229" s="116">
        <v>0.25</v>
      </c>
      <c r="U229" s="87" t="s">
        <v>456</v>
      </c>
      <c r="V229" s="87" t="s">
        <v>448</v>
      </c>
      <c r="W229" s="87"/>
      <c r="X229" s="46">
        <v>43101</v>
      </c>
      <c r="Y229" s="46">
        <v>43220</v>
      </c>
      <c r="Z229" s="66" t="s">
        <v>449</v>
      </c>
      <c r="AA229" s="12" t="s">
        <v>821</v>
      </c>
      <c r="AB229" s="254"/>
      <c r="AC229" s="310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62.25" customHeight="1">
      <c r="A230" s="295"/>
      <c r="B230" s="273"/>
      <c r="C230" s="273"/>
      <c r="D230" s="298"/>
      <c r="E230" s="298"/>
      <c r="F230" s="250"/>
      <c r="G230" s="251"/>
      <c r="H230" s="252"/>
      <c r="I230" s="254"/>
      <c r="J230" s="254"/>
      <c r="K230" s="254"/>
      <c r="L230" s="254"/>
      <c r="M230" s="254"/>
      <c r="N230" s="254"/>
      <c r="O230" s="251"/>
      <c r="P230" s="227"/>
      <c r="Q230" s="232"/>
      <c r="R230" s="91">
        <v>2.1</v>
      </c>
      <c r="S230" s="36" t="s">
        <v>457</v>
      </c>
      <c r="T230" s="137">
        <v>0.1</v>
      </c>
      <c r="U230" s="150" t="s">
        <v>193</v>
      </c>
      <c r="V230" s="150" t="s">
        <v>451</v>
      </c>
      <c r="W230" s="150"/>
      <c r="X230" s="139">
        <v>43101</v>
      </c>
      <c r="Y230" s="139">
        <v>43190</v>
      </c>
      <c r="Z230" s="67" t="s">
        <v>453</v>
      </c>
      <c r="AA230" s="12" t="s">
        <v>821</v>
      </c>
      <c r="AB230" s="254"/>
      <c r="AC230" s="31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51" customHeight="1">
      <c r="A231" s="295"/>
      <c r="B231" s="273" t="str">
        <f>VLOOKUP(C231,Hoja2!$B$1:$C$16,2,0)</f>
        <v>Talento Humano</v>
      </c>
      <c r="C231" s="273" t="s">
        <v>684</v>
      </c>
      <c r="D231" s="298"/>
      <c r="E231" s="298"/>
      <c r="F231" s="250"/>
      <c r="G231" s="251"/>
      <c r="H231" s="252"/>
      <c r="I231" s="254"/>
      <c r="J231" s="254"/>
      <c r="K231" s="254"/>
      <c r="L231" s="254"/>
      <c r="M231" s="254"/>
      <c r="N231" s="254"/>
      <c r="O231" s="251"/>
      <c r="P231" s="227"/>
      <c r="Q231" s="232"/>
      <c r="R231" s="91">
        <v>2.2000000000000002</v>
      </c>
      <c r="S231" s="36" t="s">
        <v>458</v>
      </c>
      <c r="T231" s="137">
        <v>0.15</v>
      </c>
      <c r="U231" s="150" t="s">
        <v>456</v>
      </c>
      <c r="V231" s="150" t="s">
        <v>29</v>
      </c>
      <c r="W231" s="150"/>
      <c r="X231" s="139">
        <v>43191</v>
      </c>
      <c r="Y231" s="139">
        <v>43220</v>
      </c>
      <c r="Z231" s="67" t="s">
        <v>453</v>
      </c>
      <c r="AA231" s="12" t="s">
        <v>821</v>
      </c>
      <c r="AB231" s="254"/>
      <c r="AC231" s="310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48" customHeight="1">
      <c r="A232" s="295"/>
      <c r="B232" s="273"/>
      <c r="C232" s="273"/>
      <c r="D232" s="298"/>
      <c r="E232" s="298"/>
      <c r="F232" s="250"/>
      <c r="G232" s="251"/>
      <c r="H232" s="252"/>
      <c r="I232" s="254"/>
      <c r="J232" s="254"/>
      <c r="K232" s="254"/>
      <c r="L232" s="254"/>
      <c r="M232" s="254"/>
      <c r="N232" s="254"/>
      <c r="O232" s="251"/>
      <c r="P232" s="227"/>
      <c r="Q232" s="228"/>
      <c r="R232" s="91">
        <v>3</v>
      </c>
      <c r="S232" s="87" t="s">
        <v>459</v>
      </c>
      <c r="T232" s="116">
        <v>0.25</v>
      </c>
      <c r="U232" s="87" t="s">
        <v>460</v>
      </c>
      <c r="V232" s="87" t="s">
        <v>461</v>
      </c>
      <c r="W232" s="87"/>
      <c r="X232" s="46">
        <v>43101</v>
      </c>
      <c r="Y232" s="46">
        <v>43343</v>
      </c>
      <c r="Z232" s="66" t="s">
        <v>449</v>
      </c>
      <c r="AA232" s="12" t="s">
        <v>821</v>
      </c>
      <c r="AB232" s="254"/>
      <c r="AC232" s="310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52.5" customHeight="1">
      <c r="A233" s="295"/>
      <c r="B233" s="273" t="str">
        <f>VLOOKUP(C233,Hoja2!$B$1:$C$16,2,0)</f>
        <v>Evaluación de Resultados</v>
      </c>
      <c r="C233" s="273" t="s">
        <v>682</v>
      </c>
      <c r="D233" s="298"/>
      <c r="E233" s="298"/>
      <c r="F233" s="250"/>
      <c r="G233" s="251"/>
      <c r="H233" s="252"/>
      <c r="I233" s="254"/>
      <c r="J233" s="254"/>
      <c r="K233" s="254"/>
      <c r="L233" s="254"/>
      <c r="M233" s="254"/>
      <c r="N233" s="254"/>
      <c r="O233" s="251"/>
      <c r="P233" s="227"/>
      <c r="Q233" s="232"/>
      <c r="R233" s="91">
        <v>3.1</v>
      </c>
      <c r="S233" s="36" t="s">
        <v>462</v>
      </c>
      <c r="T233" s="137">
        <v>0.2</v>
      </c>
      <c r="U233" s="150" t="s">
        <v>463</v>
      </c>
      <c r="V233" s="150" t="s">
        <v>50</v>
      </c>
      <c r="W233" s="150">
        <v>1</v>
      </c>
      <c r="X233" s="139">
        <v>43282</v>
      </c>
      <c r="Y233" s="139">
        <v>43312</v>
      </c>
      <c r="Z233" s="67" t="s">
        <v>453</v>
      </c>
      <c r="AA233" s="12" t="s">
        <v>821</v>
      </c>
      <c r="AB233" s="254"/>
      <c r="AC233" s="310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48" customHeight="1">
      <c r="A234" s="295"/>
      <c r="B234" s="273"/>
      <c r="C234" s="273"/>
      <c r="D234" s="298"/>
      <c r="E234" s="298"/>
      <c r="F234" s="250"/>
      <c r="G234" s="251"/>
      <c r="H234" s="252"/>
      <c r="I234" s="254"/>
      <c r="J234" s="254"/>
      <c r="K234" s="254"/>
      <c r="L234" s="254"/>
      <c r="M234" s="254"/>
      <c r="N234" s="254"/>
      <c r="O234" s="251"/>
      <c r="P234" s="227"/>
      <c r="Q234" s="232"/>
      <c r="R234" s="91">
        <v>3.2</v>
      </c>
      <c r="S234" s="36" t="s">
        <v>464</v>
      </c>
      <c r="T234" s="137">
        <v>2.5000000000000001E-2</v>
      </c>
      <c r="U234" s="150" t="s">
        <v>465</v>
      </c>
      <c r="V234" s="150" t="s">
        <v>451</v>
      </c>
      <c r="W234" s="150"/>
      <c r="X234" s="139">
        <v>43313</v>
      </c>
      <c r="Y234" s="139">
        <v>43343</v>
      </c>
      <c r="Z234" s="67" t="s">
        <v>453</v>
      </c>
      <c r="AA234" s="12" t="s">
        <v>821</v>
      </c>
      <c r="AB234" s="254"/>
      <c r="AC234" s="310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48" customHeight="1">
      <c r="A235" s="295"/>
      <c r="B235" s="138" t="str">
        <f>VLOOKUP(C235,Hoja2!$B$1:$C$16,2,0)</f>
        <v>Información y Comunicación</v>
      </c>
      <c r="C235" s="157" t="s">
        <v>686</v>
      </c>
      <c r="D235" s="298"/>
      <c r="E235" s="298"/>
      <c r="F235" s="250"/>
      <c r="G235" s="251"/>
      <c r="H235" s="252"/>
      <c r="I235" s="254"/>
      <c r="J235" s="254"/>
      <c r="K235" s="254"/>
      <c r="L235" s="254"/>
      <c r="M235" s="254"/>
      <c r="N235" s="254"/>
      <c r="O235" s="251"/>
      <c r="P235" s="227"/>
      <c r="Q235" s="232"/>
      <c r="R235" s="91">
        <v>3.3</v>
      </c>
      <c r="S235" s="36" t="s">
        <v>466</v>
      </c>
      <c r="T235" s="137">
        <v>2.5000000000000001E-2</v>
      </c>
      <c r="U235" s="150" t="s">
        <v>460</v>
      </c>
      <c r="V235" s="150" t="s">
        <v>461</v>
      </c>
      <c r="W235" s="150"/>
      <c r="X235" s="139">
        <v>43313</v>
      </c>
      <c r="Y235" s="139">
        <v>43343</v>
      </c>
      <c r="Z235" s="67" t="s">
        <v>453</v>
      </c>
      <c r="AA235" s="12" t="s">
        <v>821</v>
      </c>
      <c r="AB235" s="254"/>
      <c r="AC235" s="310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48" customHeight="1">
      <c r="A236" s="295"/>
      <c r="B236" s="273" t="str">
        <f>VLOOKUP(C236,Hoja2!$B$1:$C$16,2,0)</f>
        <v>Información y Comunicación</v>
      </c>
      <c r="C236" s="273" t="s">
        <v>687</v>
      </c>
      <c r="D236" s="298"/>
      <c r="E236" s="298"/>
      <c r="F236" s="250"/>
      <c r="G236" s="251"/>
      <c r="H236" s="252"/>
      <c r="I236" s="254"/>
      <c r="J236" s="254"/>
      <c r="K236" s="254"/>
      <c r="L236" s="254"/>
      <c r="M236" s="254"/>
      <c r="N236" s="254"/>
      <c r="O236" s="251"/>
      <c r="P236" s="227"/>
      <c r="Q236" s="228"/>
      <c r="R236" s="91">
        <v>4</v>
      </c>
      <c r="S236" s="87" t="s">
        <v>467</v>
      </c>
      <c r="T236" s="116">
        <v>0.2</v>
      </c>
      <c r="U236" s="87" t="s">
        <v>468</v>
      </c>
      <c r="V236" s="87"/>
      <c r="W236" s="87"/>
      <c r="X236" s="46">
        <v>43343</v>
      </c>
      <c r="Y236" s="46">
        <v>43465</v>
      </c>
      <c r="Z236" s="66" t="s">
        <v>449</v>
      </c>
      <c r="AA236" s="12" t="s">
        <v>821</v>
      </c>
      <c r="AB236" s="254"/>
      <c r="AC236" s="310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49.5">
      <c r="A237" s="295"/>
      <c r="B237" s="273"/>
      <c r="C237" s="273"/>
      <c r="D237" s="298"/>
      <c r="E237" s="298"/>
      <c r="F237" s="250"/>
      <c r="G237" s="251"/>
      <c r="H237" s="252"/>
      <c r="I237" s="254"/>
      <c r="J237" s="254"/>
      <c r="K237" s="254"/>
      <c r="L237" s="254"/>
      <c r="M237" s="254"/>
      <c r="N237" s="254"/>
      <c r="O237" s="251"/>
      <c r="P237" s="227"/>
      <c r="Q237" s="232"/>
      <c r="R237" s="91">
        <v>4.0999999999999996</v>
      </c>
      <c r="S237" s="36" t="s">
        <v>469</v>
      </c>
      <c r="T237" s="137">
        <v>0.15</v>
      </c>
      <c r="U237" s="150" t="s">
        <v>470</v>
      </c>
      <c r="V237" s="150" t="s">
        <v>50</v>
      </c>
      <c r="W237" s="150">
        <v>1</v>
      </c>
      <c r="X237" s="139">
        <v>43344</v>
      </c>
      <c r="Y237" s="139">
        <v>43373</v>
      </c>
      <c r="Z237" s="67" t="s">
        <v>453</v>
      </c>
      <c r="AA237" s="12" t="s">
        <v>821</v>
      </c>
      <c r="AB237" s="254"/>
      <c r="AC237" s="310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48" customHeight="1">
      <c r="A238" s="295"/>
      <c r="B238" s="138" t="str">
        <f>VLOOKUP(C238,Hoja2!$B$1:$C$16,2,0)</f>
        <v>Direccionamiento Estratégico y Planeación</v>
      </c>
      <c r="C238" s="157" t="s">
        <v>619</v>
      </c>
      <c r="D238" s="298"/>
      <c r="E238" s="298"/>
      <c r="F238" s="250"/>
      <c r="G238" s="251"/>
      <c r="H238" s="252"/>
      <c r="I238" s="254"/>
      <c r="J238" s="254"/>
      <c r="K238" s="254"/>
      <c r="L238" s="254"/>
      <c r="M238" s="254"/>
      <c r="N238" s="254"/>
      <c r="O238" s="251"/>
      <c r="P238" s="227"/>
      <c r="Q238" s="232"/>
      <c r="R238" s="91">
        <v>4.2</v>
      </c>
      <c r="S238" s="36" t="s">
        <v>471</v>
      </c>
      <c r="T238" s="137">
        <v>0.05</v>
      </c>
      <c r="U238" s="150" t="s">
        <v>472</v>
      </c>
      <c r="V238" s="150" t="s">
        <v>50</v>
      </c>
      <c r="W238" s="150">
        <v>1</v>
      </c>
      <c r="X238" s="139">
        <v>43374</v>
      </c>
      <c r="Y238" s="139">
        <v>43465</v>
      </c>
      <c r="Z238" s="67" t="s">
        <v>453</v>
      </c>
      <c r="AA238" s="12" t="s">
        <v>821</v>
      </c>
      <c r="AB238" s="254"/>
      <c r="AC238" s="310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48" customHeight="1">
      <c r="A239" s="295"/>
      <c r="B239" s="138" t="str">
        <f>VLOOKUP(C239,Hoja2!$B$1:$C$16,2,0)</f>
        <v>Gestión con Valores para Resultados</v>
      </c>
      <c r="C239" s="157" t="s">
        <v>697</v>
      </c>
      <c r="D239" s="298"/>
      <c r="E239" s="298"/>
      <c r="F239" s="250"/>
      <c r="G239" s="251"/>
      <c r="H239" s="252"/>
      <c r="I239" s="254"/>
      <c r="J239" s="254"/>
      <c r="K239" s="254"/>
      <c r="L239" s="254"/>
      <c r="M239" s="254"/>
      <c r="N239" s="254"/>
      <c r="O239" s="251"/>
      <c r="P239" s="227"/>
      <c r="Q239" s="232"/>
      <c r="R239" s="91">
        <v>4.3</v>
      </c>
      <c r="S239" s="36" t="s">
        <v>473</v>
      </c>
      <c r="T239" s="137">
        <v>0.05</v>
      </c>
      <c r="U239" s="150" t="s">
        <v>474</v>
      </c>
      <c r="V239" s="150" t="s">
        <v>50</v>
      </c>
      <c r="W239" s="150">
        <v>1</v>
      </c>
      <c r="X239" s="139">
        <v>43344</v>
      </c>
      <c r="Y239" s="139">
        <v>43465</v>
      </c>
      <c r="Z239" s="67" t="s">
        <v>475</v>
      </c>
      <c r="AA239" s="12" t="s">
        <v>821</v>
      </c>
      <c r="AB239" s="254"/>
      <c r="AC239" s="310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66.75" customHeight="1">
      <c r="A240" s="295"/>
      <c r="B240" s="273" t="str">
        <f>VLOOKUP(C240,Hoja2!$B$1:$C$16,2,0)</f>
        <v>Información y Comunicación</v>
      </c>
      <c r="C240" s="273" t="s">
        <v>686</v>
      </c>
      <c r="D240" s="298">
        <f>E240*0.2</f>
        <v>1.6666666666666666E-2</v>
      </c>
      <c r="E240" s="298">
        <v>8.3333333333333329E-2</v>
      </c>
      <c r="F240" s="250" t="s">
        <v>833</v>
      </c>
      <c r="G240" s="251" t="s">
        <v>445</v>
      </c>
      <c r="H240" s="252">
        <v>0</v>
      </c>
      <c r="I240" s="249">
        <v>1</v>
      </c>
      <c r="J240" s="249">
        <v>0.3</v>
      </c>
      <c r="K240" s="249">
        <v>0.5</v>
      </c>
      <c r="L240" s="249">
        <v>0.7</v>
      </c>
      <c r="M240" s="249">
        <v>0.85</v>
      </c>
      <c r="N240" s="249">
        <v>1</v>
      </c>
      <c r="O240" s="251" t="s">
        <v>807</v>
      </c>
      <c r="P240" s="227"/>
      <c r="Q240" s="232"/>
      <c r="R240" s="183">
        <v>1</v>
      </c>
      <c r="S240" s="182" t="s">
        <v>711</v>
      </c>
      <c r="T240" s="187">
        <v>0.4</v>
      </c>
      <c r="U240" s="182" t="s">
        <v>460</v>
      </c>
      <c r="V240" s="182"/>
      <c r="W240" s="182"/>
      <c r="X240" s="179">
        <v>43136</v>
      </c>
      <c r="Y240" s="179">
        <v>43388</v>
      </c>
      <c r="Z240" s="180" t="s">
        <v>476</v>
      </c>
      <c r="AA240" s="12"/>
      <c r="AB240" s="249" t="s">
        <v>830</v>
      </c>
      <c r="AC240" s="310">
        <v>0</v>
      </c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84" customHeight="1">
      <c r="A241" s="295"/>
      <c r="B241" s="273"/>
      <c r="C241" s="273"/>
      <c r="D241" s="298"/>
      <c r="E241" s="298"/>
      <c r="F241" s="250"/>
      <c r="G241" s="251"/>
      <c r="H241" s="252"/>
      <c r="I241" s="249"/>
      <c r="J241" s="249"/>
      <c r="K241" s="249"/>
      <c r="L241" s="249"/>
      <c r="M241" s="249"/>
      <c r="N241" s="249"/>
      <c r="O241" s="251"/>
      <c r="P241" s="227"/>
      <c r="Q241" s="232"/>
      <c r="R241" s="183">
        <v>1.1000000000000001</v>
      </c>
      <c r="S241" s="177" t="s">
        <v>477</v>
      </c>
      <c r="T241" s="188">
        <v>0.25</v>
      </c>
      <c r="U241" s="178" t="s">
        <v>478</v>
      </c>
      <c r="V241" s="178" t="s">
        <v>479</v>
      </c>
      <c r="W241" s="178">
        <v>1</v>
      </c>
      <c r="X241" s="190">
        <v>43136</v>
      </c>
      <c r="Y241" s="190">
        <v>43225</v>
      </c>
      <c r="Z241" s="181" t="s">
        <v>476</v>
      </c>
      <c r="AA241" s="12"/>
      <c r="AB241" s="249"/>
      <c r="AC241" s="310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33">
      <c r="A242" s="295"/>
      <c r="B242" s="273" t="str">
        <f>VLOOKUP(C242,Hoja2!$B$1:$C$16,2,0)</f>
        <v>Gestión con Valores para Resultados</v>
      </c>
      <c r="C242" s="273" t="s">
        <v>698</v>
      </c>
      <c r="D242" s="298"/>
      <c r="E242" s="298"/>
      <c r="F242" s="250"/>
      <c r="G242" s="251"/>
      <c r="H242" s="252"/>
      <c r="I242" s="249"/>
      <c r="J242" s="249"/>
      <c r="K242" s="249"/>
      <c r="L242" s="249"/>
      <c r="M242" s="249"/>
      <c r="N242" s="249"/>
      <c r="O242" s="251"/>
      <c r="P242" s="227"/>
      <c r="Q242" s="232"/>
      <c r="R242" s="183">
        <v>1.2</v>
      </c>
      <c r="S242" s="177" t="s">
        <v>480</v>
      </c>
      <c r="T242" s="188">
        <v>0.1</v>
      </c>
      <c r="U242" s="178" t="s">
        <v>481</v>
      </c>
      <c r="V242" s="178" t="s">
        <v>479</v>
      </c>
      <c r="W242" s="178">
        <v>1</v>
      </c>
      <c r="X242" s="190">
        <v>43235</v>
      </c>
      <c r="Y242" s="190">
        <v>43311</v>
      </c>
      <c r="Z242" s="181" t="s">
        <v>476</v>
      </c>
      <c r="AA242" s="12"/>
      <c r="AB242" s="249"/>
      <c r="AC242" s="310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33">
      <c r="A243" s="295"/>
      <c r="B243" s="273"/>
      <c r="C243" s="273"/>
      <c r="D243" s="298"/>
      <c r="E243" s="298"/>
      <c r="F243" s="250"/>
      <c r="G243" s="251"/>
      <c r="H243" s="252"/>
      <c r="I243" s="249"/>
      <c r="J243" s="249"/>
      <c r="K243" s="249"/>
      <c r="L243" s="249"/>
      <c r="M243" s="249"/>
      <c r="N243" s="249"/>
      <c r="O243" s="251"/>
      <c r="P243" s="227"/>
      <c r="Q243" s="232"/>
      <c r="R243" s="183">
        <v>1.3</v>
      </c>
      <c r="S243" s="177" t="s">
        <v>482</v>
      </c>
      <c r="T243" s="188">
        <v>0.05</v>
      </c>
      <c r="U243" s="178" t="s">
        <v>481</v>
      </c>
      <c r="V243" s="178" t="s">
        <v>479</v>
      </c>
      <c r="W243" s="178">
        <v>1</v>
      </c>
      <c r="X243" s="190">
        <v>43327</v>
      </c>
      <c r="Y243" s="190">
        <v>43388</v>
      </c>
      <c r="Z243" s="181" t="s">
        <v>483</v>
      </c>
      <c r="AA243" s="12"/>
      <c r="AB243" s="249"/>
      <c r="AC243" s="310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48" customHeight="1">
      <c r="A244" s="295"/>
      <c r="B244" s="273" t="str">
        <f>VLOOKUP(C244,Hoja2!$B$1:$C$16,2,0)</f>
        <v>Información y Comunicación</v>
      </c>
      <c r="C244" s="273" t="s">
        <v>687</v>
      </c>
      <c r="D244" s="298"/>
      <c r="E244" s="298"/>
      <c r="F244" s="250"/>
      <c r="G244" s="251"/>
      <c r="H244" s="252"/>
      <c r="I244" s="249"/>
      <c r="J244" s="249"/>
      <c r="K244" s="249"/>
      <c r="L244" s="249"/>
      <c r="M244" s="249"/>
      <c r="N244" s="249"/>
      <c r="O244" s="251"/>
      <c r="P244" s="227"/>
      <c r="Q244" s="228"/>
      <c r="R244" s="183">
        <v>2</v>
      </c>
      <c r="S244" s="182" t="s">
        <v>484</v>
      </c>
      <c r="T244" s="187">
        <v>0.3</v>
      </c>
      <c r="U244" s="182" t="s">
        <v>485</v>
      </c>
      <c r="V244" s="182"/>
      <c r="W244" s="182"/>
      <c r="X244" s="179">
        <v>43151</v>
      </c>
      <c r="Y244" s="179">
        <v>43434</v>
      </c>
      <c r="Z244" s="180" t="s">
        <v>476</v>
      </c>
      <c r="AA244" s="12" t="s">
        <v>822</v>
      </c>
      <c r="AB244" s="249"/>
      <c r="AC244" s="310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48" customHeight="1">
      <c r="A245" s="295"/>
      <c r="B245" s="273"/>
      <c r="C245" s="273"/>
      <c r="D245" s="298"/>
      <c r="E245" s="298"/>
      <c r="F245" s="250"/>
      <c r="G245" s="251"/>
      <c r="H245" s="252"/>
      <c r="I245" s="249"/>
      <c r="J245" s="249"/>
      <c r="K245" s="249"/>
      <c r="L245" s="249"/>
      <c r="M245" s="249"/>
      <c r="N245" s="249"/>
      <c r="O245" s="251"/>
      <c r="P245" s="227"/>
      <c r="Q245" s="232"/>
      <c r="R245" s="183">
        <v>2.1</v>
      </c>
      <c r="S245" s="177" t="s">
        <v>486</v>
      </c>
      <c r="T245" s="188">
        <v>0.15</v>
      </c>
      <c r="U245" s="178" t="s">
        <v>487</v>
      </c>
      <c r="V245" s="178"/>
      <c r="W245" s="178">
        <v>6</v>
      </c>
      <c r="X245" s="190">
        <v>43151</v>
      </c>
      <c r="Y245" s="190">
        <v>43174</v>
      </c>
      <c r="Z245" s="181" t="s">
        <v>476</v>
      </c>
      <c r="AA245" s="12"/>
      <c r="AB245" s="249"/>
      <c r="AC245" s="310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68.25" customHeight="1">
      <c r="A246" s="295"/>
      <c r="B246" s="273" t="str">
        <f>VLOOKUP(C246,Hoja2!$B$1:$C$16,2,0)</f>
        <v>Gestión con Valores para Resultados</v>
      </c>
      <c r="C246" s="273" t="s">
        <v>690</v>
      </c>
      <c r="D246" s="298"/>
      <c r="E246" s="298"/>
      <c r="F246" s="250"/>
      <c r="G246" s="251"/>
      <c r="H246" s="252"/>
      <c r="I246" s="249"/>
      <c r="J246" s="249"/>
      <c r="K246" s="249"/>
      <c r="L246" s="249"/>
      <c r="M246" s="249"/>
      <c r="N246" s="249"/>
      <c r="O246" s="251"/>
      <c r="P246" s="227"/>
      <c r="Q246" s="232"/>
      <c r="R246" s="183">
        <v>2.2000000000000002</v>
      </c>
      <c r="S246" s="177" t="s">
        <v>835</v>
      </c>
      <c r="T246" s="188">
        <v>0.05</v>
      </c>
      <c r="U246" s="178" t="s">
        <v>488</v>
      </c>
      <c r="V246" s="178" t="s">
        <v>489</v>
      </c>
      <c r="W246" s="178">
        <v>200</v>
      </c>
      <c r="X246" s="190">
        <v>43151</v>
      </c>
      <c r="Y246" s="190" t="s">
        <v>490</v>
      </c>
      <c r="Z246" s="181" t="s">
        <v>491</v>
      </c>
      <c r="AA246" s="12"/>
      <c r="AB246" s="249"/>
      <c r="AC246" s="310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48" customHeight="1">
      <c r="A247" s="295"/>
      <c r="B247" s="273"/>
      <c r="C247" s="273"/>
      <c r="D247" s="298"/>
      <c r="E247" s="298"/>
      <c r="F247" s="250"/>
      <c r="G247" s="251"/>
      <c r="H247" s="252"/>
      <c r="I247" s="249"/>
      <c r="J247" s="249"/>
      <c r="K247" s="249"/>
      <c r="L247" s="249"/>
      <c r="M247" s="249"/>
      <c r="N247" s="249"/>
      <c r="O247" s="251"/>
      <c r="P247" s="227"/>
      <c r="Q247" s="232"/>
      <c r="R247" s="183">
        <v>2.2999999999999998</v>
      </c>
      <c r="S247" s="177" t="s">
        <v>492</v>
      </c>
      <c r="T247" s="188">
        <v>0.05</v>
      </c>
      <c r="U247" s="178" t="s">
        <v>493</v>
      </c>
      <c r="V247" s="178" t="s">
        <v>494</v>
      </c>
      <c r="W247" s="178">
        <v>5</v>
      </c>
      <c r="X247" s="190">
        <v>43160</v>
      </c>
      <c r="Y247" s="190">
        <v>43317</v>
      </c>
      <c r="Z247" s="181" t="s">
        <v>495</v>
      </c>
      <c r="AA247" s="12"/>
      <c r="AB247" s="249"/>
      <c r="AC247" s="310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48" customHeight="1">
      <c r="A248" s="295"/>
      <c r="B248" s="273" t="str">
        <f>VLOOKUP(C248,Hoja2!$B$1:$C$16,2,0)</f>
        <v>Gestión del Conocimiento y la Innovación</v>
      </c>
      <c r="C248" s="273" t="s">
        <v>693</v>
      </c>
      <c r="D248" s="298"/>
      <c r="E248" s="298"/>
      <c r="F248" s="250"/>
      <c r="G248" s="251"/>
      <c r="H248" s="252"/>
      <c r="I248" s="249"/>
      <c r="J248" s="249"/>
      <c r="K248" s="249"/>
      <c r="L248" s="249"/>
      <c r="M248" s="249"/>
      <c r="N248" s="249"/>
      <c r="O248" s="251"/>
      <c r="P248" s="227"/>
      <c r="Q248" s="232"/>
      <c r="R248" s="183">
        <v>2.4</v>
      </c>
      <c r="S248" s="177" t="s">
        <v>496</v>
      </c>
      <c r="T248" s="188">
        <v>0.05</v>
      </c>
      <c r="U248" s="178" t="s">
        <v>479</v>
      </c>
      <c r="V248" s="178" t="s">
        <v>479</v>
      </c>
      <c r="W248" s="178">
        <v>1</v>
      </c>
      <c r="X248" s="190">
        <v>43405</v>
      </c>
      <c r="Y248" s="190">
        <v>43434</v>
      </c>
      <c r="Z248" s="181" t="s">
        <v>497</v>
      </c>
      <c r="AA248" s="12"/>
      <c r="AB248" s="249"/>
      <c r="AC248" s="310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80.25" customHeight="1">
      <c r="A249" s="295"/>
      <c r="B249" s="273"/>
      <c r="C249" s="273"/>
      <c r="D249" s="298"/>
      <c r="E249" s="298"/>
      <c r="F249" s="250"/>
      <c r="G249" s="251"/>
      <c r="H249" s="252"/>
      <c r="I249" s="249"/>
      <c r="J249" s="249"/>
      <c r="K249" s="249"/>
      <c r="L249" s="249"/>
      <c r="M249" s="249"/>
      <c r="N249" s="249"/>
      <c r="O249" s="251"/>
      <c r="P249" s="227"/>
      <c r="Q249" s="228"/>
      <c r="R249" s="183">
        <v>3</v>
      </c>
      <c r="S249" s="182" t="s">
        <v>832</v>
      </c>
      <c r="T249" s="187">
        <v>0.2</v>
      </c>
      <c r="U249" s="182" t="s">
        <v>498</v>
      </c>
      <c r="V249" s="182"/>
      <c r="W249" s="182"/>
      <c r="X249" s="179">
        <v>43253</v>
      </c>
      <c r="Y249" s="179">
        <v>43345</v>
      </c>
      <c r="Z249" s="180" t="s">
        <v>476</v>
      </c>
      <c r="AA249" s="12"/>
      <c r="AB249" s="249"/>
      <c r="AC249" s="310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54.75" customHeight="1">
      <c r="A250" s="295"/>
      <c r="B250" s="138" t="str">
        <f>VLOOKUP(C250,Hoja2!$B$1:$C$16,2,0)</f>
        <v>Gestión con Valores para Resultados</v>
      </c>
      <c r="C250" s="157" t="s">
        <v>695</v>
      </c>
      <c r="D250" s="298"/>
      <c r="E250" s="298"/>
      <c r="F250" s="250"/>
      <c r="G250" s="251"/>
      <c r="H250" s="252"/>
      <c r="I250" s="249"/>
      <c r="J250" s="249"/>
      <c r="K250" s="249"/>
      <c r="L250" s="249"/>
      <c r="M250" s="249"/>
      <c r="N250" s="249"/>
      <c r="O250" s="251"/>
      <c r="P250" s="227"/>
      <c r="Q250" s="232"/>
      <c r="R250" s="183">
        <v>3.1</v>
      </c>
      <c r="S250" s="177" t="s">
        <v>499</v>
      </c>
      <c r="T250" s="188">
        <v>0.2</v>
      </c>
      <c r="U250" s="178" t="s">
        <v>500</v>
      </c>
      <c r="V250" s="178" t="s">
        <v>501</v>
      </c>
      <c r="W250" s="178">
        <v>1</v>
      </c>
      <c r="X250" s="190">
        <v>43253</v>
      </c>
      <c r="Y250" s="190">
        <v>43345</v>
      </c>
      <c r="Z250" s="181" t="s">
        <v>476</v>
      </c>
      <c r="AA250" s="12"/>
      <c r="AB250" s="249"/>
      <c r="AC250" s="31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81" customHeight="1">
      <c r="A251" s="295"/>
      <c r="B251" s="273" t="str">
        <f>VLOOKUP(C251,Hoja2!$B$1:$C$16,2,0)</f>
        <v>Direccionamiento Estratégico y Planeación</v>
      </c>
      <c r="C251" s="273" t="s">
        <v>619</v>
      </c>
      <c r="D251" s="298"/>
      <c r="E251" s="298"/>
      <c r="F251" s="250"/>
      <c r="G251" s="251"/>
      <c r="H251" s="252"/>
      <c r="I251" s="249"/>
      <c r="J251" s="249"/>
      <c r="K251" s="249"/>
      <c r="L251" s="249"/>
      <c r="M251" s="249"/>
      <c r="N251" s="249"/>
      <c r="O251" s="251"/>
      <c r="P251" s="227"/>
      <c r="Q251" s="228"/>
      <c r="R251" s="183">
        <v>4</v>
      </c>
      <c r="S251" s="182" t="s">
        <v>834</v>
      </c>
      <c r="T251" s="187">
        <v>0.1</v>
      </c>
      <c r="U251" s="182" t="s">
        <v>502</v>
      </c>
      <c r="V251" s="182"/>
      <c r="W251" s="182"/>
      <c r="X251" s="179">
        <v>43220</v>
      </c>
      <c r="Y251" s="179">
        <v>43434</v>
      </c>
      <c r="Z251" s="180" t="s">
        <v>476</v>
      </c>
      <c r="AA251" s="12" t="s">
        <v>820</v>
      </c>
      <c r="AB251" s="249"/>
      <c r="AC251" s="310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33">
      <c r="A252" s="295"/>
      <c r="B252" s="273"/>
      <c r="C252" s="273"/>
      <c r="D252" s="298"/>
      <c r="E252" s="298"/>
      <c r="F252" s="250"/>
      <c r="G252" s="251"/>
      <c r="H252" s="252"/>
      <c r="I252" s="249"/>
      <c r="J252" s="249"/>
      <c r="K252" s="249"/>
      <c r="L252" s="249"/>
      <c r="M252" s="249"/>
      <c r="N252" s="249"/>
      <c r="O252" s="251"/>
      <c r="P252" s="227"/>
      <c r="Q252" s="232"/>
      <c r="R252" s="183">
        <v>4.0999999999999996</v>
      </c>
      <c r="S252" s="177" t="s">
        <v>503</v>
      </c>
      <c r="T252" s="188">
        <v>0.1</v>
      </c>
      <c r="U252" s="178" t="s">
        <v>504</v>
      </c>
      <c r="V252" s="178" t="s">
        <v>505</v>
      </c>
      <c r="W252" s="178">
        <v>500</v>
      </c>
      <c r="X252" s="190">
        <v>43220</v>
      </c>
      <c r="Y252" s="190">
        <v>43434</v>
      </c>
      <c r="Z252" s="181" t="s">
        <v>476</v>
      </c>
      <c r="AA252" s="12" t="s">
        <v>820</v>
      </c>
      <c r="AB252" s="249"/>
      <c r="AC252" s="310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s="209" customFormat="1" ht="113.25" customHeight="1">
      <c r="A253" s="295"/>
      <c r="B253" s="273" t="str">
        <f>VLOOKUP(C253,Hoja2!$B$1:$C$16,2,0)</f>
        <v>Control Interno</v>
      </c>
      <c r="C253" s="273" t="s">
        <v>692</v>
      </c>
      <c r="D253" s="298">
        <f>E253*0.2</f>
        <v>1.6666666666666666E-2</v>
      </c>
      <c r="E253" s="298">
        <v>8.3333333333333329E-2</v>
      </c>
      <c r="F253" s="250" t="s">
        <v>671</v>
      </c>
      <c r="G253" s="251" t="s">
        <v>712</v>
      </c>
      <c r="H253" s="252">
        <v>0</v>
      </c>
      <c r="I253" s="246">
        <v>1</v>
      </c>
      <c r="J253" s="246">
        <v>0.25</v>
      </c>
      <c r="K253" s="246">
        <v>0.5</v>
      </c>
      <c r="L253" s="246">
        <v>0.5</v>
      </c>
      <c r="M253" s="246">
        <v>0.75</v>
      </c>
      <c r="N253" s="246">
        <v>1</v>
      </c>
      <c r="O253" s="251" t="s">
        <v>810</v>
      </c>
      <c r="P253" s="227"/>
      <c r="Q253" s="228"/>
      <c r="R253" s="91">
        <v>1</v>
      </c>
      <c r="S253" s="44" t="s">
        <v>506</v>
      </c>
      <c r="T253" s="112">
        <v>0.2</v>
      </c>
      <c r="U253" s="87" t="s">
        <v>507</v>
      </c>
      <c r="V253" s="87"/>
      <c r="W253" s="87"/>
      <c r="X253" s="46">
        <v>43101</v>
      </c>
      <c r="Y253" s="46">
        <v>43465</v>
      </c>
      <c r="Z253" s="66" t="s">
        <v>508</v>
      </c>
      <c r="AA253" s="12" t="s">
        <v>820</v>
      </c>
      <c r="AB253" s="246" t="s">
        <v>830</v>
      </c>
      <c r="AC253" s="312">
        <v>0</v>
      </c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</row>
    <row r="254" spans="1:56" s="209" customFormat="1" ht="33">
      <c r="A254" s="295"/>
      <c r="B254" s="273"/>
      <c r="C254" s="273"/>
      <c r="D254" s="298"/>
      <c r="E254" s="298"/>
      <c r="F254" s="250"/>
      <c r="G254" s="251"/>
      <c r="H254" s="252"/>
      <c r="I254" s="246"/>
      <c r="J254" s="246"/>
      <c r="K254" s="246"/>
      <c r="L254" s="246"/>
      <c r="M254" s="254"/>
      <c r="N254" s="254"/>
      <c r="O254" s="251"/>
      <c r="P254" s="237"/>
      <c r="Q254" s="228"/>
      <c r="R254" s="91">
        <v>1.1000000000000001</v>
      </c>
      <c r="S254" s="80" t="s">
        <v>509</v>
      </c>
      <c r="T254" s="112"/>
      <c r="U254" s="152"/>
      <c r="V254" s="87"/>
      <c r="W254" s="87"/>
      <c r="X254" s="46"/>
      <c r="Y254" s="46"/>
      <c r="Z254" s="152"/>
      <c r="AA254" s="12" t="s">
        <v>820</v>
      </c>
      <c r="AB254" s="254"/>
      <c r="AC254" s="31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</row>
    <row r="255" spans="1:56" s="209" customFormat="1" ht="84.75" customHeight="1">
      <c r="A255" s="295"/>
      <c r="B255" s="273"/>
      <c r="C255" s="273"/>
      <c r="D255" s="298"/>
      <c r="E255" s="298"/>
      <c r="F255" s="250"/>
      <c r="G255" s="251"/>
      <c r="H255" s="252"/>
      <c r="I255" s="246"/>
      <c r="J255" s="246"/>
      <c r="K255" s="246"/>
      <c r="L255" s="246"/>
      <c r="M255" s="254"/>
      <c r="N255" s="254"/>
      <c r="O255" s="251"/>
      <c r="P255" s="227"/>
      <c r="Q255" s="228"/>
      <c r="R255" s="91">
        <v>2</v>
      </c>
      <c r="S255" s="44" t="s">
        <v>815</v>
      </c>
      <c r="T255" s="112">
        <v>0.2</v>
      </c>
      <c r="U255" s="87" t="s">
        <v>510</v>
      </c>
      <c r="V255" s="87"/>
      <c r="W255" s="87"/>
      <c r="X255" s="46">
        <v>43101</v>
      </c>
      <c r="Y255" s="46">
        <v>43465</v>
      </c>
      <c r="Z255" s="66" t="s">
        <v>508</v>
      </c>
      <c r="AA255" s="12"/>
      <c r="AB255" s="254"/>
      <c r="AC255" s="31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</row>
    <row r="256" spans="1:56" s="209" customFormat="1" ht="33">
      <c r="A256" s="295"/>
      <c r="B256" s="273"/>
      <c r="C256" s="273"/>
      <c r="D256" s="298"/>
      <c r="E256" s="298"/>
      <c r="F256" s="250"/>
      <c r="G256" s="251"/>
      <c r="H256" s="252"/>
      <c r="I256" s="246"/>
      <c r="J256" s="246"/>
      <c r="K256" s="246"/>
      <c r="L256" s="246"/>
      <c r="M256" s="254"/>
      <c r="N256" s="254"/>
      <c r="O256" s="251"/>
      <c r="P256" s="237"/>
      <c r="Q256" s="232"/>
      <c r="R256" s="91">
        <v>2.1</v>
      </c>
      <c r="S256" s="80" t="s">
        <v>509</v>
      </c>
      <c r="T256" s="112"/>
      <c r="U256" s="87"/>
      <c r="V256" s="87"/>
      <c r="W256" s="87"/>
      <c r="X256" s="46"/>
      <c r="Y256" s="46"/>
      <c r="Z256" s="66"/>
      <c r="AA256" s="12"/>
      <c r="AB256" s="254"/>
      <c r="AC256" s="31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</row>
    <row r="257" spans="1:56" s="209" customFormat="1" ht="93.75" customHeight="1">
      <c r="A257" s="295"/>
      <c r="B257" s="273" t="str">
        <f>VLOOKUP(C257,Hoja2!$B$1:$C$16,2,0)</f>
        <v>Evaluación de Resultados</v>
      </c>
      <c r="C257" s="273" t="s">
        <v>682</v>
      </c>
      <c r="D257" s="298"/>
      <c r="E257" s="298"/>
      <c r="F257" s="250"/>
      <c r="G257" s="251"/>
      <c r="H257" s="252"/>
      <c r="I257" s="246"/>
      <c r="J257" s="246"/>
      <c r="K257" s="246"/>
      <c r="L257" s="246"/>
      <c r="M257" s="254"/>
      <c r="N257" s="254"/>
      <c r="O257" s="251"/>
      <c r="P257" s="227"/>
      <c r="Q257" s="228"/>
      <c r="R257" s="91">
        <v>3</v>
      </c>
      <c r="S257" s="44" t="s">
        <v>511</v>
      </c>
      <c r="T257" s="112">
        <v>0.2</v>
      </c>
      <c r="U257" s="87" t="s">
        <v>512</v>
      </c>
      <c r="V257" s="87"/>
      <c r="W257" s="87"/>
      <c r="X257" s="46">
        <v>43101</v>
      </c>
      <c r="Y257" s="46">
        <v>43465</v>
      </c>
      <c r="Z257" s="66" t="s">
        <v>508</v>
      </c>
      <c r="AA257" s="12" t="s">
        <v>818</v>
      </c>
      <c r="AB257" s="254"/>
      <c r="AC257" s="31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</row>
    <row r="258" spans="1:56" s="209" customFormat="1" ht="49.5">
      <c r="A258" s="295"/>
      <c r="B258" s="273"/>
      <c r="C258" s="273"/>
      <c r="D258" s="298"/>
      <c r="E258" s="298"/>
      <c r="F258" s="250"/>
      <c r="G258" s="251"/>
      <c r="H258" s="252"/>
      <c r="I258" s="246"/>
      <c r="J258" s="246"/>
      <c r="K258" s="246"/>
      <c r="L258" s="246"/>
      <c r="M258" s="254"/>
      <c r="N258" s="254"/>
      <c r="O258" s="251"/>
      <c r="P258" s="237"/>
      <c r="Q258" s="232"/>
      <c r="R258" s="91">
        <v>3.1</v>
      </c>
      <c r="S258" s="80" t="s">
        <v>509</v>
      </c>
      <c r="T258" s="112"/>
      <c r="U258" s="87"/>
      <c r="V258" s="87"/>
      <c r="W258" s="37"/>
      <c r="X258" s="46"/>
      <c r="Y258" s="133"/>
      <c r="Z258" s="66"/>
      <c r="AA258" s="12" t="s">
        <v>818</v>
      </c>
      <c r="AB258" s="254"/>
      <c r="AC258" s="31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</row>
    <row r="259" spans="1:56" s="209" customFormat="1" ht="87.75" customHeight="1">
      <c r="A259" s="295"/>
      <c r="B259" s="273"/>
      <c r="C259" s="273"/>
      <c r="D259" s="298"/>
      <c r="E259" s="298"/>
      <c r="F259" s="250"/>
      <c r="G259" s="251"/>
      <c r="H259" s="252"/>
      <c r="I259" s="246"/>
      <c r="J259" s="246"/>
      <c r="K259" s="246"/>
      <c r="L259" s="246"/>
      <c r="M259" s="254"/>
      <c r="N259" s="254"/>
      <c r="O259" s="251"/>
      <c r="P259" s="227"/>
      <c r="Q259" s="228"/>
      <c r="R259" s="91">
        <v>4</v>
      </c>
      <c r="S259" s="44" t="s">
        <v>513</v>
      </c>
      <c r="T259" s="112">
        <v>0.15</v>
      </c>
      <c r="U259" s="87" t="s">
        <v>512</v>
      </c>
      <c r="V259" s="87"/>
      <c r="W259" s="87"/>
      <c r="X259" s="46">
        <v>43101</v>
      </c>
      <c r="Y259" s="46">
        <v>43465</v>
      </c>
      <c r="Z259" s="66" t="s">
        <v>508</v>
      </c>
      <c r="AA259" s="12"/>
      <c r="AB259" s="254"/>
      <c r="AC259" s="31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</row>
    <row r="260" spans="1:56" s="209" customFormat="1" ht="33">
      <c r="A260" s="295"/>
      <c r="B260" s="273"/>
      <c r="C260" s="273"/>
      <c r="D260" s="298"/>
      <c r="E260" s="298"/>
      <c r="F260" s="250"/>
      <c r="G260" s="251"/>
      <c r="H260" s="252"/>
      <c r="I260" s="246"/>
      <c r="J260" s="246"/>
      <c r="K260" s="246"/>
      <c r="L260" s="246"/>
      <c r="M260" s="254"/>
      <c r="N260" s="254"/>
      <c r="O260" s="251"/>
      <c r="P260" s="237"/>
      <c r="Q260" s="232"/>
      <c r="R260" s="91">
        <v>4.0999999999999996</v>
      </c>
      <c r="S260" s="80" t="s">
        <v>509</v>
      </c>
      <c r="T260" s="112"/>
      <c r="U260" s="37"/>
      <c r="V260" s="37"/>
      <c r="W260" s="40"/>
      <c r="X260" s="133"/>
      <c r="Y260" s="134"/>
      <c r="Z260" s="75"/>
      <c r="AA260" s="12"/>
      <c r="AB260" s="254"/>
      <c r="AC260" s="31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</row>
    <row r="261" spans="1:56" s="209" customFormat="1" ht="64.5" customHeight="1">
      <c r="A261" s="295"/>
      <c r="B261" s="273" t="str">
        <f>VLOOKUP(C261,Hoja2!$B$1:$C$16,2,0)</f>
        <v>Información y Comunicación</v>
      </c>
      <c r="C261" s="303" t="s">
        <v>687</v>
      </c>
      <c r="D261" s="298"/>
      <c r="E261" s="298"/>
      <c r="F261" s="250"/>
      <c r="G261" s="251"/>
      <c r="H261" s="252"/>
      <c r="I261" s="246"/>
      <c r="J261" s="246"/>
      <c r="K261" s="246"/>
      <c r="L261" s="246"/>
      <c r="M261" s="254"/>
      <c r="N261" s="254"/>
      <c r="O261" s="251"/>
      <c r="P261" s="227"/>
      <c r="Q261" s="228"/>
      <c r="R261" s="91">
        <v>5</v>
      </c>
      <c r="S261" s="44" t="s">
        <v>514</v>
      </c>
      <c r="T261" s="112">
        <v>0.15</v>
      </c>
      <c r="U261" s="87" t="s">
        <v>515</v>
      </c>
      <c r="V261" s="87"/>
      <c r="W261" s="87"/>
      <c r="X261" s="46">
        <v>43101</v>
      </c>
      <c r="Y261" s="46">
        <v>43465</v>
      </c>
      <c r="Z261" s="66" t="s">
        <v>508</v>
      </c>
      <c r="AA261" s="12"/>
      <c r="AB261" s="254"/>
      <c r="AC261" s="31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</row>
    <row r="262" spans="1:56" s="209" customFormat="1" ht="48" customHeight="1">
      <c r="A262" s="295"/>
      <c r="B262" s="273"/>
      <c r="C262" s="303"/>
      <c r="D262" s="298"/>
      <c r="E262" s="298"/>
      <c r="F262" s="250"/>
      <c r="G262" s="251"/>
      <c r="H262" s="252"/>
      <c r="I262" s="246"/>
      <c r="J262" s="246"/>
      <c r="K262" s="246"/>
      <c r="L262" s="246"/>
      <c r="M262" s="254"/>
      <c r="N262" s="254"/>
      <c r="O262" s="251"/>
      <c r="P262" s="227"/>
      <c r="Q262" s="228"/>
      <c r="R262" s="91">
        <v>5.0999999999999996</v>
      </c>
      <c r="S262" s="47" t="s">
        <v>516</v>
      </c>
      <c r="T262" s="48"/>
      <c r="U262" s="37"/>
      <c r="V262" s="37"/>
      <c r="W262" s="40"/>
      <c r="X262" s="93"/>
      <c r="Y262" s="134"/>
      <c r="Z262" s="75"/>
      <c r="AA262" s="12"/>
      <c r="AB262" s="254"/>
      <c r="AC262" s="31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</row>
    <row r="263" spans="1:56" s="209" customFormat="1" ht="99.75" customHeight="1">
      <c r="A263" s="295"/>
      <c r="B263" s="273"/>
      <c r="C263" s="303"/>
      <c r="D263" s="298"/>
      <c r="E263" s="298"/>
      <c r="F263" s="250"/>
      <c r="G263" s="251"/>
      <c r="H263" s="252"/>
      <c r="I263" s="246"/>
      <c r="J263" s="246"/>
      <c r="K263" s="246"/>
      <c r="L263" s="246"/>
      <c r="M263" s="254"/>
      <c r="N263" s="254"/>
      <c r="O263" s="251"/>
      <c r="P263" s="238"/>
      <c r="Q263" s="232"/>
      <c r="R263" s="91">
        <v>5.2</v>
      </c>
      <c r="S263" s="81" t="s">
        <v>517</v>
      </c>
      <c r="T263" s="48"/>
      <c r="U263" s="37"/>
      <c r="V263" s="37"/>
      <c r="W263" s="40"/>
      <c r="X263" s="48"/>
      <c r="Y263" s="134"/>
      <c r="Z263" s="75"/>
      <c r="AA263" s="12"/>
      <c r="AB263" s="254"/>
      <c r="AC263" s="31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</row>
    <row r="264" spans="1:56" s="209" customFormat="1" ht="48" customHeight="1">
      <c r="A264" s="295"/>
      <c r="B264" s="273"/>
      <c r="C264" s="303"/>
      <c r="D264" s="298"/>
      <c r="E264" s="298"/>
      <c r="F264" s="250"/>
      <c r="G264" s="251"/>
      <c r="H264" s="252"/>
      <c r="I264" s="246"/>
      <c r="J264" s="246"/>
      <c r="K264" s="246"/>
      <c r="L264" s="246"/>
      <c r="M264" s="254"/>
      <c r="N264" s="254"/>
      <c r="O264" s="251"/>
      <c r="P264" s="238"/>
      <c r="Q264" s="232"/>
      <c r="R264" s="91">
        <v>6</v>
      </c>
      <c r="S264" s="82" t="s">
        <v>518</v>
      </c>
      <c r="T264" s="112">
        <v>0.1</v>
      </c>
      <c r="U264" s="87" t="s">
        <v>519</v>
      </c>
      <c r="V264" s="87"/>
      <c r="W264" s="87"/>
      <c r="X264" s="46">
        <v>43101</v>
      </c>
      <c r="Y264" s="46">
        <v>43465</v>
      </c>
      <c r="Z264" s="66" t="s">
        <v>508</v>
      </c>
      <c r="AA264" s="12"/>
      <c r="AB264" s="254"/>
      <c r="AC264" s="31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</row>
    <row r="265" spans="1:56" s="209" customFormat="1" ht="48" customHeight="1">
      <c r="A265" s="295"/>
      <c r="B265" s="273"/>
      <c r="C265" s="303"/>
      <c r="D265" s="298"/>
      <c r="E265" s="298"/>
      <c r="F265" s="250"/>
      <c r="G265" s="251"/>
      <c r="H265" s="252"/>
      <c r="I265" s="246"/>
      <c r="J265" s="246"/>
      <c r="K265" s="246"/>
      <c r="L265" s="246"/>
      <c r="M265" s="254"/>
      <c r="N265" s="254"/>
      <c r="O265" s="251"/>
      <c r="P265" s="237"/>
      <c r="Q265" s="232"/>
      <c r="R265" s="91">
        <v>6.1</v>
      </c>
      <c r="S265" s="80" t="s">
        <v>509</v>
      </c>
      <c r="T265" s="48"/>
      <c r="U265" s="37"/>
      <c r="V265" s="37"/>
      <c r="W265" s="40"/>
      <c r="X265" s="133"/>
      <c r="Y265" s="134"/>
      <c r="Z265" s="75"/>
      <c r="AA265" s="12"/>
      <c r="AB265" s="254"/>
      <c r="AC265" s="31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</row>
    <row r="266" spans="1:56" ht="33">
      <c r="A266" s="295"/>
      <c r="B266" s="273" t="str">
        <f>VLOOKUP(C266,Hoja2!$B$1:$C$16,2,0)</f>
        <v>Gestión con Valores para Resultados</v>
      </c>
      <c r="C266" s="273" t="s">
        <v>694</v>
      </c>
      <c r="D266" s="298">
        <f>E266*0.2</f>
        <v>1.6666666666666666E-2</v>
      </c>
      <c r="E266" s="298">
        <v>8.3333333333333329E-2</v>
      </c>
      <c r="F266" s="250" t="s">
        <v>520</v>
      </c>
      <c r="G266" s="251" t="s">
        <v>521</v>
      </c>
      <c r="H266" s="252">
        <v>0</v>
      </c>
      <c r="I266" s="246">
        <v>1</v>
      </c>
      <c r="J266" s="246">
        <v>0.85</v>
      </c>
      <c r="K266" s="246">
        <v>0.85</v>
      </c>
      <c r="L266" s="246">
        <v>0.85</v>
      </c>
      <c r="M266" s="246">
        <v>0.85</v>
      </c>
      <c r="N266" s="246">
        <v>0.85</v>
      </c>
      <c r="O266" s="251" t="s">
        <v>808</v>
      </c>
      <c r="P266" s="257"/>
      <c r="Q266" s="228"/>
      <c r="R266" s="91">
        <v>1</v>
      </c>
      <c r="S266" s="87" t="s">
        <v>699</v>
      </c>
      <c r="T266" s="112">
        <v>0.7</v>
      </c>
      <c r="U266" s="38" t="s">
        <v>522</v>
      </c>
      <c r="V266" s="87"/>
      <c r="W266" s="87"/>
      <c r="X266" s="46">
        <v>43120</v>
      </c>
      <c r="Y266" s="46" t="s">
        <v>523</v>
      </c>
      <c r="Z266" s="66" t="s">
        <v>672</v>
      </c>
      <c r="AA266" s="12"/>
      <c r="AB266" s="246" t="s">
        <v>831</v>
      </c>
      <c r="AC266" s="312">
        <v>10300000</v>
      </c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68.25" customHeight="1">
      <c r="A267" s="295"/>
      <c r="B267" s="273"/>
      <c r="C267" s="273"/>
      <c r="D267" s="298"/>
      <c r="E267" s="298"/>
      <c r="F267" s="250"/>
      <c r="G267" s="251"/>
      <c r="H267" s="252"/>
      <c r="I267" s="246"/>
      <c r="J267" s="246"/>
      <c r="K267" s="246"/>
      <c r="L267" s="246"/>
      <c r="M267" s="246"/>
      <c r="N267" s="246"/>
      <c r="O267" s="251"/>
      <c r="P267" s="258"/>
      <c r="Q267" s="228"/>
      <c r="R267" s="91">
        <v>1.1000000000000001</v>
      </c>
      <c r="S267" s="36" t="s">
        <v>525</v>
      </c>
      <c r="T267" s="137">
        <v>0.2</v>
      </c>
      <c r="U267" s="150" t="s">
        <v>526</v>
      </c>
      <c r="V267" s="150" t="s">
        <v>527</v>
      </c>
      <c r="W267" s="150">
        <v>1</v>
      </c>
      <c r="X267" s="139">
        <v>43121</v>
      </c>
      <c r="Y267" s="139">
        <v>43161</v>
      </c>
      <c r="Z267" s="67" t="s">
        <v>827</v>
      </c>
      <c r="AA267" s="12"/>
      <c r="AB267" s="246"/>
      <c r="AC267" s="312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33">
      <c r="A268" s="295"/>
      <c r="B268" s="273"/>
      <c r="C268" s="273"/>
      <c r="D268" s="298"/>
      <c r="E268" s="298"/>
      <c r="F268" s="250"/>
      <c r="G268" s="251"/>
      <c r="H268" s="252"/>
      <c r="I268" s="246"/>
      <c r="J268" s="246"/>
      <c r="K268" s="246"/>
      <c r="L268" s="246"/>
      <c r="M268" s="246"/>
      <c r="N268" s="246"/>
      <c r="O268" s="251"/>
      <c r="P268" s="258"/>
      <c r="Q268" s="228"/>
      <c r="R268" s="91">
        <v>1.2</v>
      </c>
      <c r="S268" s="36" t="s">
        <v>700</v>
      </c>
      <c r="T268" s="137">
        <v>0.3</v>
      </c>
      <c r="U268" s="150" t="s">
        <v>522</v>
      </c>
      <c r="V268" s="150" t="s">
        <v>527</v>
      </c>
      <c r="W268" s="150">
        <v>1</v>
      </c>
      <c r="X268" s="139">
        <v>43161</v>
      </c>
      <c r="Y268" s="139">
        <v>43189</v>
      </c>
      <c r="Z268" s="67" t="s">
        <v>528</v>
      </c>
      <c r="AA268" s="12"/>
      <c r="AB268" s="246"/>
      <c r="AC268" s="312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48" customHeight="1">
      <c r="A269" s="295"/>
      <c r="B269" s="273"/>
      <c r="C269" s="273"/>
      <c r="D269" s="298"/>
      <c r="E269" s="298"/>
      <c r="F269" s="250"/>
      <c r="G269" s="251"/>
      <c r="H269" s="252"/>
      <c r="I269" s="246"/>
      <c r="J269" s="246"/>
      <c r="K269" s="246"/>
      <c r="L269" s="246"/>
      <c r="M269" s="246"/>
      <c r="N269" s="246"/>
      <c r="O269" s="251"/>
      <c r="P269" s="258"/>
      <c r="Q269" s="228"/>
      <c r="R269" s="91">
        <v>1.3</v>
      </c>
      <c r="S269" s="36" t="s">
        <v>701</v>
      </c>
      <c r="T269" s="137">
        <v>0.3</v>
      </c>
      <c r="U269" s="150" t="s">
        <v>529</v>
      </c>
      <c r="V269" s="150" t="s">
        <v>527</v>
      </c>
      <c r="W269" s="150">
        <v>1</v>
      </c>
      <c r="X269" s="139">
        <v>43189</v>
      </c>
      <c r="Y269" s="139">
        <v>43220</v>
      </c>
      <c r="Z269" s="67" t="s">
        <v>827</v>
      </c>
      <c r="AA269" s="12"/>
      <c r="AB269" s="246"/>
      <c r="AC269" s="312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48" customHeight="1">
      <c r="A270" s="295"/>
      <c r="B270" s="273" t="str">
        <f>VLOOKUP(C270,Hoja2!$B$1:$C$16,2,0)</f>
        <v>Evaluación de Resultados</v>
      </c>
      <c r="C270" s="273" t="s">
        <v>682</v>
      </c>
      <c r="D270" s="298"/>
      <c r="E270" s="298"/>
      <c r="F270" s="250"/>
      <c r="G270" s="251"/>
      <c r="H270" s="252"/>
      <c r="I270" s="246"/>
      <c r="J270" s="246"/>
      <c r="K270" s="246"/>
      <c r="L270" s="246"/>
      <c r="M270" s="246"/>
      <c r="N270" s="246"/>
      <c r="O270" s="251"/>
      <c r="P270" s="258"/>
      <c r="Q270" s="228"/>
      <c r="R270" s="91">
        <v>1.4</v>
      </c>
      <c r="S270" s="36" t="s">
        <v>702</v>
      </c>
      <c r="T270" s="137">
        <v>0.1</v>
      </c>
      <c r="U270" s="150" t="s">
        <v>530</v>
      </c>
      <c r="V270" s="150" t="s">
        <v>531</v>
      </c>
      <c r="W270" s="150">
        <v>1</v>
      </c>
      <c r="X270" s="139">
        <v>43220</v>
      </c>
      <c r="Y270" s="139">
        <v>43250</v>
      </c>
      <c r="Z270" s="67" t="s">
        <v>827</v>
      </c>
      <c r="AA270" s="12"/>
      <c r="AB270" s="246"/>
      <c r="AC270" s="312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48" customHeight="1">
      <c r="A271" s="295"/>
      <c r="B271" s="273"/>
      <c r="C271" s="273"/>
      <c r="D271" s="298"/>
      <c r="E271" s="298"/>
      <c r="F271" s="250"/>
      <c r="G271" s="251"/>
      <c r="H271" s="252"/>
      <c r="I271" s="246"/>
      <c r="J271" s="246"/>
      <c r="K271" s="246"/>
      <c r="L271" s="246"/>
      <c r="M271" s="246"/>
      <c r="N271" s="246"/>
      <c r="O271" s="251"/>
      <c r="P271" s="258"/>
      <c r="Q271" s="228"/>
      <c r="R271" s="91">
        <v>1.5</v>
      </c>
      <c r="S271" s="36" t="s">
        <v>703</v>
      </c>
      <c r="T271" s="137">
        <v>0.1</v>
      </c>
      <c r="U271" s="150" t="s">
        <v>532</v>
      </c>
      <c r="V271" s="150" t="s">
        <v>533</v>
      </c>
      <c r="W271" s="150">
        <v>1</v>
      </c>
      <c r="X271" s="139">
        <v>43250</v>
      </c>
      <c r="Y271" s="139" t="s">
        <v>523</v>
      </c>
      <c r="Z271" s="67" t="s">
        <v>827</v>
      </c>
      <c r="AA271" s="12"/>
      <c r="AB271" s="246"/>
      <c r="AC271" s="312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81" customHeight="1">
      <c r="A272" s="295"/>
      <c r="B272" s="273"/>
      <c r="C272" s="273"/>
      <c r="D272" s="298"/>
      <c r="E272" s="298"/>
      <c r="F272" s="250"/>
      <c r="G272" s="251"/>
      <c r="H272" s="252"/>
      <c r="I272" s="246"/>
      <c r="J272" s="246"/>
      <c r="K272" s="246"/>
      <c r="L272" s="246"/>
      <c r="M272" s="246"/>
      <c r="N272" s="246"/>
      <c r="O272" s="251"/>
      <c r="P272" s="258"/>
      <c r="Q272" s="228"/>
      <c r="R272" s="91">
        <v>2</v>
      </c>
      <c r="S272" s="87" t="s">
        <v>534</v>
      </c>
      <c r="T272" s="112">
        <v>0.3</v>
      </c>
      <c r="U272" s="87" t="s">
        <v>535</v>
      </c>
      <c r="V272" s="87"/>
      <c r="W272" s="87"/>
      <c r="X272" s="46">
        <v>43281</v>
      </c>
      <c r="Y272" s="46">
        <v>43465</v>
      </c>
      <c r="Z272" s="66" t="s">
        <v>672</v>
      </c>
      <c r="AA272" s="12"/>
      <c r="AB272" s="246"/>
      <c r="AC272" s="31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67.5" customHeight="1">
      <c r="A273" s="295"/>
      <c r="B273" s="273" t="str">
        <f>VLOOKUP(C273,Hoja2!$B$1:$C$16,2,0)</f>
        <v>Direccionamiento Estratégico y Planeación</v>
      </c>
      <c r="C273" s="273" t="s">
        <v>619</v>
      </c>
      <c r="D273" s="298"/>
      <c r="E273" s="298"/>
      <c r="F273" s="250"/>
      <c r="G273" s="251"/>
      <c r="H273" s="252"/>
      <c r="I273" s="246"/>
      <c r="J273" s="246"/>
      <c r="K273" s="246"/>
      <c r="L273" s="246"/>
      <c r="M273" s="246"/>
      <c r="N273" s="246"/>
      <c r="O273" s="251"/>
      <c r="P273" s="258"/>
      <c r="Q273" s="228"/>
      <c r="R273" s="91">
        <v>2.1</v>
      </c>
      <c r="S273" s="36" t="s">
        <v>704</v>
      </c>
      <c r="T273" s="137">
        <v>0.4</v>
      </c>
      <c r="U273" s="150" t="s">
        <v>536</v>
      </c>
      <c r="V273" s="150" t="s">
        <v>536</v>
      </c>
      <c r="W273" s="150">
        <v>1</v>
      </c>
      <c r="X273" s="139">
        <v>43281</v>
      </c>
      <c r="Y273" s="139">
        <v>43311</v>
      </c>
      <c r="Z273" s="67" t="s">
        <v>827</v>
      </c>
      <c r="AA273" s="12"/>
      <c r="AB273" s="246"/>
      <c r="AC273" s="312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48" customHeight="1">
      <c r="A274" s="295"/>
      <c r="B274" s="273"/>
      <c r="C274" s="273"/>
      <c r="D274" s="298"/>
      <c r="E274" s="298"/>
      <c r="F274" s="250"/>
      <c r="G274" s="251"/>
      <c r="H274" s="252"/>
      <c r="I274" s="246"/>
      <c r="J274" s="246"/>
      <c r="K274" s="246"/>
      <c r="L274" s="246"/>
      <c r="M274" s="246"/>
      <c r="N274" s="246"/>
      <c r="O274" s="251"/>
      <c r="P274" s="258"/>
      <c r="Q274" s="228"/>
      <c r="R274" s="91">
        <v>2.2000000000000002</v>
      </c>
      <c r="S274" s="36" t="s">
        <v>537</v>
      </c>
      <c r="T274" s="137">
        <v>0.3</v>
      </c>
      <c r="U274" s="150" t="s">
        <v>538</v>
      </c>
      <c r="V274" s="150" t="s">
        <v>539</v>
      </c>
      <c r="W274" s="150"/>
      <c r="X274" s="139">
        <v>43311</v>
      </c>
      <c r="Y274" s="139">
        <v>43343</v>
      </c>
      <c r="Z274" s="67" t="s">
        <v>540</v>
      </c>
      <c r="AA274" s="12"/>
      <c r="AB274" s="246"/>
      <c r="AC274" s="312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70.5" customHeight="1">
      <c r="A275" s="295"/>
      <c r="B275" s="273"/>
      <c r="C275" s="273"/>
      <c r="D275" s="298"/>
      <c r="E275" s="298"/>
      <c r="F275" s="250"/>
      <c r="G275" s="251"/>
      <c r="H275" s="252"/>
      <c r="I275" s="246"/>
      <c r="J275" s="246"/>
      <c r="K275" s="246"/>
      <c r="L275" s="246"/>
      <c r="M275" s="246"/>
      <c r="N275" s="246"/>
      <c r="O275" s="251"/>
      <c r="P275" s="259"/>
      <c r="Q275" s="232"/>
      <c r="R275" s="91">
        <v>2.2999999999999998</v>
      </c>
      <c r="S275" s="36" t="s">
        <v>541</v>
      </c>
      <c r="T275" s="137">
        <v>0.3</v>
      </c>
      <c r="U275" s="150" t="s">
        <v>542</v>
      </c>
      <c r="V275" s="150" t="s">
        <v>451</v>
      </c>
      <c r="W275" s="150">
        <v>1</v>
      </c>
      <c r="X275" s="139">
        <v>43343</v>
      </c>
      <c r="Y275" s="139">
        <v>43465</v>
      </c>
      <c r="Z275" s="67" t="s">
        <v>827</v>
      </c>
      <c r="AA275" s="12"/>
      <c r="AB275" s="246"/>
      <c r="AC275" s="312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33" customHeight="1">
      <c r="A276" s="295"/>
      <c r="B276" s="273" t="str">
        <f>VLOOKUP(C276,Hoja2!$B$1:$C$16,2,0)</f>
        <v>Direccionamiento Estratégico y Planeación</v>
      </c>
      <c r="C276" s="273" t="s">
        <v>683</v>
      </c>
      <c r="D276" s="298">
        <f>E276*0.2</f>
        <v>1.6666666666666666E-2</v>
      </c>
      <c r="E276" s="298">
        <v>8.3333333333333329E-2</v>
      </c>
      <c r="F276" s="250" t="s">
        <v>543</v>
      </c>
      <c r="G276" s="251" t="s">
        <v>544</v>
      </c>
      <c r="H276" s="252">
        <v>0</v>
      </c>
      <c r="I276" s="249">
        <v>1</v>
      </c>
      <c r="J276" s="246">
        <v>0.2</v>
      </c>
      <c r="K276" s="246">
        <v>0.4</v>
      </c>
      <c r="L276" s="246">
        <v>0.65</v>
      </c>
      <c r="M276" s="246">
        <v>0.8</v>
      </c>
      <c r="N276" s="246">
        <v>1</v>
      </c>
      <c r="O276" s="251" t="s">
        <v>705</v>
      </c>
      <c r="P276" s="287"/>
      <c r="Q276" s="228"/>
      <c r="R276" s="91">
        <v>1</v>
      </c>
      <c r="S276" s="44" t="s">
        <v>545</v>
      </c>
      <c r="T276" s="117">
        <v>0.4</v>
      </c>
      <c r="U276" s="44" t="s">
        <v>546</v>
      </c>
      <c r="V276" s="44"/>
      <c r="W276" s="44"/>
      <c r="X276" s="135">
        <v>43115</v>
      </c>
      <c r="Y276" s="135">
        <v>43211</v>
      </c>
      <c r="Z276" s="68" t="s">
        <v>673</v>
      </c>
      <c r="AA276" s="12"/>
      <c r="AB276" s="246" t="s">
        <v>831</v>
      </c>
      <c r="AC276" s="312">
        <v>69200000</v>
      </c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86.25" customHeight="1">
      <c r="A277" s="295"/>
      <c r="B277" s="273"/>
      <c r="C277" s="273"/>
      <c r="D277" s="298"/>
      <c r="E277" s="298"/>
      <c r="F277" s="250"/>
      <c r="G277" s="251"/>
      <c r="H277" s="252"/>
      <c r="I277" s="249"/>
      <c r="J277" s="246"/>
      <c r="K277" s="246"/>
      <c r="L277" s="246"/>
      <c r="M277" s="246"/>
      <c r="N277" s="246"/>
      <c r="O277" s="251"/>
      <c r="P277" s="288"/>
      <c r="Q277" s="228"/>
      <c r="R277" s="91">
        <v>1.1000000000000001</v>
      </c>
      <c r="S277" s="47" t="s">
        <v>547</v>
      </c>
      <c r="T277" s="137">
        <v>0.1</v>
      </c>
      <c r="U277" s="150" t="s">
        <v>548</v>
      </c>
      <c r="V277" s="150" t="s">
        <v>549</v>
      </c>
      <c r="W277" s="150">
        <v>1</v>
      </c>
      <c r="X277" s="139">
        <v>43115</v>
      </c>
      <c r="Y277" s="139">
        <v>43130</v>
      </c>
      <c r="Z277" s="67" t="s">
        <v>524</v>
      </c>
      <c r="AA277" s="12"/>
      <c r="AB277" s="246"/>
      <c r="AC277" s="312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86.25" customHeight="1">
      <c r="A278" s="295"/>
      <c r="B278" s="273" t="str">
        <f>VLOOKUP(C278,Hoja2!$B$1:$C$16,2,0)</f>
        <v>Gestión con Valores para Resultados</v>
      </c>
      <c r="C278" s="273" t="s">
        <v>698</v>
      </c>
      <c r="D278" s="298"/>
      <c r="E278" s="298"/>
      <c r="F278" s="250"/>
      <c r="G278" s="251"/>
      <c r="H278" s="252"/>
      <c r="I278" s="249"/>
      <c r="J278" s="246"/>
      <c r="K278" s="246"/>
      <c r="L278" s="246"/>
      <c r="M278" s="246"/>
      <c r="N278" s="246"/>
      <c r="O278" s="251"/>
      <c r="P278" s="288"/>
      <c r="Q278" s="228"/>
      <c r="R278" s="91">
        <v>1.2</v>
      </c>
      <c r="S278" s="47" t="s">
        <v>550</v>
      </c>
      <c r="T278" s="137">
        <v>0.2</v>
      </c>
      <c r="U278" s="150" t="s">
        <v>551</v>
      </c>
      <c r="V278" s="150" t="s">
        <v>552</v>
      </c>
      <c r="W278" s="150">
        <v>2</v>
      </c>
      <c r="X278" s="139">
        <v>43131</v>
      </c>
      <c r="Y278" s="139">
        <v>43147</v>
      </c>
      <c r="Z278" s="67" t="s">
        <v>828</v>
      </c>
      <c r="AA278" s="12"/>
      <c r="AB278" s="246"/>
      <c r="AC278" s="312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7.5" customHeight="1">
      <c r="A279" s="295"/>
      <c r="B279" s="273"/>
      <c r="C279" s="273"/>
      <c r="D279" s="298"/>
      <c r="E279" s="298"/>
      <c r="F279" s="250"/>
      <c r="G279" s="251"/>
      <c r="H279" s="252"/>
      <c r="I279" s="249"/>
      <c r="J279" s="246"/>
      <c r="K279" s="246"/>
      <c r="L279" s="246"/>
      <c r="M279" s="246"/>
      <c r="N279" s="246"/>
      <c r="O279" s="251"/>
      <c r="P279" s="288"/>
      <c r="Q279" s="228"/>
      <c r="R279" s="91">
        <v>1.3</v>
      </c>
      <c r="S279" s="47" t="s">
        <v>553</v>
      </c>
      <c r="T279" s="137">
        <v>0.2</v>
      </c>
      <c r="U279" s="150" t="s">
        <v>554</v>
      </c>
      <c r="V279" s="150" t="s">
        <v>552</v>
      </c>
      <c r="W279" s="150">
        <v>2</v>
      </c>
      <c r="X279" s="139">
        <v>43148</v>
      </c>
      <c r="Y279" s="139">
        <v>43169</v>
      </c>
      <c r="Z279" s="67" t="s">
        <v>828</v>
      </c>
      <c r="AA279" s="12"/>
      <c r="AB279" s="246"/>
      <c r="AC279" s="312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64.5" customHeight="1">
      <c r="A280" s="295"/>
      <c r="B280" s="273" t="str">
        <f>VLOOKUP(C280,Hoja2!$B$1:$C$16,2,0)</f>
        <v>Gestión con Valores para Resultados</v>
      </c>
      <c r="C280" s="273" t="s">
        <v>697</v>
      </c>
      <c r="D280" s="298"/>
      <c r="E280" s="298"/>
      <c r="F280" s="250"/>
      <c r="G280" s="251"/>
      <c r="H280" s="252"/>
      <c r="I280" s="249"/>
      <c r="J280" s="246"/>
      <c r="K280" s="246"/>
      <c r="L280" s="246"/>
      <c r="M280" s="246"/>
      <c r="N280" s="246"/>
      <c r="O280" s="251"/>
      <c r="P280" s="288"/>
      <c r="Q280" s="228"/>
      <c r="R280" s="91">
        <v>1.4</v>
      </c>
      <c r="S280" s="47" t="s">
        <v>555</v>
      </c>
      <c r="T280" s="137">
        <v>0.2</v>
      </c>
      <c r="U280" s="150" t="s">
        <v>556</v>
      </c>
      <c r="V280" s="150" t="s">
        <v>549</v>
      </c>
      <c r="W280" s="150">
        <v>2</v>
      </c>
      <c r="X280" s="139">
        <v>43170</v>
      </c>
      <c r="Y280" s="139">
        <v>43183</v>
      </c>
      <c r="Z280" s="67" t="s">
        <v>828</v>
      </c>
      <c r="AA280" s="12"/>
      <c r="AB280" s="246"/>
      <c r="AC280" s="312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78.75" customHeight="1">
      <c r="A281" s="295"/>
      <c r="B281" s="273"/>
      <c r="C281" s="273"/>
      <c r="D281" s="298"/>
      <c r="E281" s="298"/>
      <c r="F281" s="250"/>
      <c r="G281" s="251"/>
      <c r="H281" s="252"/>
      <c r="I281" s="249"/>
      <c r="J281" s="246"/>
      <c r="K281" s="246"/>
      <c r="L281" s="246"/>
      <c r="M281" s="246"/>
      <c r="N281" s="246"/>
      <c r="O281" s="251"/>
      <c r="P281" s="288"/>
      <c r="Q281" s="228"/>
      <c r="R281" s="91">
        <v>1.5</v>
      </c>
      <c r="S281" s="47" t="s">
        <v>557</v>
      </c>
      <c r="T281" s="137">
        <v>0.2</v>
      </c>
      <c r="U281" s="150" t="s">
        <v>546</v>
      </c>
      <c r="V281" s="150" t="s">
        <v>552</v>
      </c>
      <c r="W281" s="150">
        <v>2</v>
      </c>
      <c r="X281" s="139">
        <v>43184</v>
      </c>
      <c r="Y281" s="139">
        <v>43200</v>
      </c>
      <c r="Z281" s="67" t="s">
        <v>558</v>
      </c>
      <c r="AA281" s="12"/>
      <c r="AB281" s="246"/>
      <c r="AC281" s="312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50" customHeight="1">
      <c r="A282" s="295"/>
      <c r="B282" s="273"/>
      <c r="C282" s="273"/>
      <c r="D282" s="298"/>
      <c r="E282" s="298"/>
      <c r="F282" s="250"/>
      <c r="G282" s="251"/>
      <c r="H282" s="252"/>
      <c r="I282" s="249"/>
      <c r="J282" s="246"/>
      <c r="K282" s="246"/>
      <c r="L282" s="246"/>
      <c r="M282" s="246"/>
      <c r="N282" s="246"/>
      <c r="O282" s="251"/>
      <c r="P282" s="288"/>
      <c r="Q282" s="228"/>
      <c r="R282" s="91">
        <v>1.6</v>
      </c>
      <c r="S282" s="47" t="s">
        <v>559</v>
      </c>
      <c r="T282" s="137">
        <v>0.1</v>
      </c>
      <c r="U282" s="150" t="s">
        <v>556</v>
      </c>
      <c r="V282" s="150" t="s">
        <v>549</v>
      </c>
      <c r="W282" s="150">
        <v>1</v>
      </c>
      <c r="X282" s="139">
        <v>43201</v>
      </c>
      <c r="Y282" s="139">
        <v>43211</v>
      </c>
      <c r="Z282" s="67" t="s">
        <v>828</v>
      </c>
      <c r="AA282" s="12"/>
      <c r="AB282" s="246"/>
      <c r="AC282" s="31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33">
      <c r="A283" s="295"/>
      <c r="B283" s="273" t="str">
        <f>VLOOKUP(C283,Hoja2!$B$1:$C$16,2,0)</f>
        <v>Información y Comunicación</v>
      </c>
      <c r="C283" s="273" t="s">
        <v>686</v>
      </c>
      <c r="D283" s="298"/>
      <c r="E283" s="298"/>
      <c r="F283" s="250"/>
      <c r="G283" s="251"/>
      <c r="H283" s="252"/>
      <c r="I283" s="249"/>
      <c r="J283" s="246"/>
      <c r="K283" s="246"/>
      <c r="L283" s="246"/>
      <c r="M283" s="246"/>
      <c r="N283" s="246"/>
      <c r="O283" s="251"/>
      <c r="P283" s="288"/>
      <c r="Q283" s="228"/>
      <c r="R283" s="91">
        <v>2</v>
      </c>
      <c r="S283" s="44" t="s">
        <v>560</v>
      </c>
      <c r="T283" s="117">
        <v>0.4</v>
      </c>
      <c r="U283" s="44" t="s">
        <v>561</v>
      </c>
      <c r="V283" s="44"/>
      <c r="W283" s="44"/>
      <c r="X283" s="135">
        <v>43212</v>
      </c>
      <c r="Y283" s="135">
        <v>43275</v>
      </c>
      <c r="Z283" s="68" t="s">
        <v>673</v>
      </c>
      <c r="AA283" s="12"/>
      <c r="AB283" s="246"/>
      <c r="AC283" s="312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78.75" customHeight="1">
      <c r="A284" s="295"/>
      <c r="B284" s="273"/>
      <c r="C284" s="273"/>
      <c r="D284" s="298"/>
      <c r="E284" s="298"/>
      <c r="F284" s="250"/>
      <c r="G284" s="251"/>
      <c r="H284" s="252"/>
      <c r="I284" s="249"/>
      <c r="J284" s="246"/>
      <c r="K284" s="246"/>
      <c r="L284" s="246"/>
      <c r="M284" s="246"/>
      <c r="N284" s="246"/>
      <c r="O284" s="251"/>
      <c r="P284" s="288"/>
      <c r="Q284" s="228"/>
      <c r="R284" s="91">
        <v>2.1</v>
      </c>
      <c r="S284" s="47" t="s">
        <v>562</v>
      </c>
      <c r="T284" s="137">
        <v>0.2</v>
      </c>
      <c r="U284" s="150" t="s">
        <v>563</v>
      </c>
      <c r="V284" s="150" t="s">
        <v>552</v>
      </c>
      <c r="W284" s="150">
        <v>2</v>
      </c>
      <c r="X284" s="139">
        <v>43212</v>
      </c>
      <c r="Y284" s="139">
        <v>43231</v>
      </c>
      <c r="Z284" s="67" t="s">
        <v>564</v>
      </c>
      <c r="AA284" s="12"/>
      <c r="AB284" s="246"/>
      <c r="AC284" s="312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48" customHeight="1">
      <c r="A285" s="295"/>
      <c r="B285" s="273"/>
      <c r="C285" s="273"/>
      <c r="D285" s="298"/>
      <c r="E285" s="298"/>
      <c r="F285" s="250"/>
      <c r="G285" s="251"/>
      <c r="H285" s="252"/>
      <c r="I285" s="249"/>
      <c r="J285" s="246"/>
      <c r="K285" s="246"/>
      <c r="L285" s="246"/>
      <c r="M285" s="246"/>
      <c r="N285" s="246"/>
      <c r="O285" s="251"/>
      <c r="P285" s="288"/>
      <c r="Q285" s="228"/>
      <c r="R285" s="91">
        <v>2.2000000000000002</v>
      </c>
      <c r="S285" s="47" t="s">
        <v>565</v>
      </c>
      <c r="T285" s="137">
        <v>0.3</v>
      </c>
      <c r="U285" s="150" t="s">
        <v>566</v>
      </c>
      <c r="V285" s="150" t="s">
        <v>552</v>
      </c>
      <c r="W285" s="150">
        <v>2</v>
      </c>
      <c r="X285" s="139">
        <v>43232</v>
      </c>
      <c r="Y285" s="139">
        <v>43247</v>
      </c>
      <c r="Z285" s="67" t="s">
        <v>567</v>
      </c>
      <c r="AA285" s="12"/>
      <c r="AB285" s="246"/>
      <c r="AC285" s="312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48" customHeight="1">
      <c r="A286" s="295"/>
      <c r="B286" s="273" t="str">
        <f>VLOOKUP(C286,Hoja2!$B$1:$C$16,2,0)</f>
        <v>Gestión con Valores para Resultados</v>
      </c>
      <c r="C286" s="273" t="s">
        <v>690</v>
      </c>
      <c r="D286" s="298"/>
      <c r="E286" s="298"/>
      <c r="F286" s="250"/>
      <c r="G286" s="251"/>
      <c r="H286" s="252"/>
      <c r="I286" s="249"/>
      <c r="J286" s="246"/>
      <c r="K286" s="246"/>
      <c r="L286" s="246"/>
      <c r="M286" s="246"/>
      <c r="N286" s="246"/>
      <c r="O286" s="251"/>
      <c r="P286" s="288"/>
      <c r="Q286" s="228"/>
      <c r="R286" s="91">
        <v>2.2999999999999998</v>
      </c>
      <c r="S286" s="47" t="s">
        <v>568</v>
      </c>
      <c r="T286" s="137">
        <v>0.3</v>
      </c>
      <c r="U286" s="150" t="s">
        <v>561</v>
      </c>
      <c r="V286" s="150" t="s">
        <v>552</v>
      </c>
      <c r="W286" s="150">
        <v>2</v>
      </c>
      <c r="X286" s="139">
        <v>43248</v>
      </c>
      <c r="Y286" s="139">
        <v>43261</v>
      </c>
      <c r="Z286" s="67" t="s">
        <v>564</v>
      </c>
      <c r="AA286" s="12"/>
      <c r="AB286" s="246"/>
      <c r="AC286" s="312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53" customHeight="1">
      <c r="A287" s="295"/>
      <c r="B287" s="273"/>
      <c r="C287" s="273"/>
      <c r="D287" s="298"/>
      <c r="E287" s="298"/>
      <c r="F287" s="250"/>
      <c r="G287" s="251"/>
      <c r="H287" s="252"/>
      <c r="I287" s="249"/>
      <c r="J287" s="246"/>
      <c r="K287" s="246"/>
      <c r="L287" s="246"/>
      <c r="M287" s="246"/>
      <c r="N287" s="246"/>
      <c r="O287" s="251"/>
      <c r="P287" s="288"/>
      <c r="Q287" s="228"/>
      <c r="R287" s="91">
        <v>2.4</v>
      </c>
      <c r="S287" s="47" t="s">
        <v>569</v>
      </c>
      <c r="T287" s="137">
        <v>0.2</v>
      </c>
      <c r="U287" s="150" t="s">
        <v>570</v>
      </c>
      <c r="V287" s="150" t="s">
        <v>549</v>
      </c>
      <c r="W287" s="150">
        <v>1</v>
      </c>
      <c r="X287" s="139">
        <v>43262</v>
      </c>
      <c r="Y287" s="139">
        <v>43275</v>
      </c>
      <c r="Z287" s="67" t="s">
        <v>828</v>
      </c>
      <c r="AA287" s="12"/>
      <c r="AB287" s="246"/>
      <c r="AC287" s="312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48" customHeight="1">
      <c r="A288" s="295"/>
      <c r="B288" s="273" t="str">
        <f>VLOOKUP(C288,Hoja2!$B$1:$C$16,2,0)</f>
        <v>Gestión con Valores para Resultados</v>
      </c>
      <c r="C288" s="273" t="s">
        <v>695</v>
      </c>
      <c r="D288" s="298"/>
      <c r="E288" s="298"/>
      <c r="F288" s="250"/>
      <c r="G288" s="251"/>
      <c r="H288" s="252"/>
      <c r="I288" s="249"/>
      <c r="J288" s="246"/>
      <c r="K288" s="246"/>
      <c r="L288" s="246"/>
      <c r="M288" s="246"/>
      <c r="N288" s="246"/>
      <c r="O288" s="251"/>
      <c r="P288" s="288"/>
      <c r="Q288" s="228"/>
      <c r="R288" s="91">
        <v>3</v>
      </c>
      <c r="S288" s="44" t="s">
        <v>571</v>
      </c>
      <c r="T288" s="117">
        <v>0.2</v>
      </c>
      <c r="U288" s="44" t="s">
        <v>572</v>
      </c>
      <c r="V288" s="44"/>
      <c r="W288" s="44"/>
      <c r="X288" s="135">
        <v>43276</v>
      </c>
      <c r="Y288" s="135">
        <v>43465</v>
      </c>
      <c r="Z288" s="68" t="s">
        <v>673</v>
      </c>
      <c r="AA288" s="12"/>
      <c r="AB288" s="246"/>
      <c r="AC288" s="312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86.25" customHeight="1">
      <c r="A289" s="295"/>
      <c r="B289" s="273"/>
      <c r="C289" s="273"/>
      <c r="D289" s="298"/>
      <c r="E289" s="298"/>
      <c r="F289" s="250"/>
      <c r="G289" s="251"/>
      <c r="H289" s="252"/>
      <c r="I289" s="249"/>
      <c r="J289" s="246"/>
      <c r="K289" s="246"/>
      <c r="L289" s="246"/>
      <c r="M289" s="246"/>
      <c r="N289" s="246"/>
      <c r="O289" s="251"/>
      <c r="P289" s="288"/>
      <c r="Q289" s="228"/>
      <c r="R289" s="91">
        <v>3.1</v>
      </c>
      <c r="S289" s="47" t="s">
        <v>573</v>
      </c>
      <c r="T289" s="137">
        <v>0.2</v>
      </c>
      <c r="U289" s="150" t="s">
        <v>574</v>
      </c>
      <c r="V289" s="150" t="s">
        <v>552</v>
      </c>
      <c r="W289" s="150">
        <v>2</v>
      </c>
      <c r="X289" s="139">
        <v>43276</v>
      </c>
      <c r="Y289" s="139">
        <v>43289</v>
      </c>
      <c r="Z289" s="67" t="s">
        <v>564</v>
      </c>
      <c r="AA289" s="12"/>
      <c r="AB289" s="246"/>
      <c r="AC289" s="312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85.5" customHeight="1">
      <c r="A290" s="295"/>
      <c r="B290" s="273" t="str">
        <f>VLOOKUP(C290,Hoja2!$B$1:$C$16,2,0)</f>
        <v>Direccionamiento Estratégico y Planeación</v>
      </c>
      <c r="C290" s="273" t="s">
        <v>619</v>
      </c>
      <c r="D290" s="298"/>
      <c r="E290" s="298"/>
      <c r="F290" s="250"/>
      <c r="G290" s="251"/>
      <c r="H290" s="252"/>
      <c r="I290" s="249"/>
      <c r="J290" s="246"/>
      <c r="K290" s="246"/>
      <c r="L290" s="246"/>
      <c r="M290" s="246"/>
      <c r="N290" s="246"/>
      <c r="O290" s="251"/>
      <c r="P290" s="288"/>
      <c r="Q290" s="228"/>
      <c r="R290" s="91">
        <v>3.2</v>
      </c>
      <c r="S290" s="47" t="s">
        <v>575</v>
      </c>
      <c r="T290" s="137">
        <v>0.2</v>
      </c>
      <c r="U290" s="150" t="s">
        <v>576</v>
      </c>
      <c r="V290" s="150" t="s">
        <v>451</v>
      </c>
      <c r="W290" s="150">
        <v>1</v>
      </c>
      <c r="X290" s="139">
        <v>43288</v>
      </c>
      <c r="Y290" s="139">
        <v>43302</v>
      </c>
      <c r="Z290" s="67" t="s">
        <v>577</v>
      </c>
      <c r="AA290" s="12"/>
      <c r="AB290" s="246"/>
      <c r="AC290" s="312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11.75" customHeight="1">
      <c r="A291" s="295"/>
      <c r="B291" s="273"/>
      <c r="C291" s="273"/>
      <c r="D291" s="298"/>
      <c r="E291" s="298"/>
      <c r="F291" s="250"/>
      <c r="G291" s="251"/>
      <c r="H291" s="252"/>
      <c r="I291" s="249"/>
      <c r="J291" s="246"/>
      <c r="K291" s="246"/>
      <c r="L291" s="246"/>
      <c r="M291" s="246"/>
      <c r="N291" s="246"/>
      <c r="O291" s="251"/>
      <c r="P291" s="288"/>
      <c r="Q291" s="228"/>
      <c r="R291" s="91">
        <v>3.3</v>
      </c>
      <c r="S291" s="47" t="s">
        <v>578</v>
      </c>
      <c r="T291" s="137">
        <v>0.2</v>
      </c>
      <c r="U291" s="150" t="s">
        <v>572</v>
      </c>
      <c r="V291" s="150" t="s">
        <v>552</v>
      </c>
      <c r="W291" s="150">
        <v>2</v>
      </c>
      <c r="X291" s="139">
        <v>43303</v>
      </c>
      <c r="Y291" s="139">
        <v>43318</v>
      </c>
      <c r="Z291" s="67" t="s">
        <v>579</v>
      </c>
      <c r="AA291" s="12"/>
      <c r="AB291" s="246"/>
      <c r="AC291" s="312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70.5" customHeight="1">
      <c r="A292" s="295"/>
      <c r="B292" s="273" t="str">
        <f>VLOOKUP(C292,Hoja2!$B$1:$C$16,2,0)</f>
        <v>Información y Comunicación</v>
      </c>
      <c r="C292" s="273" t="s">
        <v>687</v>
      </c>
      <c r="D292" s="298"/>
      <c r="E292" s="298"/>
      <c r="F292" s="250"/>
      <c r="G292" s="251"/>
      <c r="H292" s="252"/>
      <c r="I292" s="249"/>
      <c r="J292" s="246"/>
      <c r="K292" s="246"/>
      <c r="L292" s="246"/>
      <c r="M292" s="246"/>
      <c r="N292" s="246"/>
      <c r="O292" s="251"/>
      <c r="P292" s="288"/>
      <c r="Q292" s="228"/>
      <c r="R292" s="91">
        <v>3.4</v>
      </c>
      <c r="S292" s="47" t="s">
        <v>580</v>
      </c>
      <c r="T292" s="137">
        <v>0.1</v>
      </c>
      <c r="U292" s="150" t="s">
        <v>581</v>
      </c>
      <c r="V292" s="150" t="s">
        <v>582</v>
      </c>
      <c r="W292" s="150">
        <v>1</v>
      </c>
      <c r="X292" s="139">
        <v>43319</v>
      </c>
      <c r="Y292" s="139">
        <v>43332</v>
      </c>
      <c r="Z292" s="67" t="s">
        <v>524</v>
      </c>
      <c r="AA292" s="12"/>
      <c r="AB292" s="246"/>
      <c r="AC292" s="31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93" customHeight="1">
      <c r="A293" s="295"/>
      <c r="B293" s="273"/>
      <c r="C293" s="273"/>
      <c r="D293" s="298"/>
      <c r="E293" s="298"/>
      <c r="F293" s="250"/>
      <c r="G293" s="251"/>
      <c r="H293" s="252"/>
      <c r="I293" s="249"/>
      <c r="J293" s="246"/>
      <c r="K293" s="246"/>
      <c r="L293" s="246"/>
      <c r="M293" s="246"/>
      <c r="N293" s="246"/>
      <c r="O293" s="251"/>
      <c r="P293" s="289"/>
      <c r="Q293" s="228"/>
      <c r="R293" s="91">
        <v>3.5</v>
      </c>
      <c r="S293" s="47" t="s">
        <v>583</v>
      </c>
      <c r="T293" s="137">
        <v>0.3</v>
      </c>
      <c r="U293" s="150" t="s">
        <v>576</v>
      </c>
      <c r="V293" s="150" t="s">
        <v>451</v>
      </c>
      <c r="W293" s="150"/>
      <c r="X293" s="139">
        <v>43333</v>
      </c>
      <c r="Y293" s="139">
        <v>43465</v>
      </c>
      <c r="Z293" s="67" t="s">
        <v>828</v>
      </c>
      <c r="AA293" s="12"/>
      <c r="AB293" s="246"/>
      <c r="AC293" s="312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49.5" customHeight="1">
      <c r="A294" s="295"/>
      <c r="B294" s="273" t="str">
        <f>VLOOKUP(C294,Hoja2!$B$1:$C$16,2,0)</f>
        <v>Gestión con Valores para Resultados</v>
      </c>
      <c r="C294" s="273" t="s">
        <v>695</v>
      </c>
      <c r="D294" s="298">
        <f>E294*0.2</f>
        <v>1.6666666666666666E-2</v>
      </c>
      <c r="E294" s="298">
        <v>8.3333333333333329E-2</v>
      </c>
      <c r="F294" s="250" t="s">
        <v>584</v>
      </c>
      <c r="G294" s="251" t="s">
        <v>585</v>
      </c>
      <c r="H294" s="252">
        <v>0</v>
      </c>
      <c r="I294" s="246">
        <v>1</v>
      </c>
      <c r="J294" s="246">
        <v>0.15</v>
      </c>
      <c r="K294" s="246">
        <v>0.3</v>
      </c>
      <c r="L294" s="246">
        <v>0.15</v>
      </c>
      <c r="M294" s="246">
        <v>0.6</v>
      </c>
      <c r="N294" s="246">
        <v>1</v>
      </c>
      <c r="O294" s="251" t="s">
        <v>586</v>
      </c>
      <c r="P294" s="227"/>
      <c r="Q294" s="232"/>
      <c r="R294" s="91">
        <v>1</v>
      </c>
      <c r="S294" s="87" t="s">
        <v>816</v>
      </c>
      <c r="T294" s="112">
        <v>0.15</v>
      </c>
      <c r="U294" s="256" t="s">
        <v>587</v>
      </c>
      <c r="V294" s="256" t="s">
        <v>29</v>
      </c>
      <c r="W294" s="256">
        <v>1</v>
      </c>
      <c r="X294" s="132" t="s">
        <v>588</v>
      </c>
      <c r="Y294" s="46">
        <v>43465</v>
      </c>
      <c r="Z294" s="66" t="s">
        <v>674</v>
      </c>
      <c r="AA294" s="12" t="s">
        <v>822</v>
      </c>
      <c r="AB294" s="246" t="s">
        <v>830</v>
      </c>
      <c r="AC294" s="310">
        <v>0</v>
      </c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49.5">
      <c r="A295" s="295"/>
      <c r="B295" s="273"/>
      <c r="C295" s="273"/>
      <c r="D295" s="298"/>
      <c r="E295" s="298"/>
      <c r="F295" s="250"/>
      <c r="G295" s="251"/>
      <c r="H295" s="252"/>
      <c r="I295" s="254"/>
      <c r="J295" s="254"/>
      <c r="K295" s="254"/>
      <c r="L295" s="254"/>
      <c r="M295" s="254"/>
      <c r="N295" s="254"/>
      <c r="O295" s="251"/>
      <c r="P295" s="227"/>
      <c r="Q295" s="232"/>
      <c r="R295" s="91">
        <v>1.1000000000000001</v>
      </c>
      <c r="S295" s="86" t="s">
        <v>589</v>
      </c>
      <c r="T295" s="112">
        <v>0.3</v>
      </c>
      <c r="U295" s="256"/>
      <c r="V295" s="256"/>
      <c r="W295" s="256"/>
      <c r="X295" s="132" t="s">
        <v>588</v>
      </c>
      <c r="Y295" s="46">
        <v>43465</v>
      </c>
      <c r="Z295" s="66" t="s">
        <v>674</v>
      </c>
      <c r="AA295" s="12" t="s">
        <v>822</v>
      </c>
      <c r="AB295" s="254"/>
      <c r="AC295" s="310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49.5">
      <c r="A296" s="295"/>
      <c r="B296" s="273"/>
      <c r="C296" s="273"/>
      <c r="D296" s="298"/>
      <c r="E296" s="298"/>
      <c r="F296" s="250"/>
      <c r="G296" s="251"/>
      <c r="H296" s="252"/>
      <c r="I296" s="254"/>
      <c r="J296" s="254"/>
      <c r="K296" s="254"/>
      <c r="L296" s="254"/>
      <c r="M296" s="254"/>
      <c r="N296" s="254"/>
      <c r="O296" s="251"/>
      <c r="P296" s="227"/>
      <c r="Q296" s="232"/>
      <c r="R296" s="91">
        <v>1.2</v>
      </c>
      <c r="S296" s="86" t="s">
        <v>590</v>
      </c>
      <c r="T296" s="112">
        <v>0.3</v>
      </c>
      <c r="U296" s="256"/>
      <c r="V296" s="256"/>
      <c r="W296" s="256"/>
      <c r="X296" s="46">
        <v>43122</v>
      </c>
      <c r="Y296" s="46">
        <v>43465</v>
      </c>
      <c r="Z296" s="66" t="s">
        <v>674</v>
      </c>
      <c r="AA296" s="12" t="s">
        <v>822</v>
      </c>
      <c r="AB296" s="254"/>
      <c r="AC296" s="310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49.5">
      <c r="A297" s="295"/>
      <c r="B297" s="273" t="str">
        <f>VLOOKUP(C297,Hoja2!$B$1:$C$16,2,0)</f>
        <v>Información y Comunicación</v>
      </c>
      <c r="C297" s="273" t="s">
        <v>687</v>
      </c>
      <c r="D297" s="298"/>
      <c r="E297" s="298"/>
      <c r="F297" s="250"/>
      <c r="G297" s="251"/>
      <c r="H297" s="252"/>
      <c r="I297" s="254"/>
      <c r="J297" s="254"/>
      <c r="K297" s="254"/>
      <c r="L297" s="254"/>
      <c r="M297" s="254"/>
      <c r="N297" s="254"/>
      <c r="O297" s="251"/>
      <c r="P297" s="227"/>
      <c r="Q297" s="232"/>
      <c r="R297" s="91">
        <v>1.3</v>
      </c>
      <c r="S297" s="86" t="s">
        <v>591</v>
      </c>
      <c r="T297" s="112">
        <v>0.4</v>
      </c>
      <c r="U297" s="256"/>
      <c r="V297" s="256"/>
      <c r="W297" s="256"/>
      <c r="X297" s="46">
        <v>43122</v>
      </c>
      <c r="Y297" s="46">
        <v>43465</v>
      </c>
      <c r="Z297" s="66" t="s">
        <v>674</v>
      </c>
      <c r="AA297" s="12" t="s">
        <v>822</v>
      </c>
      <c r="AB297" s="254"/>
      <c r="AC297" s="310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34.5" customHeight="1">
      <c r="A298" s="295"/>
      <c r="B298" s="273"/>
      <c r="C298" s="273"/>
      <c r="D298" s="298"/>
      <c r="E298" s="298"/>
      <c r="F298" s="250"/>
      <c r="G298" s="251"/>
      <c r="H298" s="252"/>
      <c r="I298" s="254"/>
      <c r="J298" s="254"/>
      <c r="K298" s="254"/>
      <c r="L298" s="254"/>
      <c r="M298" s="254"/>
      <c r="N298" s="254"/>
      <c r="O298" s="251"/>
      <c r="P298" s="227"/>
      <c r="Q298" s="232"/>
      <c r="R298" s="91">
        <v>2</v>
      </c>
      <c r="S298" s="87" t="s">
        <v>592</v>
      </c>
      <c r="T298" s="112">
        <v>0.15</v>
      </c>
      <c r="U298" s="256" t="s">
        <v>593</v>
      </c>
      <c r="V298" s="256" t="s">
        <v>29</v>
      </c>
      <c r="W298" s="256">
        <v>1</v>
      </c>
      <c r="X298" s="46">
        <v>43101</v>
      </c>
      <c r="Y298" s="46">
        <v>43281</v>
      </c>
      <c r="Z298" s="66" t="s">
        <v>594</v>
      </c>
      <c r="AA298" s="12"/>
      <c r="AB298" s="254"/>
      <c r="AC298" s="310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48" customHeight="1">
      <c r="A299" s="295"/>
      <c r="B299" s="273"/>
      <c r="C299" s="273"/>
      <c r="D299" s="298"/>
      <c r="E299" s="298"/>
      <c r="F299" s="250"/>
      <c r="G299" s="251"/>
      <c r="H299" s="252"/>
      <c r="I299" s="254"/>
      <c r="J299" s="254"/>
      <c r="K299" s="254"/>
      <c r="L299" s="254"/>
      <c r="M299" s="254"/>
      <c r="N299" s="254"/>
      <c r="O299" s="251"/>
      <c r="P299" s="227"/>
      <c r="Q299" s="232"/>
      <c r="R299" s="91">
        <v>2.1</v>
      </c>
      <c r="S299" s="86" t="s">
        <v>595</v>
      </c>
      <c r="T299" s="112">
        <v>0.4</v>
      </c>
      <c r="U299" s="256"/>
      <c r="V299" s="256"/>
      <c r="W299" s="256"/>
      <c r="X299" s="46">
        <v>43101</v>
      </c>
      <c r="Y299" s="46">
        <v>43281</v>
      </c>
      <c r="Z299" s="66" t="s">
        <v>594</v>
      </c>
      <c r="AA299" s="12"/>
      <c r="AB299" s="254"/>
      <c r="AC299" s="310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33">
      <c r="A300" s="295"/>
      <c r="B300" s="273" t="str">
        <f>VLOOKUP(C300,Hoja2!$B$1:$C$16,2,0)</f>
        <v>Gestión con Valores para Resultados</v>
      </c>
      <c r="C300" s="273" t="s">
        <v>690</v>
      </c>
      <c r="D300" s="298"/>
      <c r="E300" s="298"/>
      <c r="F300" s="250"/>
      <c r="G300" s="251"/>
      <c r="H300" s="252"/>
      <c r="I300" s="254"/>
      <c r="J300" s="254"/>
      <c r="K300" s="254"/>
      <c r="L300" s="254"/>
      <c r="M300" s="254"/>
      <c r="N300" s="254"/>
      <c r="O300" s="251"/>
      <c r="P300" s="227"/>
      <c r="Q300" s="232"/>
      <c r="R300" s="91">
        <v>2.2000000000000002</v>
      </c>
      <c r="S300" s="86" t="s">
        <v>596</v>
      </c>
      <c r="T300" s="112">
        <v>0.4</v>
      </c>
      <c r="U300" s="256"/>
      <c r="V300" s="256"/>
      <c r="W300" s="256"/>
      <c r="X300" s="46">
        <v>43101</v>
      </c>
      <c r="Y300" s="46">
        <v>43281</v>
      </c>
      <c r="Z300" s="66" t="s">
        <v>594</v>
      </c>
      <c r="AA300" s="12"/>
      <c r="AB300" s="254"/>
      <c r="AC300" s="31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48" customHeight="1">
      <c r="A301" s="295"/>
      <c r="B301" s="273"/>
      <c r="C301" s="273"/>
      <c r="D301" s="298"/>
      <c r="E301" s="298"/>
      <c r="F301" s="250"/>
      <c r="G301" s="251"/>
      <c r="H301" s="252"/>
      <c r="I301" s="254"/>
      <c r="J301" s="254"/>
      <c r="K301" s="254"/>
      <c r="L301" s="254"/>
      <c r="M301" s="254"/>
      <c r="N301" s="254"/>
      <c r="O301" s="251"/>
      <c r="P301" s="227"/>
      <c r="Q301" s="232"/>
      <c r="R301" s="91">
        <v>2.2999999999999998</v>
      </c>
      <c r="S301" s="86" t="s">
        <v>597</v>
      </c>
      <c r="T301" s="112">
        <v>0.2</v>
      </c>
      <c r="U301" s="256"/>
      <c r="V301" s="256"/>
      <c r="W301" s="256"/>
      <c r="X301" s="46">
        <v>43101</v>
      </c>
      <c r="Y301" s="46">
        <v>43281</v>
      </c>
      <c r="Z301" s="66" t="s">
        <v>594</v>
      </c>
      <c r="AA301" s="12"/>
      <c r="AB301" s="254"/>
      <c r="AC301" s="310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81" customHeight="1">
      <c r="A302" s="295"/>
      <c r="B302" s="273"/>
      <c r="C302" s="273"/>
      <c r="D302" s="298"/>
      <c r="E302" s="298"/>
      <c r="F302" s="250"/>
      <c r="G302" s="251"/>
      <c r="H302" s="252"/>
      <c r="I302" s="254"/>
      <c r="J302" s="254"/>
      <c r="K302" s="254"/>
      <c r="L302" s="254"/>
      <c r="M302" s="254"/>
      <c r="N302" s="254"/>
      <c r="O302" s="251"/>
      <c r="P302" s="227"/>
      <c r="Q302" s="232"/>
      <c r="R302" s="91">
        <v>3</v>
      </c>
      <c r="S302" s="182" t="s">
        <v>868</v>
      </c>
      <c r="T302" s="112">
        <v>0.15</v>
      </c>
      <c r="U302" s="256" t="s">
        <v>598</v>
      </c>
      <c r="V302" s="87"/>
      <c r="W302" s="87"/>
      <c r="X302" s="46">
        <v>43282</v>
      </c>
      <c r="Y302" s="46">
        <v>43465</v>
      </c>
      <c r="Z302" s="66" t="s">
        <v>594</v>
      </c>
      <c r="AA302" s="12"/>
      <c r="AB302" s="254"/>
      <c r="AC302" s="310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45.75" customHeight="1">
      <c r="A303" s="295"/>
      <c r="B303" s="273" t="str">
        <f>VLOOKUP(C303,Hoja2!$B$1:$C$16,2,0)</f>
        <v>Gestión con Valores para Resultados</v>
      </c>
      <c r="C303" s="273" t="s">
        <v>697</v>
      </c>
      <c r="D303" s="298"/>
      <c r="E303" s="298"/>
      <c r="F303" s="250"/>
      <c r="G303" s="251"/>
      <c r="H303" s="252"/>
      <c r="I303" s="254"/>
      <c r="J303" s="254"/>
      <c r="K303" s="254"/>
      <c r="L303" s="254"/>
      <c r="M303" s="254"/>
      <c r="N303" s="254"/>
      <c r="O303" s="251"/>
      <c r="P303" s="227"/>
      <c r="Q303" s="232"/>
      <c r="R303" s="91">
        <v>3.1</v>
      </c>
      <c r="S303" s="86" t="s">
        <v>599</v>
      </c>
      <c r="T303" s="112">
        <v>0.5</v>
      </c>
      <c r="U303" s="256"/>
      <c r="V303" s="256" t="s">
        <v>29</v>
      </c>
      <c r="W303" s="256">
        <v>1</v>
      </c>
      <c r="X303" s="46">
        <v>43282</v>
      </c>
      <c r="Y303" s="46">
        <v>43465</v>
      </c>
      <c r="Z303" s="66" t="s">
        <v>594</v>
      </c>
      <c r="AA303" s="12"/>
      <c r="AB303" s="254"/>
      <c r="AC303" s="310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85.5" customHeight="1">
      <c r="A304" s="295"/>
      <c r="B304" s="273"/>
      <c r="C304" s="273"/>
      <c r="D304" s="298"/>
      <c r="E304" s="298"/>
      <c r="F304" s="250"/>
      <c r="G304" s="251"/>
      <c r="H304" s="252"/>
      <c r="I304" s="254"/>
      <c r="J304" s="254"/>
      <c r="K304" s="254"/>
      <c r="L304" s="254"/>
      <c r="M304" s="254"/>
      <c r="N304" s="254"/>
      <c r="O304" s="251"/>
      <c r="P304" s="227"/>
      <c r="Q304" s="232"/>
      <c r="R304" s="91">
        <v>3.2</v>
      </c>
      <c r="S304" s="86" t="s">
        <v>600</v>
      </c>
      <c r="T304" s="112">
        <v>0.5</v>
      </c>
      <c r="U304" s="256"/>
      <c r="V304" s="256"/>
      <c r="W304" s="256"/>
      <c r="X304" s="46">
        <v>43282</v>
      </c>
      <c r="Y304" s="46">
        <v>43465</v>
      </c>
      <c r="Z304" s="66" t="s">
        <v>594</v>
      </c>
      <c r="AA304" s="12"/>
      <c r="AB304" s="254"/>
      <c r="AC304" s="310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96.75" customHeight="1">
      <c r="A305" s="295"/>
      <c r="B305" s="273"/>
      <c r="C305" s="273"/>
      <c r="D305" s="298"/>
      <c r="E305" s="298"/>
      <c r="F305" s="250"/>
      <c r="G305" s="251"/>
      <c r="H305" s="252"/>
      <c r="I305" s="254"/>
      <c r="J305" s="254"/>
      <c r="K305" s="254"/>
      <c r="L305" s="254"/>
      <c r="M305" s="254"/>
      <c r="N305" s="254"/>
      <c r="O305" s="251"/>
      <c r="P305" s="227"/>
      <c r="Q305" s="232"/>
      <c r="R305" s="183">
        <v>4</v>
      </c>
      <c r="S305" s="182" t="s">
        <v>869</v>
      </c>
      <c r="T305" s="185">
        <v>0.3</v>
      </c>
      <c r="U305" s="256" t="s">
        <v>862</v>
      </c>
      <c r="V305" s="182"/>
      <c r="W305" s="182"/>
      <c r="X305" s="179">
        <v>43132</v>
      </c>
      <c r="Y305" s="179">
        <v>43465</v>
      </c>
      <c r="Z305" s="180" t="s">
        <v>601</v>
      </c>
      <c r="AA305" s="12"/>
      <c r="AB305" s="254"/>
      <c r="AC305" s="310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31.5" customHeight="1">
      <c r="A306" s="295"/>
      <c r="B306" s="273" t="str">
        <f>VLOOKUP(C306,Hoja2!$B$1:$C$16,2,0)</f>
        <v>Evaluación de Resultados</v>
      </c>
      <c r="C306" s="273" t="s">
        <v>682</v>
      </c>
      <c r="D306" s="298"/>
      <c r="E306" s="298"/>
      <c r="F306" s="250"/>
      <c r="G306" s="251"/>
      <c r="H306" s="252"/>
      <c r="I306" s="254"/>
      <c r="J306" s="254"/>
      <c r="K306" s="254"/>
      <c r="L306" s="254"/>
      <c r="M306" s="254"/>
      <c r="N306" s="254"/>
      <c r="O306" s="251"/>
      <c r="P306" s="227"/>
      <c r="Q306" s="232"/>
      <c r="R306" s="183" t="s">
        <v>863</v>
      </c>
      <c r="S306" s="178" t="s">
        <v>602</v>
      </c>
      <c r="T306" s="185">
        <v>0.4</v>
      </c>
      <c r="U306" s="256"/>
      <c r="V306" s="182"/>
      <c r="W306" s="182"/>
      <c r="X306" s="179">
        <v>43132</v>
      </c>
      <c r="Y306" s="179">
        <v>43465</v>
      </c>
      <c r="Z306" s="180" t="s">
        <v>601</v>
      </c>
      <c r="AA306" s="12"/>
      <c r="AB306" s="254"/>
      <c r="AC306" s="310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31.5" customHeight="1">
      <c r="A307" s="295"/>
      <c r="B307" s="273"/>
      <c r="C307" s="273"/>
      <c r="D307" s="298"/>
      <c r="E307" s="298"/>
      <c r="F307" s="250"/>
      <c r="G307" s="251"/>
      <c r="H307" s="252"/>
      <c r="I307" s="254"/>
      <c r="J307" s="254"/>
      <c r="K307" s="254"/>
      <c r="L307" s="254"/>
      <c r="M307" s="254"/>
      <c r="N307" s="254"/>
      <c r="O307" s="251"/>
      <c r="P307" s="227"/>
      <c r="Q307" s="232"/>
      <c r="R307" s="183" t="s">
        <v>864</v>
      </c>
      <c r="S307" s="178" t="s">
        <v>865</v>
      </c>
      <c r="T307" s="185">
        <v>0.3</v>
      </c>
      <c r="U307" s="256"/>
      <c r="V307" s="182"/>
      <c r="W307" s="182"/>
      <c r="X307" s="179">
        <v>43132</v>
      </c>
      <c r="Y307" s="179">
        <v>43465</v>
      </c>
      <c r="Z307" s="180" t="s">
        <v>594</v>
      </c>
      <c r="AA307" s="176"/>
      <c r="AB307" s="254"/>
      <c r="AC307" s="310"/>
      <c r="AD307" s="173"/>
      <c r="AE307" s="173"/>
      <c r="AF307" s="173"/>
      <c r="AG307" s="173"/>
      <c r="AH307" s="173"/>
      <c r="AI307" s="173"/>
      <c r="AJ307" s="173"/>
      <c r="AK307" s="173"/>
      <c r="AL307" s="173"/>
      <c r="AM307" s="173"/>
      <c r="AN307" s="173"/>
      <c r="AO307" s="173"/>
      <c r="AP307" s="173"/>
      <c r="AQ307" s="173"/>
      <c r="AR307" s="173"/>
      <c r="AS307" s="173"/>
      <c r="AT307" s="173"/>
      <c r="AU307" s="173"/>
      <c r="AV307" s="173"/>
      <c r="AW307" s="173"/>
      <c r="AX307" s="173"/>
      <c r="AY307" s="173"/>
      <c r="AZ307" s="173"/>
      <c r="BA307" s="173"/>
      <c r="BB307" s="173"/>
      <c r="BC307" s="173"/>
      <c r="BD307" s="173"/>
    </row>
    <row r="308" spans="1:56" ht="31.5" customHeight="1">
      <c r="A308" s="295"/>
      <c r="B308" s="273"/>
      <c r="C308" s="273"/>
      <c r="D308" s="298"/>
      <c r="E308" s="298"/>
      <c r="F308" s="250"/>
      <c r="G308" s="251"/>
      <c r="H308" s="252"/>
      <c r="I308" s="254"/>
      <c r="J308" s="254"/>
      <c r="K308" s="254"/>
      <c r="L308" s="254"/>
      <c r="M308" s="254"/>
      <c r="N308" s="254"/>
      <c r="O308" s="251"/>
      <c r="P308" s="227"/>
      <c r="Q308" s="232"/>
      <c r="R308" s="183" t="s">
        <v>866</v>
      </c>
      <c r="S308" s="178" t="s">
        <v>867</v>
      </c>
      <c r="T308" s="185">
        <v>0.3</v>
      </c>
      <c r="U308" s="256"/>
      <c r="V308" s="182" t="s">
        <v>29</v>
      </c>
      <c r="W308" s="182">
        <v>1</v>
      </c>
      <c r="X308" s="179">
        <v>43132</v>
      </c>
      <c r="Y308" s="179">
        <v>43465</v>
      </c>
      <c r="Z308" s="180" t="s">
        <v>601</v>
      </c>
      <c r="AA308" s="176"/>
      <c r="AB308" s="254"/>
      <c r="AC308" s="310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  <c r="AN308" s="173"/>
      <c r="AO308" s="173"/>
      <c r="AP308" s="173"/>
      <c r="AQ308" s="173"/>
      <c r="AR308" s="173"/>
      <c r="AS308" s="173"/>
      <c r="AT308" s="173"/>
      <c r="AU308" s="173"/>
      <c r="AV308" s="173"/>
      <c r="AW308" s="173"/>
      <c r="AX308" s="173"/>
      <c r="AY308" s="173"/>
      <c r="AZ308" s="173"/>
      <c r="BA308" s="173"/>
      <c r="BB308" s="173"/>
      <c r="BC308" s="173"/>
      <c r="BD308" s="173"/>
    </row>
    <row r="309" spans="1:56" ht="69.75" customHeight="1">
      <c r="A309" s="295"/>
      <c r="B309" s="273"/>
      <c r="C309" s="273"/>
      <c r="D309" s="298"/>
      <c r="E309" s="298"/>
      <c r="F309" s="250"/>
      <c r="G309" s="251"/>
      <c r="H309" s="252"/>
      <c r="I309" s="254"/>
      <c r="J309" s="254"/>
      <c r="K309" s="254"/>
      <c r="L309" s="254"/>
      <c r="M309" s="254"/>
      <c r="N309" s="254"/>
      <c r="O309" s="251"/>
      <c r="P309" s="227"/>
      <c r="Q309" s="232"/>
      <c r="R309" s="91">
        <v>5</v>
      </c>
      <c r="S309" s="182" t="s">
        <v>870</v>
      </c>
      <c r="T309" s="112">
        <v>0.15</v>
      </c>
      <c r="U309" s="256" t="s">
        <v>603</v>
      </c>
      <c r="V309" s="87"/>
      <c r="W309" s="87"/>
      <c r="X309" s="46">
        <v>43221</v>
      </c>
      <c r="Y309" s="46">
        <v>43343</v>
      </c>
      <c r="Z309" s="66" t="s">
        <v>601</v>
      </c>
      <c r="AA309" s="12" t="s">
        <v>822</v>
      </c>
      <c r="AB309" s="254"/>
      <c r="AC309" s="310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49.5">
      <c r="A310" s="295"/>
      <c r="B310" s="273"/>
      <c r="C310" s="273"/>
      <c r="D310" s="298"/>
      <c r="E310" s="298"/>
      <c r="F310" s="250"/>
      <c r="G310" s="251"/>
      <c r="H310" s="252"/>
      <c r="I310" s="254"/>
      <c r="J310" s="254"/>
      <c r="K310" s="254"/>
      <c r="L310" s="254"/>
      <c r="M310" s="254"/>
      <c r="N310" s="254"/>
      <c r="O310" s="251"/>
      <c r="P310" s="227"/>
      <c r="Q310" s="232"/>
      <c r="R310" s="91">
        <v>5.0999999999999996</v>
      </c>
      <c r="S310" s="86" t="s">
        <v>604</v>
      </c>
      <c r="T310" s="112">
        <v>0.25</v>
      </c>
      <c r="U310" s="256"/>
      <c r="V310" s="256" t="s">
        <v>29</v>
      </c>
      <c r="W310" s="256">
        <v>1</v>
      </c>
      <c r="X310" s="46">
        <v>43221</v>
      </c>
      <c r="Y310" s="46">
        <v>43343</v>
      </c>
      <c r="Z310" s="66" t="s">
        <v>601</v>
      </c>
      <c r="AA310" s="12" t="s">
        <v>822</v>
      </c>
      <c r="AB310" s="254"/>
      <c r="AC310" s="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49.5">
      <c r="A311" s="295"/>
      <c r="B311" s="273" t="str">
        <f>VLOOKUP(C311,Hoja2!$B$1:$C$16,2,0)</f>
        <v>Direccionamiento Estratégico y Planeación</v>
      </c>
      <c r="C311" s="273" t="s">
        <v>619</v>
      </c>
      <c r="D311" s="298"/>
      <c r="E311" s="298"/>
      <c r="F311" s="250"/>
      <c r="G311" s="251"/>
      <c r="H311" s="252"/>
      <c r="I311" s="254"/>
      <c r="J311" s="254"/>
      <c r="K311" s="254"/>
      <c r="L311" s="254"/>
      <c r="M311" s="254"/>
      <c r="N311" s="254"/>
      <c r="O311" s="251"/>
      <c r="P311" s="227"/>
      <c r="Q311" s="232"/>
      <c r="R311" s="91">
        <v>5.2</v>
      </c>
      <c r="S311" s="86" t="s">
        <v>605</v>
      </c>
      <c r="T311" s="112">
        <v>0.25</v>
      </c>
      <c r="U311" s="256"/>
      <c r="V311" s="256"/>
      <c r="W311" s="256"/>
      <c r="X311" s="46">
        <v>43221</v>
      </c>
      <c r="Y311" s="46">
        <v>43343</v>
      </c>
      <c r="Z311" s="66" t="s">
        <v>601</v>
      </c>
      <c r="AA311" s="12" t="s">
        <v>822</v>
      </c>
      <c r="AB311" s="254"/>
      <c r="AC311" s="310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49.5">
      <c r="A312" s="295"/>
      <c r="B312" s="273"/>
      <c r="C312" s="273"/>
      <c r="D312" s="298"/>
      <c r="E312" s="298"/>
      <c r="F312" s="250"/>
      <c r="G312" s="251"/>
      <c r="H312" s="252"/>
      <c r="I312" s="254"/>
      <c r="J312" s="254"/>
      <c r="K312" s="254"/>
      <c r="L312" s="254"/>
      <c r="M312" s="254"/>
      <c r="N312" s="254"/>
      <c r="O312" s="251"/>
      <c r="P312" s="227"/>
      <c r="Q312" s="232"/>
      <c r="R312" s="91">
        <v>5.3</v>
      </c>
      <c r="S312" s="86" t="s">
        <v>606</v>
      </c>
      <c r="T312" s="112">
        <v>0.25</v>
      </c>
      <c r="U312" s="256"/>
      <c r="V312" s="256"/>
      <c r="W312" s="256"/>
      <c r="X312" s="46">
        <v>43221</v>
      </c>
      <c r="Y312" s="46">
        <v>43343</v>
      </c>
      <c r="Z312" s="66" t="s">
        <v>601</v>
      </c>
      <c r="AA312" s="12" t="s">
        <v>822</v>
      </c>
      <c r="AB312" s="254"/>
      <c r="AC312" s="310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49.5">
      <c r="A313" s="295"/>
      <c r="B313" s="273"/>
      <c r="C313" s="273"/>
      <c r="D313" s="298"/>
      <c r="E313" s="298"/>
      <c r="F313" s="250"/>
      <c r="G313" s="251"/>
      <c r="H313" s="252"/>
      <c r="I313" s="254"/>
      <c r="J313" s="254"/>
      <c r="K313" s="254"/>
      <c r="L313" s="254"/>
      <c r="M313" s="254"/>
      <c r="N313" s="254"/>
      <c r="O313" s="251"/>
      <c r="P313" s="227"/>
      <c r="Q313" s="232"/>
      <c r="R313" s="91">
        <v>5.4</v>
      </c>
      <c r="S313" s="86" t="s">
        <v>607</v>
      </c>
      <c r="T313" s="112">
        <v>0.25</v>
      </c>
      <c r="U313" s="256"/>
      <c r="V313" s="256"/>
      <c r="W313" s="256"/>
      <c r="X313" s="46">
        <v>43221</v>
      </c>
      <c r="Y313" s="46">
        <v>43343</v>
      </c>
      <c r="Z313" s="66" t="s">
        <v>601</v>
      </c>
      <c r="AA313" s="12" t="s">
        <v>822</v>
      </c>
      <c r="AB313" s="254"/>
      <c r="AC313" s="310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84" customHeight="1">
      <c r="A314" s="295"/>
      <c r="B314" s="273" t="str">
        <f>VLOOKUP(C314,Hoja2!$B$1:$C$16,2,0)</f>
        <v>Gestión del Conocimiento y la Innovación</v>
      </c>
      <c r="C314" s="273" t="s">
        <v>693</v>
      </c>
      <c r="D314" s="298"/>
      <c r="E314" s="298"/>
      <c r="F314" s="250"/>
      <c r="G314" s="251"/>
      <c r="H314" s="252"/>
      <c r="I314" s="254"/>
      <c r="J314" s="254"/>
      <c r="K314" s="254"/>
      <c r="L314" s="254"/>
      <c r="M314" s="254"/>
      <c r="N314" s="254"/>
      <c r="O314" s="251"/>
      <c r="P314" s="227"/>
      <c r="Q314" s="232"/>
      <c r="R314" s="91">
        <v>6</v>
      </c>
      <c r="S314" s="182" t="s">
        <v>871</v>
      </c>
      <c r="T314" s="112">
        <v>0.1</v>
      </c>
      <c r="U314" s="256" t="s">
        <v>608</v>
      </c>
      <c r="V314" s="87"/>
      <c r="W314" s="87"/>
      <c r="X314" s="46">
        <v>43344</v>
      </c>
      <c r="Y314" s="46">
        <v>43465</v>
      </c>
      <c r="Z314" s="66" t="s">
        <v>601</v>
      </c>
      <c r="AA314" s="12"/>
      <c r="AB314" s="254"/>
      <c r="AC314" s="310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48" customHeight="1">
      <c r="A315" s="295"/>
      <c r="B315" s="273"/>
      <c r="C315" s="273"/>
      <c r="D315" s="298"/>
      <c r="E315" s="298"/>
      <c r="F315" s="250"/>
      <c r="G315" s="251"/>
      <c r="H315" s="252"/>
      <c r="I315" s="254"/>
      <c r="J315" s="254"/>
      <c r="K315" s="254"/>
      <c r="L315" s="254"/>
      <c r="M315" s="254"/>
      <c r="N315" s="254"/>
      <c r="O315" s="251"/>
      <c r="P315" s="227"/>
      <c r="Q315" s="232"/>
      <c r="R315" s="91">
        <v>6.1</v>
      </c>
      <c r="S315" s="86" t="s">
        <v>609</v>
      </c>
      <c r="T315" s="112">
        <v>0.4</v>
      </c>
      <c r="U315" s="256"/>
      <c r="V315" s="256" t="s">
        <v>29</v>
      </c>
      <c r="W315" s="256">
        <v>1</v>
      </c>
      <c r="X315" s="152">
        <v>43344</v>
      </c>
      <c r="Y315" s="152">
        <v>43465</v>
      </c>
      <c r="Z315" s="66" t="s">
        <v>601</v>
      </c>
      <c r="AA315" s="12"/>
      <c r="AB315" s="254"/>
      <c r="AC315" s="310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59.25" customHeight="1">
      <c r="A316" s="295"/>
      <c r="B316" s="273" t="str">
        <f>VLOOKUP(C316,Hoja2!$B$1:$C$16,2,0)</f>
        <v>Gestión con Valores para Resultados</v>
      </c>
      <c r="C316" s="273" t="s">
        <v>698</v>
      </c>
      <c r="D316" s="298"/>
      <c r="E316" s="298"/>
      <c r="F316" s="250"/>
      <c r="G316" s="251"/>
      <c r="H316" s="252"/>
      <c r="I316" s="254"/>
      <c r="J316" s="254"/>
      <c r="K316" s="254"/>
      <c r="L316" s="254"/>
      <c r="M316" s="254"/>
      <c r="N316" s="254"/>
      <c r="O316" s="251"/>
      <c r="P316" s="227"/>
      <c r="Q316" s="232"/>
      <c r="R316" s="91">
        <v>6.2</v>
      </c>
      <c r="S316" s="86" t="s">
        <v>610</v>
      </c>
      <c r="T316" s="112">
        <v>0.3</v>
      </c>
      <c r="U316" s="256"/>
      <c r="V316" s="256"/>
      <c r="W316" s="256"/>
      <c r="X316" s="152">
        <v>43344</v>
      </c>
      <c r="Y316" s="152">
        <v>43465</v>
      </c>
      <c r="Z316" s="66" t="s">
        <v>601</v>
      </c>
      <c r="AA316" s="12"/>
      <c r="AB316" s="254"/>
      <c r="AC316" s="310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49.5" customHeight="1">
      <c r="A317" s="295"/>
      <c r="B317" s="273"/>
      <c r="C317" s="273"/>
      <c r="D317" s="298"/>
      <c r="E317" s="298"/>
      <c r="F317" s="250"/>
      <c r="G317" s="251"/>
      <c r="H317" s="252"/>
      <c r="I317" s="254"/>
      <c r="J317" s="254"/>
      <c r="K317" s="254"/>
      <c r="L317" s="254"/>
      <c r="M317" s="254"/>
      <c r="N317" s="254"/>
      <c r="O317" s="251"/>
      <c r="P317" s="227"/>
      <c r="Q317" s="232"/>
      <c r="R317" s="91">
        <v>6.3</v>
      </c>
      <c r="S317" s="86" t="s">
        <v>611</v>
      </c>
      <c r="T317" s="112">
        <v>0.3</v>
      </c>
      <c r="U317" s="256"/>
      <c r="V317" s="256"/>
      <c r="W317" s="256"/>
      <c r="X317" s="152">
        <v>43344</v>
      </c>
      <c r="Y317" s="152">
        <v>43465</v>
      </c>
      <c r="Z317" s="66" t="s">
        <v>601</v>
      </c>
      <c r="AA317" s="12"/>
      <c r="AB317" s="254"/>
      <c r="AC317" s="310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86.25" customHeight="1">
      <c r="A318" s="295"/>
      <c r="B318" s="273" t="str">
        <f>VLOOKUP(C318,Hoja2!$B$1:$C$16,2,0)</f>
        <v>Gestión con Valores para Resultados</v>
      </c>
      <c r="C318" s="273" t="s">
        <v>696</v>
      </c>
      <c r="D318" s="298">
        <f>E318*0.2</f>
        <v>1.6666666666666666E-2</v>
      </c>
      <c r="E318" s="298">
        <v>8.3333333333333329E-2</v>
      </c>
      <c r="F318" s="250" t="s">
        <v>845</v>
      </c>
      <c r="G318" s="251" t="s">
        <v>585</v>
      </c>
      <c r="H318" s="252">
        <v>0</v>
      </c>
      <c r="I318" s="246">
        <v>1</v>
      </c>
      <c r="J318" s="246">
        <v>0.35</v>
      </c>
      <c r="K318" s="246">
        <v>0.5</v>
      </c>
      <c r="L318" s="246">
        <v>0.5</v>
      </c>
      <c r="M318" s="246">
        <v>0.7</v>
      </c>
      <c r="N318" s="246">
        <v>1</v>
      </c>
      <c r="O318" s="251" t="s">
        <v>612</v>
      </c>
      <c r="P318" s="227"/>
      <c r="Q318" s="232"/>
      <c r="R318" s="91">
        <v>1</v>
      </c>
      <c r="S318" s="182" t="s">
        <v>836</v>
      </c>
      <c r="T318" s="185">
        <v>0.2</v>
      </c>
      <c r="U318" s="182" t="s">
        <v>613</v>
      </c>
      <c r="V318" s="182"/>
      <c r="W318" s="182"/>
      <c r="X318" s="179">
        <v>43102</v>
      </c>
      <c r="Y318" s="179">
        <v>43312</v>
      </c>
      <c r="Z318" s="180" t="s">
        <v>594</v>
      </c>
      <c r="AA318" s="12"/>
      <c r="AB318" s="246" t="s">
        <v>830</v>
      </c>
      <c r="AC318" s="310">
        <v>0</v>
      </c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84" customHeight="1">
      <c r="A319" s="295"/>
      <c r="B319" s="273"/>
      <c r="C319" s="273"/>
      <c r="D319" s="298"/>
      <c r="E319" s="298"/>
      <c r="F319" s="250"/>
      <c r="G319" s="251"/>
      <c r="H319" s="252"/>
      <c r="I319" s="246"/>
      <c r="J319" s="246"/>
      <c r="K319" s="246"/>
      <c r="L319" s="246"/>
      <c r="M319" s="246"/>
      <c r="N319" s="246"/>
      <c r="O319" s="251"/>
      <c r="P319" s="227"/>
      <c r="Q319" s="232"/>
      <c r="R319" s="91">
        <v>1.1000000000000001</v>
      </c>
      <c r="S319" s="178" t="s">
        <v>850</v>
      </c>
      <c r="T319" s="188">
        <v>1</v>
      </c>
      <c r="U319" s="178" t="s">
        <v>613</v>
      </c>
      <c r="V319" s="178" t="s">
        <v>552</v>
      </c>
      <c r="W319" s="178">
        <v>1</v>
      </c>
      <c r="X319" s="190">
        <v>43102</v>
      </c>
      <c r="Y319" s="190">
        <v>43312</v>
      </c>
      <c r="Z319" s="181" t="s">
        <v>594</v>
      </c>
      <c r="AA319" s="12"/>
      <c r="AB319" s="246"/>
      <c r="AC319" s="310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78" customHeight="1">
      <c r="A320" s="295"/>
      <c r="B320" s="273" t="str">
        <f>VLOOKUP(C320,Hoja2!$B$1:$C$16,2,0)</f>
        <v>Evaluación de Resultados</v>
      </c>
      <c r="C320" s="273" t="s">
        <v>682</v>
      </c>
      <c r="D320" s="298"/>
      <c r="E320" s="298"/>
      <c r="F320" s="250"/>
      <c r="G320" s="251"/>
      <c r="H320" s="252"/>
      <c r="I320" s="246"/>
      <c r="J320" s="246"/>
      <c r="K320" s="246"/>
      <c r="L320" s="246"/>
      <c r="M320" s="246"/>
      <c r="N320" s="246"/>
      <c r="O320" s="251"/>
      <c r="P320" s="227"/>
      <c r="Q320" s="232"/>
      <c r="R320" s="91">
        <v>2</v>
      </c>
      <c r="S320" s="182" t="s">
        <v>844</v>
      </c>
      <c r="T320" s="185">
        <v>0.15</v>
      </c>
      <c r="U320" s="182" t="s">
        <v>614</v>
      </c>
      <c r="V320" s="182" t="s">
        <v>552</v>
      </c>
      <c r="W320" s="182">
        <v>1</v>
      </c>
      <c r="X320" s="179">
        <v>43133</v>
      </c>
      <c r="Y320" s="179">
        <v>43465</v>
      </c>
      <c r="Z320" s="180" t="s">
        <v>615</v>
      </c>
      <c r="AA320" s="12"/>
      <c r="AB320" s="246"/>
      <c r="AC320" s="31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30.5" customHeight="1">
      <c r="A321" s="295"/>
      <c r="B321" s="273"/>
      <c r="C321" s="273"/>
      <c r="D321" s="298"/>
      <c r="E321" s="298"/>
      <c r="F321" s="250"/>
      <c r="G321" s="251"/>
      <c r="H321" s="252"/>
      <c r="I321" s="246"/>
      <c r="J321" s="246"/>
      <c r="K321" s="246"/>
      <c r="L321" s="246"/>
      <c r="M321" s="246"/>
      <c r="N321" s="246"/>
      <c r="O321" s="251"/>
      <c r="P321" s="227"/>
      <c r="Q321" s="232"/>
      <c r="R321" s="91">
        <v>2.1</v>
      </c>
      <c r="S321" s="178" t="s">
        <v>843</v>
      </c>
      <c r="T321" s="188">
        <v>1</v>
      </c>
      <c r="U321" s="178" t="s">
        <v>837</v>
      </c>
      <c r="V321" s="178" t="s">
        <v>552</v>
      </c>
      <c r="W321" s="178">
        <v>1</v>
      </c>
      <c r="X321" s="190">
        <v>43133</v>
      </c>
      <c r="Y321" s="190">
        <v>43465</v>
      </c>
      <c r="Z321" s="181" t="s">
        <v>615</v>
      </c>
      <c r="AA321" s="12"/>
      <c r="AB321" s="246"/>
      <c r="AC321" s="310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86.25" customHeight="1">
      <c r="A322" s="295"/>
      <c r="B322" s="273" t="str">
        <f>VLOOKUP(C322,Hoja2!$B$1:$C$16,2,0)</f>
        <v>Direccionamiento Estratégico y Planeación</v>
      </c>
      <c r="C322" s="273" t="s">
        <v>619</v>
      </c>
      <c r="D322" s="298"/>
      <c r="E322" s="298"/>
      <c r="F322" s="250"/>
      <c r="G322" s="251"/>
      <c r="H322" s="252"/>
      <c r="I322" s="246"/>
      <c r="J322" s="246"/>
      <c r="K322" s="246"/>
      <c r="L322" s="246"/>
      <c r="M322" s="246"/>
      <c r="N322" s="246"/>
      <c r="O322" s="251"/>
      <c r="P322" s="227"/>
      <c r="Q322" s="232"/>
      <c r="R322" s="91">
        <v>3</v>
      </c>
      <c r="S322" s="182" t="s">
        <v>846</v>
      </c>
      <c r="T322" s="185">
        <v>0.2</v>
      </c>
      <c r="U322" s="182" t="s">
        <v>842</v>
      </c>
      <c r="V322" s="182" t="s">
        <v>552</v>
      </c>
      <c r="W322" s="182">
        <v>1</v>
      </c>
      <c r="X322" s="179">
        <v>43133</v>
      </c>
      <c r="Y322" s="179">
        <v>43465</v>
      </c>
      <c r="Z322" s="180" t="s">
        <v>615</v>
      </c>
      <c r="AA322" s="12"/>
      <c r="AB322" s="246"/>
      <c r="AC322" s="310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70.5" customHeight="1">
      <c r="A323" s="295"/>
      <c r="B323" s="273"/>
      <c r="C323" s="273"/>
      <c r="D323" s="298"/>
      <c r="E323" s="298"/>
      <c r="F323" s="250"/>
      <c r="G323" s="251"/>
      <c r="H323" s="252"/>
      <c r="I323" s="246"/>
      <c r="J323" s="246"/>
      <c r="K323" s="246"/>
      <c r="L323" s="246"/>
      <c r="M323" s="246"/>
      <c r="N323" s="246"/>
      <c r="O323" s="251"/>
      <c r="P323" s="227"/>
      <c r="Q323" s="232"/>
      <c r="R323" s="91">
        <v>3.1</v>
      </c>
      <c r="S323" s="177" t="s">
        <v>838</v>
      </c>
      <c r="T323" s="186">
        <v>0.5</v>
      </c>
      <c r="U323" s="177" t="s">
        <v>839</v>
      </c>
      <c r="V323" s="177"/>
      <c r="W323" s="177"/>
      <c r="X323" s="184">
        <v>43190</v>
      </c>
      <c r="Y323" s="184">
        <v>43312</v>
      </c>
      <c r="Z323" s="181" t="s">
        <v>615</v>
      </c>
      <c r="AA323" s="12"/>
      <c r="AB323" s="246"/>
      <c r="AC323" s="310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13.25" customHeight="1">
      <c r="A324" s="295"/>
      <c r="B324" s="189"/>
      <c r="C324" s="189"/>
      <c r="D324" s="298"/>
      <c r="E324" s="298"/>
      <c r="F324" s="250"/>
      <c r="G324" s="251"/>
      <c r="H324" s="252"/>
      <c r="I324" s="246"/>
      <c r="J324" s="246"/>
      <c r="K324" s="246"/>
      <c r="L324" s="246"/>
      <c r="M324" s="246"/>
      <c r="N324" s="246"/>
      <c r="O324" s="251"/>
      <c r="P324" s="227"/>
      <c r="Q324" s="232"/>
      <c r="R324" s="183">
        <v>3.2</v>
      </c>
      <c r="S324" s="178" t="s">
        <v>713</v>
      </c>
      <c r="T324" s="188">
        <v>0.5</v>
      </c>
      <c r="U324" s="178" t="s">
        <v>714</v>
      </c>
      <c r="V324" s="178" t="s">
        <v>552</v>
      </c>
      <c r="W324" s="178">
        <v>1</v>
      </c>
      <c r="X324" s="190">
        <v>43133</v>
      </c>
      <c r="Y324" s="190">
        <v>43465</v>
      </c>
      <c r="Z324" s="181" t="s">
        <v>615</v>
      </c>
      <c r="AA324" s="176"/>
      <c r="AB324" s="246"/>
      <c r="AC324" s="310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173"/>
      <c r="AT324" s="173"/>
      <c r="AU324" s="173"/>
      <c r="AV324" s="173"/>
      <c r="AW324" s="173"/>
      <c r="AX324" s="173"/>
      <c r="AY324" s="173"/>
      <c r="AZ324" s="173"/>
      <c r="BA324" s="173"/>
      <c r="BB324" s="173"/>
      <c r="BC324" s="173"/>
      <c r="BD324" s="173"/>
    </row>
    <row r="325" spans="1:56" ht="71.25" customHeight="1">
      <c r="A325" s="295"/>
      <c r="B325" s="273" t="str">
        <f>VLOOKUP(C325,Hoja2!$B$1:$C$16,2,0)</f>
        <v>Gestión del Conocimiento y la Innovación</v>
      </c>
      <c r="C325" s="273" t="s">
        <v>693</v>
      </c>
      <c r="D325" s="298"/>
      <c r="E325" s="298"/>
      <c r="F325" s="250"/>
      <c r="G325" s="251"/>
      <c r="H325" s="252"/>
      <c r="I325" s="246"/>
      <c r="J325" s="246"/>
      <c r="K325" s="246"/>
      <c r="L325" s="246"/>
      <c r="M325" s="246"/>
      <c r="N325" s="246"/>
      <c r="O325" s="251"/>
      <c r="P325" s="227"/>
      <c r="Q325" s="232"/>
      <c r="R325" s="91">
        <v>4</v>
      </c>
      <c r="S325" s="182" t="s">
        <v>840</v>
      </c>
      <c r="T325" s="185">
        <v>0.3</v>
      </c>
      <c r="U325" s="182" t="s">
        <v>616</v>
      </c>
      <c r="V325" s="182" t="s">
        <v>552</v>
      </c>
      <c r="W325" s="182">
        <v>1</v>
      </c>
      <c r="X325" s="179">
        <v>43133</v>
      </c>
      <c r="Y325" s="179">
        <v>43190</v>
      </c>
      <c r="Z325" s="180" t="s">
        <v>615</v>
      </c>
      <c r="AA325" s="12"/>
      <c r="AB325" s="246"/>
      <c r="AC325" s="310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8.25" customHeight="1">
      <c r="A326" s="295"/>
      <c r="B326" s="273"/>
      <c r="C326" s="273"/>
      <c r="D326" s="298"/>
      <c r="E326" s="298"/>
      <c r="F326" s="250"/>
      <c r="G326" s="251"/>
      <c r="H326" s="252"/>
      <c r="I326" s="246"/>
      <c r="J326" s="246"/>
      <c r="K326" s="246"/>
      <c r="L326" s="246"/>
      <c r="M326" s="246"/>
      <c r="N326" s="246"/>
      <c r="O326" s="251"/>
      <c r="P326" s="227"/>
      <c r="Q326" s="232"/>
      <c r="R326" s="91">
        <v>4.0999999999999996</v>
      </c>
      <c r="S326" s="178" t="s">
        <v>849</v>
      </c>
      <c r="T326" s="188">
        <v>0.5</v>
      </c>
      <c r="U326" s="178" t="s">
        <v>616</v>
      </c>
      <c r="V326" s="178" t="s">
        <v>552</v>
      </c>
      <c r="W326" s="178">
        <v>1</v>
      </c>
      <c r="X326" s="190">
        <v>43133</v>
      </c>
      <c r="Y326" s="184">
        <v>43312</v>
      </c>
      <c r="Z326" s="181" t="s">
        <v>615</v>
      </c>
      <c r="AA326" s="12"/>
      <c r="AB326" s="246"/>
      <c r="AC326" s="310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7.5" customHeight="1">
      <c r="A327" s="295"/>
      <c r="B327" s="138" t="str">
        <f>VLOOKUP(C327,Hoja2!$B$1:$C$16,2,0)</f>
        <v>Gestión con Valores para Resultados</v>
      </c>
      <c r="C327" s="157" t="s">
        <v>698</v>
      </c>
      <c r="D327" s="298"/>
      <c r="E327" s="298"/>
      <c r="F327" s="250"/>
      <c r="G327" s="251"/>
      <c r="H327" s="252"/>
      <c r="I327" s="246"/>
      <c r="J327" s="246"/>
      <c r="K327" s="246"/>
      <c r="L327" s="246"/>
      <c r="M327" s="246"/>
      <c r="N327" s="246"/>
      <c r="O327" s="251"/>
      <c r="P327" s="227"/>
      <c r="Q327" s="232"/>
      <c r="R327" s="91">
        <v>4.2</v>
      </c>
      <c r="S327" s="178" t="s">
        <v>848</v>
      </c>
      <c r="T327" s="188">
        <v>0.5</v>
      </c>
      <c r="U327" s="178" t="s">
        <v>841</v>
      </c>
      <c r="V327" s="178" t="s">
        <v>552</v>
      </c>
      <c r="W327" s="178">
        <v>2</v>
      </c>
      <c r="X327" s="190">
        <v>43252</v>
      </c>
      <c r="Y327" s="190">
        <v>43465</v>
      </c>
      <c r="Z327" s="181" t="s">
        <v>615</v>
      </c>
      <c r="AA327" s="12"/>
      <c r="AB327" s="246"/>
      <c r="AC327" s="310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85.5" customHeight="1">
      <c r="A328" s="295"/>
      <c r="B328" s="157"/>
      <c r="C328" s="157"/>
      <c r="D328" s="298"/>
      <c r="E328" s="298"/>
      <c r="F328" s="250"/>
      <c r="G328" s="251"/>
      <c r="H328" s="252"/>
      <c r="I328" s="246"/>
      <c r="J328" s="246"/>
      <c r="K328" s="246"/>
      <c r="L328" s="246"/>
      <c r="M328" s="246"/>
      <c r="N328" s="246"/>
      <c r="O328" s="251"/>
      <c r="P328" s="227"/>
      <c r="Q328" s="232"/>
      <c r="R328" s="91">
        <v>5</v>
      </c>
      <c r="S328" s="182" t="s">
        <v>847</v>
      </c>
      <c r="T328" s="185">
        <v>0.15</v>
      </c>
      <c r="U328" s="182" t="s">
        <v>617</v>
      </c>
      <c r="V328" s="182" t="s">
        <v>552</v>
      </c>
      <c r="W328" s="182"/>
      <c r="X328" s="179">
        <v>43282</v>
      </c>
      <c r="Y328" s="179">
        <v>43312</v>
      </c>
      <c r="Z328" s="180" t="s">
        <v>615</v>
      </c>
      <c r="AA328" s="12" t="s">
        <v>822</v>
      </c>
      <c r="AB328" s="246"/>
      <c r="AC328" s="310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66">
      <c r="A329" s="295"/>
      <c r="B329" s="157"/>
      <c r="C329" s="157"/>
      <c r="D329" s="298"/>
      <c r="E329" s="298"/>
      <c r="F329" s="250"/>
      <c r="G329" s="251"/>
      <c r="H329" s="252"/>
      <c r="I329" s="246"/>
      <c r="J329" s="246"/>
      <c r="K329" s="246"/>
      <c r="L329" s="246"/>
      <c r="M329" s="246"/>
      <c r="N329" s="246"/>
      <c r="O329" s="251"/>
      <c r="P329" s="227"/>
      <c r="Q329" s="232"/>
      <c r="R329" s="91">
        <v>5.0999999999999996</v>
      </c>
      <c r="S329" s="178" t="s">
        <v>618</v>
      </c>
      <c r="T329" s="188">
        <v>1</v>
      </c>
      <c r="U329" s="178" t="s">
        <v>617</v>
      </c>
      <c r="V329" s="178" t="s">
        <v>552</v>
      </c>
      <c r="W329" s="178"/>
      <c r="X329" s="190">
        <v>43282</v>
      </c>
      <c r="Y329" s="190">
        <v>43312</v>
      </c>
      <c r="Z329" s="181" t="s">
        <v>615</v>
      </c>
      <c r="AA329" s="12"/>
      <c r="AB329" s="246"/>
      <c r="AC329" s="310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s="211" customFormat="1" ht="33" customHeight="1">
      <c r="A330" s="295"/>
      <c r="B330" s="273" t="str">
        <f>VLOOKUP(C330,Hoja2!$B$1:$C$16,2,0)</f>
        <v>Talento Humano</v>
      </c>
      <c r="C330" s="273" t="s">
        <v>678</v>
      </c>
      <c r="D330" s="298">
        <f>E330*0.2</f>
        <v>1.6666666666666666E-2</v>
      </c>
      <c r="E330" s="298">
        <f>1/12</f>
        <v>8.3333333333333329E-2</v>
      </c>
      <c r="F330" s="250" t="s">
        <v>620</v>
      </c>
      <c r="G330" s="251" t="s">
        <v>274</v>
      </c>
      <c r="H330" s="252">
        <v>0</v>
      </c>
      <c r="I330" s="255">
        <v>1</v>
      </c>
      <c r="J330" s="255">
        <v>0</v>
      </c>
      <c r="K330" s="255">
        <v>0.5</v>
      </c>
      <c r="L330" s="255">
        <v>0.5</v>
      </c>
      <c r="M330" s="255">
        <v>0.5</v>
      </c>
      <c r="N330" s="255">
        <v>1</v>
      </c>
      <c r="O330" s="251" t="s">
        <v>621</v>
      </c>
      <c r="P330" s="239"/>
      <c r="Q330" s="240"/>
      <c r="R330" s="91">
        <v>1</v>
      </c>
      <c r="S330" s="87" t="s">
        <v>622</v>
      </c>
      <c r="T330" s="112">
        <v>0.2</v>
      </c>
      <c r="U330" s="87" t="s">
        <v>623</v>
      </c>
      <c r="V330" s="45" t="s">
        <v>29</v>
      </c>
      <c r="W330" s="48">
        <v>1</v>
      </c>
      <c r="X330" s="46">
        <v>43101</v>
      </c>
      <c r="Y330" s="46">
        <v>43343</v>
      </c>
      <c r="Z330" s="66" t="s">
        <v>626</v>
      </c>
      <c r="AA330" s="12"/>
      <c r="AB330" s="255" t="s">
        <v>830</v>
      </c>
      <c r="AC330" s="310">
        <v>0</v>
      </c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</row>
    <row r="331" spans="1:56" s="211" customFormat="1" ht="66.75" customHeight="1">
      <c r="A331" s="295"/>
      <c r="B331" s="273"/>
      <c r="C331" s="273"/>
      <c r="D331" s="298"/>
      <c r="E331" s="298"/>
      <c r="F331" s="250"/>
      <c r="G331" s="251"/>
      <c r="H331" s="252"/>
      <c r="I331" s="255"/>
      <c r="J331" s="255"/>
      <c r="K331" s="255"/>
      <c r="L331" s="255"/>
      <c r="M331" s="255"/>
      <c r="N331" s="255"/>
      <c r="O331" s="251"/>
      <c r="P331" s="239"/>
      <c r="Q331" s="240"/>
      <c r="R331" s="91">
        <v>1.1000000000000001</v>
      </c>
      <c r="S331" s="36" t="s">
        <v>624</v>
      </c>
      <c r="T331" s="113">
        <v>0.02</v>
      </c>
      <c r="U331" s="36" t="s">
        <v>625</v>
      </c>
      <c r="V331" s="99" t="s">
        <v>29</v>
      </c>
      <c r="W331" s="92">
        <v>15</v>
      </c>
      <c r="X331" s="100">
        <v>43101</v>
      </c>
      <c r="Y331" s="100">
        <v>43220</v>
      </c>
      <c r="Z331" s="76" t="s">
        <v>626</v>
      </c>
      <c r="AA331" s="12"/>
      <c r="AB331" s="255"/>
      <c r="AC331" s="310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</row>
    <row r="332" spans="1:56" s="211" customFormat="1" ht="46.5" customHeight="1">
      <c r="A332" s="295"/>
      <c r="B332" s="273" t="str">
        <f>VLOOKUP(C332,Hoja2!$B$1:$C$16,2,0)</f>
        <v>Talento Humano</v>
      </c>
      <c r="C332" s="273" t="s">
        <v>684</v>
      </c>
      <c r="D332" s="298"/>
      <c r="E332" s="298"/>
      <c r="F332" s="250"/>
      <c r="G332" s="251"/>
      <c r="H332" s="252"/>
      <c r="I332" s="255"/>
      <c r="J332" s="255"/>
      <c r="K332" s="255"/>
      <c r="L332" s="255"/>
      <c r="M332" s="255"/>
      <c r="N332" s="255"/>
      <c r="O332" s="251"/>
      <c r="P332" s="239"/>
      <c r="Q332" s="240"/>
      <c r="R332" s="91">
        <v>1.2</v>
      </c>
      <c r="S332" s="36" t="s">
        <v>629</v>
      </c>
      <c r="T332" s="113">
        <v>0.03</v>
      </c>
      <c r="U332" s="36" t="s">
        <v>451</v>
      </c>
      <c r="V332" s="99" t="s">
        <v>29</v>
      </c>
      <c r="W332" s="92">
        <v>1</v>
      </c>
      <c r="X332" s="100">
        <v>43190</v>
      </c>
      <c r="Y332" s="100">
        <v>43159</v>
      </c>
      <c r="Z332" s="76" t="s">
        <v>630</v>
      </c>
      <c r="AA332" s="12"/>
      <c r="AB332" s="255"/>
      <c r="AC332" s="310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</row>
    <row r="333" spans="1:56" s="211" customFormat="1" ht="43.5" customHeight="1">
      <c r="A333" s="295"/>
      <c r="B333" s="273"/>
      <c r="C333" s="273"/>
      <c r="D333" s="298"/>
      <c r="E333" s="298"/>
      <c r="F333" s="250"/>
      <c r="G333" s="251"/>
      <c r="H333" s="252"/>
      <c r="I333" s="255"/>
      <c r="J333" s="255"/>
      <c r="K333" s="255"/>
      <c r="L333" s="255"/>
      <c r="M333" s="255"/>
      <c r="N333" s="255"/>
      <c r="O333" s="251"/>
      <c r="P333" s="239"/>
      <c r="Q333" s="240"/>
      <c r="R333" s="91">
        <v>1.3</v>
      </c>
      <c r="S333" s="36" t="s">
        <v>627</v>
      </c>
      <c r="T333" s="113">
        <v>0.05</v>
      </c>
      <c r="U333" s="36" t="s">
        <v>628</v>
      </c>
      <c r="V333" s="99" t="s">
        <v>29</v>
      </c>
      <c r="W333" s="92">
        <v>16</v>
      </c>
      <c r="X333" s="100">
        <v>43159</v>
      </c>
      <c r="Y333" s="100">
        <v>43220</v>
      </c>
      <c r="Z333" s="76" t="s">
        <v>824</v>
      </c>
      <c r="AA333" s="12"/>
      <c r="AB333" s="255"/>
      <c r="AC333" s="310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</row>
    <row r="334" spans="1:56" s="211" customFormat="1" ht="48.75" customHeight="1">
      <c r="A334" s="295"/>
      <c r="B334" s="273"/>
      <c r="C334" s="273"/>
      <c r="D334" s="298"/>
      <c r="E334" s="298"/>
      <c r="F334" s="250"/>
      <c r="G334" s="251"/>
      <c r="H334" s="252"/>
      <c r="I334" s="255"/>
      <c r="J334" s="255"/>
      <c r="K334" s="255"/>
      <c r="L334" s="255"/>
      <c r="M334" s="255"/>
      <c r="N334" s="255"/>
      <c r="O334" s="251"/>
      <c r="P334" s="239"/>
      <c r="Q334" s="240"/>
      <c r="R334" s="91">
        <v>1.4</v>
      </c>
      <c r="S334" s="36" t="s">
        <v>631</v>
      </c>
      <c r="T334" s="113">
        <v>0.05</v>
      </c>
      <c r="U334" s="36" t="s">
        <v>632</v>
      </c>
      <c r="V334" s="99" t="s">
        <v>29</v>
      </c>
      <c r="W334" s="92">
        <v>1</v>
      </c>
      <c r="X334" s="100">
        <v>43174</v>
      </c>
      <c r="Y334" s="100">
        <v>43235</v>
      </c>
      <c r="Z334" s="76" t="s">
        <v>626</v>
      </c>
      <c r="AA334" s="12"/>
      <c r="AB334" s="255"/>
      <c r="AC334" s="310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</row>
    <row r="335" spans="1:56" s="211" customFormat="1" ht="84.75" customHeight="1">
      <c r="A335" s="295"/>
      <c r="B335" s="273" t="str">
        <f>VLOOKUP(C335,Hoja2!$B$1:$C$16,2,0)</f>
        <v>Direccionamiento Estratégico y Planeación</v>
      </c>
      <c r="C335" s="273" t="s">
        <v>683</v>
      </c>
      <c r="D335" s="298"/>
      <c r="E335" s="298"/>
      <c r="F335" s="250"/>
      <c r="G335" s="251"/>
      <c r="H335" s="252"/>
      <c r="I335" s="255"/>
      <c r="J335" s="255"/>
      <c r="K335" s="255"/>
      <c r="L335" s="255"/>
      <c r="M335" s="255"/>
      <c r="N335" s="255"/>
      <c r="O335" s="251"/>
      <c r="P335" s="239"/>
      <c r="Q335" s="240"/>
      <c r="R335" s="91">
        <v>1.5</v>
      </c>
      <c r="S335" s="36" t="s">
        <v>633</v>
      </c>
      <c r="T335" s="113">
        <v>0</v>
      </c>
      <c r="U335" s="36" t="s">
        <v>634</v>
      </c>
      <c r="V335" s="99" t="s">
        <v>635</v>
      </c>
      <c r="W335" s="92">
        <v>1</v>
      </c>
      <c r="X335" s="100">
        <v>43146</v>
      </c>
      <c r="Y335" s="100">
        <v>43343</v>
      </c>
      <c r="Z335" s="76" t="s">
        <v>636</v>
      </c>
      <c r="AA335" s="12"/>
      <c r="AB335" s="255"/>
      <c r="AC335" s="310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</row>
    <row r="336" spans="1:56" s="211" customFormat="1" ht="78" customHeight="1">
      <c r="A336" s="295"/>
      <c r="B336" s="273"/>
      <c r="C336" s="273"/>
      <c r="D336" s="298"/>
      <c r="E336" s="298"/>
      <c r="F336" s="250"/>
      <c r="G336" s="251"/>
      <c r="H336" s="252"/>
      <c r="I336" s="255"/>
      <c r="J336" s="255"/>
      <c r="K336" s="255"/>
      <c r="L336" s="255"/>
      <c r="M336" s="255"/>
      <c r="N336" s="255"/>
      <c r="O336" s="251"/>
      <c r="P336" s="239"/>
      <c r="Q336" s="240"/>
      <c r="R336" s="91">
        <v>2</v>
      </c>
      <c r="S336" s="87" t="s">
        <v>637</v>
      </c>
      <c r="T336" s="112">
        <v>0.3</v>
      </c>
      <c r="U336" s="87" t="s">
        <v>638</v>
      </c>
      <c r="V336" s="45" t="s">
        <v>29</v>
      </c>
      <c r="W336" s="48">
        <v>7</v>
      </c>
      <c r="X336" s="46">
        <v>43101</v>
      </c>
      <c r="Y336" s="46">
        <v>43465</v>
      </c>
      <c r="Z336" s="66" t="s">
        <v>626</v>
      </c>
      <c r="AA336" s="12"/>
      <c r="AB336" s="255"/>
      <c r="AC336" s="310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</row>
    <row r="337" spans="1:56" s="211" customFormat="1" ht="66" customHeight="1">
      <c r="A337" s="295"/>
      <c r="B337" s="273" t="str">
        <f>VLOOKUP(C337,Hoja2!$B$1:$C$16,2,0)</f>
        <v>Gestión con Valores para Resultados</v>
      </c>
      <c r="C337" s="273" t="s">
        <v>690</v>
      </c>
      <c r="D337" s="298"/>
      <c r="E337" s="298"/>
      <c r="F337" s="250"/>
      <c r="G337" s="251"/>
      <c r="H337" s="252"/>
      <c r="I337" s="255"/>
      <c r="J337" s="255"/>
      <c r="K337" s="255"/>
      <c r="L337" s="255"/>
      <c r="M337" s="255"/>
      <c r="N337" s="255"/>
      <c r="O337" s="251"/>
      <c r="P337" s="239"/>
      <c r="Q337" s="240"/>
      <c r="R337" s="91">
        <v>2.1</v>
      </c>
      <c r="S337" s="36" t="s">
        <v>639</v>
      </c>
      <c r="T337" s="113">
        <v>0.1</v>
      </c>
      <c r="U337" s="36" t="s">
        <v>640</v>
      </c>
      <c r="V337" s="99" t="s">
        <v>29</v>
      </c>
      <c r="W337" s="92">
        <v>1</v>
      </c>
      <c r="X337" s="100">
        <v>43101</v>
      </c>
      <c r="Y337" s="100">
        <v>43220</v>
      </c>
      <c r="Z337" s="76" t="s">
        <v>626</v>
      </c>
      <c r="AA337" s="12"/>
      <c r="AB337" s="255"/>
      <c r="AC337" s="310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</row>
    <row r="338" spans="1:56" s="211" customFormat="1" ht="45.75" customHeight="1">
      <c r="A338" s="295"/>
      <c r="B338" s="273"/>
      <c r="C338" s="273"/>
      <c r="D338" s="298"/>
      <c r="E338" s="298"/>
      <c r="F338" s="250"/>
      <c r="G338" s="251"/>
      <c r="H338" s="252"/>
      <c r="I338" s="255"/>
      <c r="J338" s="255"/>
      <c r="K338" s="255"/>
      <c r="L338" s="255"/>
      <c r="M338" s="255"/>
      <c r="N338" s="255"/>
      <c r="O338" s="251"/>
      <c r="P338" s="239"/>
      <c r="Q338" s="240"/>
      <c r="R338" s="91">
        <v>2.2000000000000002</v>
      </c>
      <c r="S338" s="36" t="s">
        <v>641</v>
      </c>
      <c r="T338" s="113">
        <v>0.03</v>
      </c>
      <c r="U338" s="36" t="s">
        <v>642</v>
      </c>
      <c r="V338" s="99" t="s">
        <v>29</v>
      </c>
      <c r="W338" s="92">
        <v>1</v>
      </c>
      <c r="X338" s="100">
        <v>43101</v>
      </c>
      <c r="Y338" s="100">
        <v>43465</v>
      </c>
      <c r="Z338" s="76" t="s">
        <v>626</v>
      </c>
      <c r="AA338" s="12"/>
      <c r="AB338" s="255"/>
      <c r="AC338" s="310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</row>
    <row r="339" spans="1:56" s="211" customFormat="1" ht="68.25" customHeight="1">
      <c r="A339" s="295"/>
      <c r="B339" s="273" t="str">
        <f>VLOOKUP(C339,Hoja2!$B$1:$C$16,2,0)</f>
        <v>Gestión con Valores para Resultados</v>
      </c>
      <c r="C339" s="273" t="s">
        <v>691</v>
      </c>
      <c r="D339" s="298"/>
      <c r="E339" s="298"/>
      <c r="F339" s="250"/>
      <c r="G339" s="251"/>
      <c r="H339" s="252"/>
      <c r="I339" s="255"/>
      <c r="J339" s="255"/>
      <c r="K339" s="255"/>
      <c r="L339" s="255"/>
      <c r="M339" s="255"/>
      <c r="N339" s="255"/>
      <c r="O339" s="251"/>
      <c r="P339" s="239"/>
      <c r="Q339" s="240"/>
      <c r="R339" s="91">
        <v>2.2999999999999998</v>
      </c>
      <c r="S339" s="36" t="s">
        <v>643</v>
      </c>
      <c r="T339" s="113">
        <v>0.03</v>
      </c>
      <c r="U339" s="36" t="s">
        <v>642</v>
      </c>
      <c r="V339" s="99" t="s">
        <v>29</v>
      </c>
      <c r="W339" s="92">
        <v>1</v>
      </c>
      <c r="X339" s="100">
        <v>43101</v>
      </c>
      <c r="Y339" s="100">
        <v>43465</v>
      </c>
      <c r="Z339" s="76" t="s">
        <v>626</v>
      </c>
      <c r="AA339" s="12"/>
      <c r="AB339" s="255"/>
      <c r="AC339" s="310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</row>
    <row r="340" spans="1:56" s="211" customFormat="1" ht="116.25" customHeight="1">
      <c r="A340" s="295"/>
      <c r="B340" s="273"/>
      <c r="C340" s="273"/>
      <c r="D340" s="298"/>
      <c r="E340" s="298"/>
      <c r="F340" s="250"/>
      <c r="G340" s="251"/>
      <c r="H340" s="252"/>
      <c r="I340" s="255"/>
      <c r="J340" s="255"/>
      <c r="K340" s="255"/>
      <c r="L340" s="255"/>
      <c r="M340" s="255"/>
      <c r="N340" s="255"/>
      <c r="O340" s="251"/>
      <c r="P340" s="239"/>
      <c r="Q340" s="240"/>
      <c r="R340" s="91">
        <v>2.4</v>
      </c>
      <c r="S340" s="36" t="s">
        <v>644</v>
      </c>
      <c r="T340" s="113">
        <v>0.03</v>
      </c>
      <c r="U340" s="36" t="s">
        <v>642</v>
      </c>
      <c r="V340" s="99" t="s">
        <v>29</v>
      </c>
      <c r="W340" s="92">
        <v>1</v>
      </c>
      <c r="X340" s="100">
        <v>43101</v>
      </c>
      <c r="Y340" s="100">
        <v>43465</v>
      </c>
      <c r="Z340" s="76" t="s">
        <v>626</v>
      </c>
      <c r="AA340" s="12" t="s">
        <v>822</v>
      </c>
      <c r="AB340" s="255"/>
      <c r="AC340" s="310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</row>
    <row r="341" spans="1:56" s="211" customFormat="1" ht="115.5" customHeight="1">
      <c r="A341" s="295"/>
      <c r="B341" s="138" t="str">
        <f>VLOOKUP(C341,Hoja2!$B$1:$C$16,2,0)</f>
        <v>Gestión con Valores para Resultados</v>
      </c>
      <c r="C341" s="157" t="s">
        <v>694</v>
      </c>
      <c r="D341" s="298"/>
      <c r="E341" s="298"/>
      <c r="F341" s="250"/>
      <c r="G341" s="251"/>
      <c r="H341" s="252"/>
      <c r="I341" s="255"/>
      <c r="J341" s="255"/>
      <c r="K341" s="255"/>
      <c r="L341" s="255"/>
      <c r="M341" s="255"/>
      <c r="N341" s="255"/>
      <c r="O341" s="251"/>
      <c r="P341" s="239"/>
      <c r="Q341" s="240"/>
      <c r="R341" s="91">
        <v>2.5</v>
      </c>
      <c r="S341" s="36" t="s">
        <v>645</v>
      </c>
      <c r="T341" s="113">
        <v>0.03</v>
      </c>
      <c r="U341" s="36" t="s">
        <v>642</v>
      </c>
      <c r="V341" s="99" t="s">
        <v>29</v>
      </c>
      <c r="W341" s="92">
        <v>1</v>
      </c>
      <c r="X341" s="100">
        <v>43132</v>
      </c>
      <c r="Y341" s="100">
        <v>43465</v>
      </c>
      <c r="Z341" s="76" t="s">
        <v>626</v>
      </c>
      <c r="AA341" s="12"/>
      <c r="AB341" s="255"/>
      <c r="AC341" s="310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</row>
    <row r="342" spans="1:56" s="211" customFormat="1" ht="69" customHeight="1">
      <c r="A342" s="295"/>
      <c r="B342" s="273" t="str">
        <f>VLOOKUP(C342,Hoja2!$B$1:$C$16,2,0)</f>
        <v>Gestión con Valores para Resultados</v>
      </c>
      <c r="C342" s="273" t="s">
        <v>695</v>
      </c>
      <c r="D342" s="298"/>
      <c r="E342" s="298"/>
      <c r="F342" s="250"/>
      <c r="G342" s="251"/>
      <c r="H342" s="252"/>
      <c r="I342" s="255"/>
      <c r="J342" s="255"/>
      <c r="K342" s="255"/>
      <c r="L342" s="255"/>
      <c r="M342" s="255"/>
      <c r="N342" s="255"/>
      <c r="O342" s="251"/>
      <c r="P342" s="239"/>
      <c r="Q342" s="240"/>
      <c r="R342" s="91">
        <v>2.6</v>
      </c>
      <c r="S342" s="36" t="s">
        <v>646</v>
      </c>
      <c r="T342" s="113">
        <v>0.03</v>
      </c>
      <c r="U342" s="36" t="s">
        <v>642</v>
      </c>
      <c r="V342" s="99" t="s">
        <v>29</v>
      </c>
      <c r="W342" s="92">
        <v>1</v>
      </c>
      <c r="X342" s="100">
        <v>43132</v>
      </c>
      <c r="Y342" s="100">
        <v>43465</v>
      </c>
      <c r="Z342" s="76" t="s">
        <v>626</v>
      </c>
      <c r="AA342" s="12"/>
      <c r="AB342" s="255"/>
      <c r="AC342" s="310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</row>
    <row r="343" spans="1:56" s="211" customFormat="1" ht="98.25" customHeight="1">
      <c r="A343" s="295"/>
      <c r="B343" s="273"/>
      <c r="C343" s="273"/>
      <c r="D343" s="298"/>
      <c r="E343" s="298"/>
      <c r="F343" s="250"/>
      <c r="G343" s="251"/>
      <c r="H343" s="252"/>
      <c r="I343" s="255"/>
      <c r="J343" s="255"/>
      <c r="K343" s="255"/>
      <c r="L343" s="255"/>
      <c r="M343" s="255"/>
      <c r="N343" s="255"/>
      <c r="O343" s="251"/>
      <c r="P343" s="239"/>
      <c r="Q343" s="240"/>
      <c r="R343" s="91">
        <v>2.7</v>
      </c>
      <c r="S343" s="36" t="s">
        <v>647</v>
      </c>
      <c r="T343" s="113">
        <v>0.02</v>
      </c>
      <c r="U343" s="36" t="s">
        <v>642</v>
      </c>
      <c r="V343" s="99" t="s">
        <v>29</v>
      </c>
      <c r="W343" s="92">
        <v>1</v>
      </c>
      <c r="X343" s="100">
        <v>43160</v>
      </c>
      <c r="Y343" s="100">
        <v>43465</v>
      </c>
      <c r="Z343" s="76" t="s">
        <v>626</v>
      </c>
      <c r="AA343" s="12"/>
      <c r="AB343" s="255"/>
      <c r="AC343" s="310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</row>
    <row r="344" spans="1:56" s="211" customFormat="1" ht="131.25" customHeight="1">
      <c r="A344" s="295"/>
      <c r="B344" s="138" t="str">
        <f>VLOOKUP(C344,Hoja2!$B$1:$C$16,2,0)</f>
        <v>Gestión con Valores para Resultados</v>
      </c>
      <c r="C344" s="157" t="s">
        <v>696</v>
      </c>
      <c r="D344" s="298"/>
      <c r="E344" s="298"/>
      <c r="F344" s="250"/>
      <c r="G344" s="251"/>
      <c r="H344" s="252"/>
      <c r="I344" s="255"/>
      <c r="J344" s="255"/>
      <c r="K344" s="255"/>
      <c r="L344" s="255"/>
      <c r="M344" s="255"/>
      <c r="N344" s="255"/>
      <c r="O344" s="251"/>
      <c r="P344" s="239"/>
      <c r="Q344" s="240"/>
      <c r="R344" s="91">
        <v>2.8</v>
      </c>
      <c r="S344" s="36" t="s">
        <v>648</v>
      </c>
      <c r="T344" s="113">
        <v>0.03</v>
      </c>
      <c r="U344" s="36" t="s">
        <v>642</v>
      </c>
      <c r="V344" s="99" t="s">
        <v>29</v>
      </c>
      <c r="W344" s="92">
        <v>1</v>
      </c>
      <c r="X344" s="100">
        <v>43132</v>
      </c>
      <c r="Y344" s="100">
        <v>43465</v>
      </c>
      <c r="Z344" s="76" t="s">
        <v>626</v>
      </c>
      <c r="AA344" s="12"/>
      <c r="AB344" s="255"/>
      <c r="AC344" s="310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</row>
    <row r="345" spans="1:56" s="211" customFormat="1" ht="66.75" customHeight="1">
      <c r="A345" s="295"/>
      <c r="B345" s="138" t="str">
        <f>VLOOKUP(C345,Hoja2!$B$1:$C$16,2,0)</f>
        <v>Gestión con Valores para Resultados</v>
      </c>
      <c r="C345" s="157" t="s">
        <v>697</v>
      </c>
      <c r="D345" s="298"/>
      <c r="E345" s="298"/>
      <c r="F345" s="250"/>
      <c r="G345" s="251"/>
      <c r="H345" s="252"/>
      <c r="I345" s="255"/>
      <c r="J345" s="255"/>
      <c r="K345" s="255"/>
      <c r="L345" s="255"/>
      <c r="M345" s="255"/>
      <c r="N345" s="255"/>
      <c r="O345" s="251"/>
      <c r="P345" s="239"/>
      <c r="Q345" s="240"/>
      <c r="R345" s="91">
        <v>3</v>
      </c>
      <c r="S345" s="87" t="s">
        <v>649</v>
      </c>
      <c r="T345" s="112">
        <v>0.3</v>
      </c>
      <c r="U345" s="87" t="s">
        <v>650</v>
      </c>
      <c r="V345" s="45" t="s">
        <v>451</v>
      </c>
      <c r="W345" s="48">
        <v>10</v>
      </c>
      <c r="X345" s="46">
        <v>43132</v>
      </c>
      <c r="Y345" s="46">
        <v>43465</v>
      </c>
      <c r="Z345" s="66" t="s">
        <v>626</v>
      </c>
      <c r="AA345" s="12"/>
      <c r="AB345" s="255"/>
      <c r="AC345" s="310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</row>
    <row r="346" spans="1:56" s="211" customFormat="1" ht="93.75" customHeight="1">
      <c r="A346" s="295"/>
      <c r="B346" s="138" t="str">
        <f>VLOOKUP(C346,Hoja2!$B$1:$C$16,2,0)</f>
        <v>Gestión con Valores para Resultados</v>
      </c>
      <c r="C346" s="157" t="s">
        <v>698</v>
      </c>
      <c r="D346" s="298"/>
      <c r="E346" s="298"/>
      <c r="F346" s="250"/>
      <c r="G346" s="251"/>
      <c r="H346" s="252"/>
      <c r="I346" s="255"/>
      <c r="J346" s="255"/>
      <c r="K346" s="255"/>
      <c r="L346" s="255"/>
      <c r="M346" s="255"/>
      <c r="N346" s="255"/>
      <c r="O346" s="251"/>
      <c r="P346" s="239"/>
      <c r="Q346" s="240"/>
      <c r="R346" s="91">
        <v>3.1</v>
      </c>
      <c r="S346" s="36" t="s">
        <v>651</v>
      </c>
      <c r="T346" s="113">
        <v>0.1</v>
      </c>
      <c r="U346" s="36" t="s">
        <v>652</v>
      </c>
      <c r="V346" s="99" t="s">
        <v>29</v>
      </c>
      <c r="W346" s="92">
        <v>12</v>
      </c>
      <c r="X346" s="100">
        <v>43132</v>
      </c>
      <c r="Y346" s="100">
        <v>43434</v>
      </c>
      <c r="Z346" s="76" t="s">
        <v>626</v>
      </c>
      <c r="AA346" s="12"/>
      <c r="AB346" s="255"/>
      <c r="AC346" s="310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</row>
    <row r="347" spans="1:56" s="211" customFormat="1" ht="82.5" customHeight="1">
      <c r="A347" s="295"/>
      <c r="B347" s="138" t="str">
        <f>VLOOKUP(C347,Hoja2!$B$1:$C$16,2,0)</f>
        <v>Evaluación de Resultados</v>
      </c>
      <c r="C347" s="157" t="s">
        <v>682</v>
      </c>
      <c r="D347" s="298"/>
      <c r="E347" s="298"/>
      <c r="F347" s="250"/>
      <c r="G347" s="251"/>
      <c r="H347" s="252"/>
      <c r="I347" s="255"/>
      <c r="J347" s="255"/>
      <c r="K347" s="255"/>
      <c r="L347" s="255"/>
      <c r="M347" s="255"/>
      <c r="N347" s="255"/>
      <c r="O347" s="251"/>
      <c r="P347" s="239"/>
      <c r="Q347" s="240"/>
      <c r="R347" s="91">
        <v>3.2</v>
      </c>
      <c r="S347" s="36" t="s">
        <v>653</v>
      </c>
      <c r="T347" s="113">
        <v>0.1</v>
      </c>
      <c r="U347" s="36" t="s">
        <v>654</v>
      </c>
      <c r="V347" s="99" t="s">
        <v>655</v>
      </c>
      <c r="W347" s="92">
        <v>6</v>
      </c>
      <c r="X347" s="100">
        <v>43132</v>
      </c>
      <c r="Y347" s="100">
        <v>43465</v>
      </c>
      <c r="Z347" s="76" t="s">
        <v>626</v>
      </c>
      <c r="AA347" s="12"/>
      <c r="AB347" s="255"/>
      <c r="AC347" s="310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</row>
    <row r="348" spans="1:56" s="211" customFormat="1" ht="99" customHeight="1">
      <c r="A348" s="295"/>
      <c r="B348" s="138" t="str">
        <f>VLOOKUP(C348,Hoja2!$B$1:$C$16,2,0)</f>
        <v>Información y Comunicación</v>
      </c>
      <c r="C348" s="157" t="s">
        <v>686</v>
      </c>
      <c r="D348" s="298"/>
      <c r="E348" s="298"/>
      <c r="F348" s="250"/>
      <c r="G348" s="251"/>
      <c r="H348" s="252"/>
      <c r="I348" s="255"/>
      <c r="J348" s="255"/>
      <c r="K348" s="255"/>
      <c r="L348" s="255"/>
      <c r="M348" s="255"/>
      <c r="N348" s="255"/>
      <c r="O348" s="251"/>
      <c r="P348" s="239"/>
      <c r="Q348" s="240"/>
      <c r="R348" s="91">
        <v>3.3</v>
      </c>
      <c r="S348" s="36" t="s">
        <v>656</v>
      </c>
      <c r="T348" s="113">
        <v>0.1</v>
      </c>
      <c r="U348" s="36" t="s">
        <v>650</v>
      </c>
      <c r="V348" s="99" t="s">
        <v>451</v>
      </c>
      <c r="W348" s="92">
        <v>10</v>
      </c>
      <c r="X348" s="100">
        <v>43146</v>
      </c>
      <c r="Y348" s="100">
        <v>43465</v>
      </c>
      <c r="Z348" s="76" t="s">
        <v>626</v>
      </c>
      <c r="AA348" s="12"/>
      <c r="AB348" s="255"/>
      <c r="AC348" s="310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</row>
    <row r="349" spans="1:56" s="211" customFormat="1" ht="57" customHeight="1">
      <c r="A349" s="295"/>
      <c r="B349" s="273" t="str">
        <f>VLOOKUP(C349,Hoja2!$B$1:$C$16,2,0)</f>
        <v>Información y Comunicación</v>
      </c>
      <c r="C349" s="273" t="s">
        <v>687</v>
      </c>
      <c r="D349" s="298"/>
      <c r="E349" s="298"/>
      <c r="F349" s="250"/>
      <c r="G349" s="251"/>
      <c r="H349" s="252"/>
      <c r="I349" s="255"/>
      <c r="J349" s="255"/>
      <c r="K349" s="255"/>
      <c r="L349" s="255"/>
      <c r="M349" s="255"/>
      <c r="N349" s="255"/>
      <c r="O349" s="251"/>
      <c r="P349" s="239"/>
      <c r="Q349" s="240"/>
      <c r="R349" s="91">
        <v>4</v>
      </c>
      <c r="S349" s="87" t="s">
        <v>657</v>
      </c>
      <c r="T349" s="112">
        <v>0.2</v>
      </c>
      <c r="U349" s="87" t="s">
        <v>658</v>
      </c>
      <c r="V349" s="45" t="s">
        <v>29</v>
      </c>
      <c r="W349" s="48">
        <v>1</v>
      </c>
      <c r="X349" s="46">
        <v>43132</v>
      </c>
      <c r="Y349" s="46">
        <v>43465</v>
      </c>
      <c r="Z349" s="66" t="s">
        <v>626</v>
      </c>
      <c r="AA349" s="12"/>
      <c r="AB349" s="255"/>
      <c r="AC349" s="310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</row>
    <row r="350" spans="1:56" s="211" customFormat="1" ht="39.75" customHeight="1">
      <c r="A350" s="295"/>
      <c r="B350" s="273"/>
      <c r="C350" s="273"/>
      <c r="D350" s="157"/>
      <c r="E350" s="157"/>
      <c r="F350" s="250"/>
      <c r="G350" s="251"/>
      <c r="H350" s="252"/>
      <c r="I350" s="255"/>
      <c r="J350" s="255"/>
      <c r="K350" s="255"/>
      <c r="L350" s="255"/>
      <c r="M350" s="255"/>
      <c r="N350" s="255"/>
      <c r="O350" s="251"/>
      <c r="P350" s="239"/>
      <c r="Q350" s="240"/>
      <c r="R350" s="91">
        <v>4.0999999999999996</v>
      </c>
      <c r="S350" s="36" t="s">
        <v>659</v>
      </c>
      <c r="T350" s="113">
        <v>0.02</v>
      </c>
      <c r="U350" s="36" t="s">
        <v>248</v>
      </c>
      <c r="V350" s="99" t="s">
        <v>29</v>
      </c>
      <c r="W350" s="92">
        <v>1</v>
      </c>
      <c r="X350" s="100">
        <v>43160</v>
      </c>
      <c r="Y350" s="100">
        <v>43221</v>
      </c>
      <c r="Z350" s="76" t="s">
        <v>626</v>
      </c>
      <c r="AA350" s="12"/>
      <c r="AB350" s="255"/>
      <c r="AC350" s="310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</row>
    <row r="351" spans="1:56" s="211" customFormat="1" ht="47.25" customHeight="1">
      <c r="A351" s="295"/>
      <c r="B351" s="273" t="str">
        <f>VLOOKUP(C351,Hoja2!$B$1:$C$16,2,0)</f>
        <v>Gestión del Conocimiento y la Innovación</v>
      </c>
      <c r="C351" s="273" t="s">
        <v>693</v>
      </c>
      <c r="D351" s="157"/>
      <c r="E351" s="157"/>
      <c r="F351" s="250"/>
      <c r="G351" s="251"/>
      <c r="H351" s="252"/>
      <c r="I351" s="255"/>
      <c r="J351" s="255"/>
      <c r="K351" s="255"/>
      <c r="L351" s="255"/>
      <c r="M351" s="255"/>
      <c r="N351" s="255"/>
      <c r="O351" s="251"/>
      <c r="P351" s="239"/>
      <c r="Q351" s="240"/>
      <c r="R351" s="91">
        <v>4.2</v>
      </c>
      <c r="S351" s="36" t="s">
        <v>660</v>
      </c>
      <c r="T351" s="113">
        <v>0.04</v>
      </c>
      <c r="U351" s="36" t="s">
        <v>661</v>
      </c>
      <c r="V351" s="99" t="s">
        <v>29</v>
      </c>
      <c r="W351" s="92">
        <v>10</v>
      </c>
      <c r="X351" s="100">
        <v>43240</v>
      </c>
      <c r="Y351" s="100">
        <v>43449</v>
      </c>
      <c r="Z351" s="76" t="s">
        <v>626</v>
      </c>
      <c r="AA351" s="12"/>
      <c r="AB351" s="255"/>
      <c r="AC351" s="310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</row>
    <row r="352" spans="1:56" s="211" customFormat="1" ht="47.25" customHeight="1">
      <c r="A352" s="295"/>
      <c r="B352" s="273"/>
      <c r="C352" s="273"/>
      <c r="D352" s="157"/>
      <c r="E352" s="157"/>
      <c r="F352" s="250"/>
      <c r="G352" s="251"/>
      <c r="H352" s="252"/>
      <c r="I352" s="255"/>
      <c r="J352" s="255"/>
      <c r="K352" s="255"/>
      <c r="L352" s="255"/>
      <c r="M352" s="255"/>
      <c r="N352" s="255"/>
      <c r="O352" s="251"/>
      <c r="P352" s="239"/>
      <c r="Q352" s="240"/>
      <c r="R352" s="91">
        <v>4.3</v>
      </c>
      <c r="S352" s="36" t="s">
        <v>662</v>
      </c>
      <c r="T352" s="113">
        <v>0.04</v>
      </c>
      <c r="U352" s="36" t="s">
        <v>663</v>
      </c>
      <c r="V352" s="99" t="s">
        <v>29</v>
      </c>
      <c r="W352" s="92">
        <v>10</v>
      </c>
      <c r="X352" s="100">
        <v>43159</v>
      </c>
      <c r="Y352" s="100">
        <v>43465</v>
      </c>
      <c r="Z352" s="76" t="s">
        <v>626</v>
      </c>
      <c r="AA352" s="12"/>
      <c r="AB352" s="255"/>
      <c r="AC352" s="310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</row>
    <row r="353" spans="1:56" s="211" customFormat="1" ht="64.5" customHeight="1">
      <c r="A353" s="295"/>
      <c r="B353" s="191" t="str">
        <f>VLOOKUP(C353,Hoja2!$B$1:$C$16,2,0)</f>
        <v>Control Interno</v>
      </c>
      <c r="C353" s="191" t="s">
        <v>692</v>
      </c>
      <c r="D353" s="192"/>
      <c r="E353" s="192"/>
      <c r="F353" s="250"/>
      <c r="G353" s="251"/>
      <c r="H353" s="252"/>
      <c r="I353" s="255"/>
      <c r="J353" s="255"/>
      <c r="K353" s="255"/>
      <c r="L353" s="255"/>
      <c r="M353" s="255"/>
      <c r="N353" s="255"/>
      <c r="O353" s="251"/>
      <c r="P353" s="241"/>
      <c r="Q353" s="242"/>
      <c r="R353" s="193">
        <v>4.4000000000000004</v>
      </c>
      <c r="S353" s="194" t="s">
        <v>664</v>
      </c>
      <c r="T353" s="195">
        <v>0.1</v>
      </c>
      <c r="U353" s="194" t="s">
        <v>665</v>
      </c>
      <c r="V353" s="196" t="s">
        <v>666</v>
      </c>
      <c r="W353" s="197">
        <v>10</v>
      </c>
      <c r="X353" s="198">
        <v>43159</v>
      </c>
      <c r="Y353" s="198">
        <v>43465</v>
      </c>
      <c r="Z353" s="199" t="s">
        <v>825</v>
      </c>
      <c r="AA353" s="200"/>
      <c r="AB353" s="255"/>
      <c r="AC353" s="310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</row>
    <row r="354" spans="1:56" s="215" customFormat="1" ht="48" customHeight="1">
      <c r="A354" s="213"/>
      <c r="B354" s="213"/>
      <c r="C354" s="213"/>
      <c r="D354" s="214"/>
      <c r="E354" s="214"/>
      <c r="F354" s="213"/>
      <c r="H354" s="216"/>
      <c r="I354" s="213"/>
      <c r="J354" s="213"/>
      <c r="K354" s="213"/>
      <c r="L354" s="217"/>
      <c r="M354" s="213"/>
      <c r="N354" s="213"/>
      <c r="O354" s="213"/>
      <c r="S354" s="218"/>
      <c r="U354" s="218"/>
      <c r="Z354" s="219"/>
      <c r="AA354" s="218"/>
    </row>
    <row r="355" spans="1:56" s="215" customFormat="1" ht="48" customHeight="1">
      <c r="A355" s="213"/>
      <c r="B355" s="213"/>
      <c r="C355" s="213"/>
      <c r="D355" s="213"/>
      <c r="E355" s="213"/>
      <c r="F355" s="213"/>
      <c r="H355" s="220"/>
      <c r="I355" s="213"/>
      <c r="J355" s="213"/>
      <c r="K355" s="213"/>
      <c r="L355" s="217"/>
      <c r="M355" s="213"/>
      <c r="N355" s="213"/>
      <c r="O355" s="213"/>
      <c r="S355" s="218"/>
      <c r="U355" s="218"/>
      <c r="Z355" s="219"/>
      <c r="AA355" s="218"/>
    </row>
    <row r="356" spans="1:56" s="215" customFormat="1" ht="48" customHeight="1">
      <c r="A356" s="213"/>
      <c r="B356" s="213"/>
      <c r="C356" s="213"/>
      <c r="D356" s="213"/>
      <c r="E356" s="213"/>
      <c r="F356" s="213"/>
      <c r="H356" s="220"/>
      <c r="I356" s="213"/>
      <c r="J356" s="213"/>
      <c r="K356" s="213"/>
      <c r="L356" s="217"/>
      <c r="M356" s="213"/>
      <c r="N356" s="213"/>
      <c r="O356" s="213"/>
      <c r="S356" s="218"/>
      <c r="U356" s="218"/>
      <c r="Z356" s="219"/>
      <c r="AA356" s="218"/>
    </row>
    <row r="357" spans="1:56" s="215" customFormat="1" ht="48" customHeight="1">
      <c r="A357" s="213"/>
      <c r="B357" s="213"/>
      <c r="C357" s="213"/>
      <c r="D357" s="213"/>
      <c r="E357" s="213"/>
      <c r="F357" s="213"/>
      <c r="H357" s="220"/>
      <c r="I357" s="213"/>
      <c r="J357" s="213"/>
      <c r="K357" s="213"/>
      <c r="L357" s="217"/>
      <c r="M357" s="213"/>
      <c r="N357" s="213"/>
      <c r="O357" s="213"/>
      <c r="S357" s="218"/>
      <c r="U357" s="218"/>
      <c r="Z357" s="219"/>
      <c r="AA357" s="218"/>
    </row>
    <row r="358" spans="1:56" s="215" customFormat="1" ht="48" customHeight="1">
      <c r="A358" s="213"/>
      <c r="B358" s="213"/>
      <c r="C358" s="213"/>
      <c r="D358" s="213"/>
      <c r="E358" s="213"/>
      <c r="F358" s="213"/>
      <c r="H358" s="220"/>
      <c r="I358" s="213"/>
      <c r="J358" s="213"/>
      <c r="K358" s="213"/>
      <c r="L358" s="217"/>
      <c r="M358" s="213"/>
      <c r="N358" s="213"/>
      <c r="O358" s="213"/>
      <c r="S358" s="218"/>
      <c r="U358" s="218"/>
      <c r="Z358" s="219"/>
      <c r="AA358" s="218"/>
    </row>
    <row r="359" spans="1:56" s="215" customFormat="1" ht="48" customHeight="1">
      <c r="A359" s="213"/>
      <c r="B359" s="213"/>
      <c r="C359" s="213"/>
      <c r="D359" s="213"/>
      <c r="E359" s="213"/>
      <c r="F359" s="213"/>
      <c r="H359" s="220"/>
      <c r="I359" s="213"/>
      <c r="J359" s="213"/>
      <c r="K359" s="213"/>
      <c r="L359" s="217"/>
      <c r="M359" s="213"/>
      <c r="N359" s="213"/>
      <c r="O359" s="213"/>
      <c r="S359" s="218"/>
      <c r="U359" s="218"/>
      <c r="Z359" s="219"/>
      <c r="AA359" s="218"/>
    </row>
    <row r="360" spans="1:56" s="215" customFormat="1" ht="48" customHeight="1">
      <c r="A360" s="213"/>
      <c r="B360" s="213"/>
      <c r="C360" s="213"/>
      <c r="D360" s="213"/>
      <c r="E360" s="213"/>
      <c r="F360" s="213"/>
      <c r="H360" s="220"/>
      <c r="I360" s="213"/>
      <c r="J360" s="213"/>
      <c r="K360" s="213"/>
      <c r="L360" s="217"/>
      <c r="M360" s="213"/>
      <c r="N360" s="213"/>
      <c r="O360" s="213"/>
      <c r="S360" s="218"/>
      <c r="U360" s="218"/>
      <c r="Z360" s="219"/>
      <c r="AA360" s="218"/>
    </row>
    <row r="361" spans="1:56" s="215" customFormat="1" ht="48" customHeight="1">
      <c r="A361" s="213"/>
      <c r="B361" s="213"/>
      <c r="C361" s="213"/>
      <c r="D361" s="213"/>
      <c r="E361" s="213"/>
      <c r="F361" s="213"/>
      <c r="H361" s="220"/>
      <c r="I361" s="213"/>
      <c r="J361" s="213"/>
      <c r="K361" s="213"/>
      <c r="L361" s="217"/>
      <c r="M361" s="213"/>
      <c r="N361" s="213"/>
      <c r="O361" s="213"/>
      <c r="S361" s="218"/>
      <c r="U361" s="218"/>
      <c r="Z361" s="219"/>
      <c r="AA361" s="218"/>
    </row>
    <row r="362" spans="1:56" s="215" customFormat="1" ht="48" customHeight="1">
      <c r="A362" s="213"/>
      <c r="B362" s="213"/>
      <c r="C362" s="213"/>
      <c r="D362" s="213"/>
      <c r="E362" s="213"/>
      <c r="F362" s="213"/>
      <c r="H362" s="220"/>
      <c r="I362" s="213"/>
      <c r="J362" s="213"/>
      <c r="K362" s="213"/>
      <c r="L362" s="217"/>
      <c r="M362" s="213"/>
      <c r="N362" s="213"/>
      <c r="O362" s="213"/>
      <c r="S362" s="218"/>
      <c r="U362" s="218"/>
      <c r="Z362" s="219"/>
      <c r="AA362" s="218"/>
    </row>
    <row r="363" spans="1:56" s="215" customFormat="1" ht="48" customHeight="1">
      <c r="A363" s="213"/>
      <c r="B363" s="213"/>
      <c r="C363" s="213"/>
      <c r="D363" s="213"/>
      <c r="E363" s="213"/>
      <c r="F363" s="213"/>
      <c r="H363" s="220"/>
      <c r="I363" s="213"/>
      <c r="J363" s="213"/>
      <c r="K363" s="213"/>
      <c r="L363" s="217"/>
      <c r="M363" s="213"/>
      <c r="N363" s="213"/>
      <c r="O363" s="213"/>
      <c r="S363" s="218"/>
      <c r="U363" s="218"/>
      <c r="Z363" s="219"/>
      <c r="AA363" s="218"/>
    </row>
    <row r="364" spans="1:56" s="215" customFormat="1" ht="48" customHeight="1">
      <c r="A364" s="213"/>
      <c r="B364" s="213"/>
      <c r="C364" s="213"/>
      <c r="D364" s="213"/>
      <c r="E364" s="213"/>
      <c r="F364" s="213"/>
      <c r="H364" s="220"/>
      <c r="I364" s="213"/>
      <c r="J364" s="213"/>
      <c r="K364" s="213"/>
      <c r="L364" s="217"/>
      <c r="M364" s="213"/>
      <c r="N364" s="213"/>
      <c r="O364" s="213"/>
      <c r="S364" s="218"/>
      <c r="U364" s="218"/>
      <c r="Z364" s="219"/>
      <c r="AA364" s="218"/>
    </row>
    <row r="365" spans="1:56" s="215" customFormat="1" ht="48" customHeight="1">
      <c r="A365" s="213"/>
      <c r="B365" s="213"/>
      <c r="C365" s="213"/>
      <c r="D365" s="213"/>
      <c r="E365" s="213"/>
      <c r="F365" s="213"/>
      <c r="H365" s="220"/>
      <c r="I365" s="213"/>
      <c r="J365" s="213"/>
      <c r="K365" s="213"/>
      <c r="L365" s="217"/>
      <c r="M365" s="213"/>
      <c r="N365" s="213"/>
      <c r="O365" s="213"/>
      <c r="S365" s="218"/>
      <c r="U365" s="218"/>
      <c r="Z365" s="219"/>
      <c r="AA365" s="218"/>
    </row>
    <row r="366" spans="1:56" s="215" customFormat="1" ht="48" customHeight="1">
      <c r="A366" s="213"/>
      <c r="B366" s="213"/>
      <c r="C366" s="213"/>
      <c r="D366" s="213"/>
      <c r="E366" s="213"/>
      <c r="F366" s="213"/>
      <c r="H366" s="220"/>
      <c r="I366" s="213"/>
      <c r="J366" s="213"/>
      <c r="K366" s="213"/>
      <c r="L366" s="217"/>
      <c r="M366" s="213"/>
      <c r="N366" s="213"/>
      <c r="O366" s="213"/>
      <c r="S366" s="218"/>
      <c r="U366" s="218"/>
      <c r="Z366" s="219"/>
      <c r="AA366" s="218"/>
    </row>
    <row r="367" spans="1:56" s="215" customFormat="1" ht="48" customHeight="1">
      <c r="A367" s="213"/>
      <c r="B367" s="213"/>
      <c r="C367" s="213"/>
      <c r="D367" s="213"/>
      <c r="E367" s="213"/>
      <c r="F367" s="213"/>
      <c r="H367" s="220"/>
      <c r="I367" s="213"/>
      <c r="J367" s="213"/>
      <c r="K367" s="213"/>
      <c r="L367" s="217"/>
      <c r="M367" s="213"/>
      <c r="N367" s="213"/>
      <c r="O367" s="213"/>
      <c r="S367" s="218"/>
      <c r="U367" s="218"/>
      <c r="Z367" s="219"/>
      <c r="AA367" s="218"/>
    </row>
    <row r="368" spans="1:56" s="215" customFormat="1" ht="48" customHeight="1">
      <c r="A368" s="213"/>
      <c r="B368" s="213"/>
      <c r="C368" s="213"/>
      <c r="D368" s="213"/>
      <c r="E368" s="213"/>
      <c r="F368" s="213"/>
      <c r="H368" s="220"/>
      <c r="I368" s="213"/>
      <c r="J368" s="213"/>
      <c r="K368" s="213"/>
      <c r="L368" s="217"/>
      <c r="M368" s="213"/>
      <c r="N368" s="213"/>
      <c r="O368" s="213"/>
      <c r="S368" s="218"/>
      <c r="U368" s="218"/>
      <c r="Z368" s="219"/>
      <c r="AA368" s="218"/>
    </row>
    <row r="369" spans="1:27" s="215" customFormat="1" ht="48" customHeight="1">
      <c r="A369" s="213"/>
      <c r="B369" s="213"/>
      <c r="C369" s="213"/>
      <c r="D369" s="213"/>
      <c r="E369" s="213"/>
      <c r="F369" s="213"/>
      <c r="H369" s="220"/>
      <c r="I369" s="213"/>
      <c r="J369" s="213"/>
      <c r="K369" s="213"/>
      <c r="L369" s="217"/>
      <c r="M369" s="213"/>
      <c r="N369" s="213"/>
      <c r="O369" s="213"/>
      <c r="S369" s="218"/>
      <c r="U369" s="218"/>
      <c r="Z369" s="219"/>
      <c r="AA369" s="218"/>
    </row>
    <row r="370" spans="1:27" s="215" customFormat="1" ht="48" customHeight="1">
      <c r="A370" s="213"/>
      <c r="B370" s="213"/>
      <c r="C370" s="213"/>
      <c r="D370" s="213"/>
      <c r="E370" s="213"/>
      <c r="F370" s="213"/>
      <c r="H370" s="220"/>
      <c r="I370" s="213"/>
      <c r="J370" s="213"/>
      <c r="K370" s="213"/>
      <c r="L370" s="217"/>
      <c r="M370" s="213"/>
      <c r="N370" s="213"/>
      <c r="O370" s="213"/>
      <c r="S370" s="218"/>
      <c r="U370" s="218"/>
      <c r="Z370" s="219"/>
      <c r="AA370" s="218"/>
    </row>
    <row r="371" spans="1:27" s="215" customFormat="1" ht="48" customHeight="1">
      <c r="A371" s="213"/>
      <c r="B371" s="213"/>
      <c r="C371" s="213"/>
      <c r="D371" s="213"/>
      <c r="E371" s="213"/>
      <c r="F371" s="213"/>
      <c r="H371" s="220"/>
      <c r="I371" s="213"/>
      <c r="J371" s="213"/>
      <c r="K371" s="213"/>
      <c r="L371" s="217"/>
      <c r="M371" s="213"/>
      <c r="N371" s="213"/>
      <c r="O371" s="213"/>
      <c r="S371" s="218"/>
      <c r="U371" s="218"/>
      <c r="Z371" s="219"/>
      <c r="AA371" s="218"/>
    </row>
    <row r="372" spans="1:27" s="215" customFormat="1" ht="48" customHeight="1">
      <c r="A372" s="213"/>
      <c r="B372" s="213"/>
      <c r="C372" s="213"/>
      <c r="D372" s="213"/>
      <c r="E372" s="213"/>
      <c r="F372" s="213"/>
      <c r="H372" s="220"/>
      <c r="I372" s="213"/>
      <c r="J372" s="213"/>
      <c r="K372" s="213"/>
      <c r="L372" s="217"/>
      <c r="M372" s="213"/>
      <c r="N372" s="213"/>
      <c r="O372" s="213"/>
      <c r="S372" s="218"/>
      <c r="U372" s="218"/>
      <c r="Z372" s="219"/>
      <c r="AA372" s="218"/>
    </row>
    <row r="373" spans="1:27" s="215" customFormat="1" ht="48" customHeight="1">
      <c r="A373" s="213"/>
      <c r="B373" s="213"/>
      <c r="C373" s="213"/>
      <c r="D373" s="213"/>
      <c r="E373" s="213"/>
      <c r="F373" s="213"/>
      <c r="H373" s="220"/>
      <c r="I373" s="213"/>
      <c r="J373" s="213"/>
      <c r="K373" s="213"/>
      <c r="L373" s="217"/>
      <c r="M373" s="213"/>
      <c r="N373" s="213"/>
      <c r="O373" s="213"/>
      <c r="S373" s="218"/>
      <c r="U373" s="218"/>
      <c r="Z373" s="219"/>
      <c r="AA373" s="218"/>
    </row>
    <row r="374" spans="1:27" s="215" customFormat="1" ht="48" customHeight="1">
      <c r="A374" s="213"/>
      <c r="B374" s="213"/>
      <c r="C374" s="213"/>
      <c r="D374" s="213"/>
      <c r="E374" s="213"/>
      <c r="F374" s="213"/>
      <c r="H374" s="220"/>
      <c r="I374" s="213"/>
      <c r="J374" s="213"/>
      <c r="K374" s="213"/>
      <c r="L374" s="217"/>
      <c r="M374" s="213"/>
      <c r="N374" s="213"/>
      <c r="O374" s="213"/>
      <c r="S374" s="218"/>
      <c r="U374" s="218"/>
      <c r="Z374" s="219"/>
      <c r="AA374" s="218"/>
    </row>
    <row r="375" spans="1:27" s="215" customFormat="1" ht="48" customHeight="1">
      <c r="A375" s="213"/>
      <c r="B375" s="213"/>
      <c r="C375" s="213"/>
      <c r="D375" s="213"/>
      <c r="E375" s="213"/>
      <c r="F375" s="213"/>
      <c r="H375" s="220"/>
      <c r="I375" s="213"/>
      <c r="J375" s="213"/>
      <c r="K375" s="213"/>
      <c r="L375" s="217"/>
      <c r="M375" s="213"/>
      <c r="N375" s="213"/>
      <c r="O375" s="213"/>
      <c r="S375" s="218"/>
      <c r="U375" s="218"/>
      <c r="Z375" s="219"/>
      <c r="AA375" s="218"/>
    </row>
    <row r="376" spans="1:27" s="215" customFormat="1" ht="48" customHeight="1">
      <c r="A376" s="213"/>
      <c r="B376" s="213"/>
      <c r="C376" s="213"/>
      <c r="D376" s="213"/>
      <c r="E376" s="213"/>
      <c r="F376" s="213"/>
      <c r="H376" s="220"/>
      <c r="I376" s="213"/>
      <c r="J376" s="213"/>
      <c r="K376" s="213"/>
      <c r="L376" s="217"/>
      <c r="M376" s="213"/>
      <c r="N376" s="213"/>
      <c r="O376" s="213"/>
      <c r="S376" s="218"/>
      <c r="U376" s="218"/>
      <c r="Z376" s="219"/>
      <c r="AA376" s="218"/>
    </row>
    <row r="377" spans="1:27" s="215" customFormat="1" ht="48" customHeight="1">
      <c r="A377" s="213"/>
      <c r="B377" s="213"/>
      <c r="C377" s="213"/>
      <c r="D377" s="213"/>
      <c r="E377" s="213"/>
      <c r="F377" s="213"/>
      <c r="H377" s="220"/>
      <c r="I377" s="213"/>
      <c r="J377" s="213"/>
      <c r="K377" s="213"/>
      <c r="L377" s="217"/>
      <c r="M377" s="213"/>
      <c r="N377" s="213"/>
      <c r="O377" s="213"/>
      <c r="S377" s="218"/>
      <c r="U377" s="218"/>
      <c r="Z377" s="219"/>
      <c r="AA377" s="218"/>
    </row>
    <row r="378" spans="1:27" s="215" customFormat="1" ht="48" customHeight="1">
      <c r="A378" s="213"/>
      <c r="B378" s="213"/>
      <c r="C378" s="213"/>
      <c r="D378" s="213"/>
      <c r="E378" s="213"/>
      <c r="F378" s="213"/>
      <c r="H378" s="220"/>
      <c r="I378" s="213"/>
      <c r="J378" s="213"/>
      <c r="K378" s="213"/>
      <c r="L378" s="217"/>
      <c r="M378" s="213"/>
      <c r="N378" s="213"/>
      <c r="O378" s="213"/>
      <c r="S378" s="218"/>
      <c r="U378" s="218"/>
      <c r="Z378" s="219"/>
      <c r="AA378" s="218"/>
    </row>
    <row r="379" spans="1:27" s="215" customFormat="1" ht="48" customHeight="1">
      <c r="A379" s="213"/>
      <c r="B379" s="213"/>
      <c r="C379" s="213"/>
      <c r="D379" s="213"/>
      <c r="E379" s="213"/>
      <c r="F379" s="213"/>
      <c r="H379" s="220"/>
      <c r="I379" s="213"/>
      <c r="J379" s="213"/>
      <c r="K379" s="213"/>
      <c r="L379" s="217"/>
      <c r="M379" s="213"/>
      <c r="N379" s="213"/>
      <c r="O379" s="213"/>
      <c r="S379" s="218"/>
      <c r="U379" s="218"/>
      <c r="Z379" s="219"/>
      <c r="AA379" s="218"/>
    </row>
    <row r="380" spans="1:27" s="215" customFormat="1" ht="48" customHeight="1">
      <c r="A380" s="213"/>
      <c r="B380" s="213"/>
      <c r="C380" s="213"/>
      <c r="D380" s="213"/>
      <c r="E380" s="213"/>
      <c r="F380" s="213"/>
      <c r="H380" s="220"/>
      <c r="I380" s="213"/>
      <c r="J380" s="213"/>
      <c r="K380" s="213"/>
      <c r="L380" s="217"/>
      <c r="M380" s="213"/>
      <c r="N380" s="213"/>
      <c r="O380" s="213"/>
      <c r="S380" s="218"/>
      <c r="U380" s="218"/>
      <c r="Z380" s="219"/>
      <c r="AA380" s="218"/>
    </row>
    <row r="381" spans="1:27" s="215" customFormat="1" ht="48" customHeight="1">
      <c r="A381" s="213"/>
      <c r="B381" s="213"/>
      <c r="C381" s="213"/>
      <c r="D381" s="213"/>
      <c r="E381" s="213"/>
      <c r="F381" s="213"/>
      <c r="H381" s="220"/>
      <c r="I381" s="213"/>
      <c r="J381" s="213"/>
      <c r="K381" s="213"/>
      <c r="L381" s="217"/>
      <c r="M381" s="213"/>
      <c r="N381" s="213"/>
      <c r="O381" s="213"/>
      <c r="S381" s="218"/>
      <c r="U381" s="218"/>
      <c r="Z381" s="219"/>
      <c r="AA381" s="218"/>
    </row>
    <row r="382" spans="1:27" s="215" customFormat="1" ht="48" customHeight="1">
      <c r="A382" s="213"/>
      <c r="B382" s="213"/>
      <c r="C382" s="213"/>
      <c r="D382" s="213"/>
      <c r="E382" s="213"/>
      <c r="F382" s="213"/>
      <c r="H382" s="220"/>
      <c r="I382" s="213"/>
      <c r="J382" s="213"/>
      <c r="K382" s="213"/>
      <c r="L382" s="217"/>
      <c r="M382" s="213"/>
      <c r="N382" s="213"/>
      <c r="O382" s="213"/>
      <c r="S382" s="218"/>
      <c r="U382" s="218"/>
      <c r="Z382" s="219"/>
      <c r="AA382" s="218"/>
    </row>
    <row r="383" spans="1:27" s="215" customFormat="1" ht="48" customHeight="1">
      <c r="A383" s="213"/>
      <c r="B383" s="213"/>
      <c r="C383" s="213"/>
      <c r="D383" s="213"/>
      <c r="E383" s="213"/>
      <c r="F383" s="213"/>
      <c r="H383" s="220"/>
      <c r="I383" s="213"/>
      <c r="J383" s="213"/>
      <c r="K383" s="213"/>
      <c r="L383" s="217"/>
      <c r="M383" s="213"/>
      <c r="N383" s="213"/>
      <c r="O383" s="213"/>
      <c r="S383" s="218"/>
      <c r="U383" s="218"/>
      <c r="Z383" s="219"/>
      <c r="AA383" s="218"/>
    </row>
    <row r="384" spans="1:27" s="215" customFormat="1" ht="48" customHeight="1">
      <c r="A384" s="213"/>
      <c r="B384" s="213"/>
      <c r="C384" s="213"/>
      <c r="D384" s="213"/>
      <c r="E384" s="213"/>
      <c r="F384" s="213"/>
      <c r="H384" s="220"/>
      <c r="I384" s="213"/>
      <c r="J384" s="213"/>
      <c r="K384" s="213"/>
      <c r="L384" s="217"/>
      <c r="M384" s="213"/>
      <c r="N384" s="213"/>
      <c r="O384" s="213"/>
      <c r="S384" s="218"/>
      <c r="U384" s="218"/>
      <c r="Z384" s="219"/>
      <c r="AA384" s="218"/>
    </row>
    <row r="385" spans="1:27" s="215" customFormat="1" ht="48" customHeight="1">
      <c r="A385" s="213"/>
      <c r="B385" s="213"/>
      <c r="C385" s="213"/>
      <c r="D385" s="213"/>
      <c r="E385" s="213"/>
      <c r="F385" s="213"/>
      <c r="H385" s="220"/>
      <c r="I385" s="213"/>
      <c r="J385" s="213"/>
      <c r="K385" s="213"/>
      <c r="L385" s="217"/>
      <c r="M385" s="213"/>
      <c r="N385" s="213"/>
      <c r="O385" s="213"/>
      <c r="S385" s="218"/>
      <c r="U385" s="218"/>
      <c r="Z385" s="219"/>
      <c r="AA385" s="218"/>
    </row>
    <row r="386" spans="1:27" s="215" customFormat="1" ht="48" customHeight="1">
      <c r="A386" s="213"/>
      <c r="B386" s="213"/>
      <c r="C386" s="213"/>
      <c r="D386" s="213"/>
      <c r="E386" s="213"/>
      <c r="F386" s="213"/>
      <c r="H386" s="220"/>
      <c r="I386" s="213"/>
      <c r="J386" s="213"/>
      <c r="K386" s="213"/>
      <c r="L386" s="217"/>
      <c r="M386" s="213"/>
      <c r="N386" s="213"/>
      <c r="O386" s="213"/>
      <c r="S386" s="218"/>
      <c r="U386" s="218"/>
      <c r="Z386" s="219"/>
      <c r="AA386" s="218"/>
    </row>
    <row r="387" spans="1:27" s="215" customFormat="1" ht="48" customHeight="1">
      <c r="A387" s="213"/>
      <c r="B387" s="213"/>
      <c r="C387" s="213"/>
      <c r="D387" s="213"/>
      <c r="E387" s="213"/>
      <c r="F387" s="213"/>
      <c r="H387" s="220"/>
      <c r="I387" s="213"/>
      <c r="J387" s="213"/>
      <c r="K387" s="213"/>
      <c r="L387" s="217"/>
      <c r="M387" s="213"/>
      <c r="N387" s="213"/>
      <c r="O387" s="213"/>
      <c r="S387" s="218"/>
      <c r="U387" s="218"/>
      <c r="Z387" s="219"/>
      <c r="AA387" s="218"/>
    </row>
    <row r="388" spans="1:27" s="215" customFormat="1" ht="48" customHeight="1">
      <c r="A388" s="213"/>
      <c r="B388" s="213"/>
      <c r="C388" s="213"/>
      <c r="D388" s="213"/>
      <c r="E388" s="213"/>
      <c r="F388" s="213"/>
      <c r="H388" s="220"/>
      <c r="I388" s="213"/>
      <c r="J388" s="213"/>
      <c r="K388" s="213"/>
      <c r="L388" s="217"/>
      <c r="M388" s="213"/>
      <c r="N388" s="213"/>
      <c r="O388" s="213"/>
      <c r="S388" s="218"/>
      <c r="U388" s="218"/>
      <c r="Z388" s="219"/>
      <c r="AA388" s="218"/>
    </row>
    <row r="389" spans="1:27" s="215" customFormat="1" ht="48" customHeight="1">
      <c r="A389" s="213"/>
      <c r="B389" s="213"/>
      <c r="C389" s="213"/>
      <c r="D389" s="213"/>
      <c r="E389" s="213"/>
      <c r="F389" s="213"/>
      <c r="H389" s="220"/>
      <c r="I389" s="213"/>
      <c r="J389" s="213"/>
      <c r="K389" s="213"/>
      <c r="L389" s="217"/>
      <c r="M389" s="213"/>
      <c r="N389" s="213"/>
      <c r="O389" s="213"/>
      <c r="S389" s="218"/>
      <c r="U389" s="218"/>
      <c r="Z389" s="219"/>
      <c r="AA389" s="218"/>
    </row>
    <row r="390" spans="1:27" s="215" customFormat="1" ht="48" customHeight="1">
      <c r="A390" s="213"/>
      <c r="B390" s="213"/>
      <c r="C390" s="213"/>
      <c r="D390" s="213"/>
      <c r="E390" s="213"/>
      <c r="F390" s="213"/>
      <c r="H390" s="220"/>
      <c r="I390" s="213"/>
      <c r="J390" s="213"/>
      <c r="K390" s="213"/>
      <c r="L390" s="217"/>
      <c r="M390" s="213"/>
      <c r="N390" s="213"/>
      <c r="O390" s="213"/>
      <c r="S390" s="218"/>
      <c r="U390" s="218"/>
      <c r="Z390" s="219"/>
      <c r="AA390" s="218"/>
    </row>
    <row r="391" spans="1:27" s="215" customFormat="1" ht="48" customHeight="1">
      <c r="A391" s="213"/>
      <c r="B391" s="213"/>
      <c r="C391" s="213"/>
      <c r="D391" s="213"/>
      <c r="E391" s="213"/>
      <c r="F391" s="213"/>
      <c r="H391" s="220"/>
      <c r="I391" s="213"/>
      <c r="J391" s="213"/>
      <c r="K391" s="213"/>
      <c r="L391" s="217"/>
      <c r="M391" s="213"/>
      <c r="N391" s="213"/>
      <c r="O391" s="213"/>
      <c r="S391" s="218"/>
      <c r="U391" s="218"/>
      <c r="Z391" s="219"/>
      <c r="AA391" s="218"/>
    </row>
    <row r="392" spans="1:27" s="215" customFormat="1" ht="48" customHeight="1">
      <c r="A392" s="213"/>
      <c r="B392" s="213"/>
      <c r="C392" s="213"/>
      <c r="D392" s="213"/>
      <c r="E392" s="213"/>
      <c r="F392" s="213"/>
      <c r="H392" s="220"/>
      <c r="I392" s="213"/>
      <c r="J392" s="213"/>
      <c r="K392" s="213"/>
      <c r="L392" s="217"/>
      <c r="M392" s="213"/>
      <c r="N392" s="213"/>
      <c r="O392" s="213"/>
      <c r="S392" s="218"/>
      <c r="U392" s="218"/>
      <c r="Z392" s="219"/>
      <c r="AA392" s="218"/>
    </row>
    <row r="393" spans="1:27" s="215" customFormat="1" ht="48" customHeight="1">
      <c r="A393" s="213"/>
      <c r="B393" s="213"/>
      <c r="C393" s="213"/>
      <c r="D393" s="213"/>
      <c r="E393" s="213"/>
      <c r="F393" s="213"/>
      <c r="H393" s="220"/>
      <c r="I393" s="213"/>
      <c r="J393" s="213"/>
      <c r="K393" s="213"/>
      <c r="L393" s="217"/>
      <c r="M393" s="213"/>
      <c r="N393" s="213"/>
      <c r="O393" s="213"/>
      <c r="S393" s="218"/>
      <c r="U393" s="218"/>
      <c r="Z393" s="219"/>
      <c r="AA393" s="218"/>
    </row>
    <row r="394" spans="1:27" s="215" customFormat="1" ht="48" customHeight="1">
      <c r="A394" s="213"/>
      <c r="B394" s="213"/>
      <c r="C394" s="213"/>
      <c r="D394" s="213"/>
      <c r="E394" s="213"/>
      <c r="F394" s="213"/>
      <c r="H394" s="220"/>
      <c r="I394" s="213"/>
      <c r="J394" s="213"/>
      <c r="K394" s="213"/>
      <c r="L394" s="217"/>
      <c r="M394" s="213"/>
      <c r="N394" s="213"/>
      <c r="O394" s="213"/>
      <c r="S394" s="218"/>
      <c r="U394" s="218"/>
      <c r="Z394" s="219"/>
      <c r="AA394" s="218"/>
    </row>
    <row r="395" spans="1:27" s="215" customFormat="1" ht="48" customHeight="1">
      <c r="A395" s="213"/>
      <c r="B395" s="213"/>
      <c r="C395" s="213"/>
      <c r="D395" s="213"/>
      <c r="E395" s="213"/>
      <c r="F395" s="213"/>
      <c r="H395" s="220"/>
      <c r="I395" s="213"/>
      <c r="J395" s="213"/>
      <c r="K395" s="213"/>
      <c r="L395" s="217"/>
      <c r="M395" s="213"/>
      <c r="N395" s="213"/>
      <c r="O395" s="213"/>
      <c r="S395" s="218"/>
      <c r="U395" s="218"/>
      <c r="Z395" s="219"/>
      <c r="AA395" s="218"/>
    </row>
    <row r="396" spans="1:27" s="215" customFormat="1" ht="48" customHeight="1">
      <c r="A396" s="213"/>
      <c r="B396" s="213"/>
      <c r="C396" s="213"/>
      <c r="D396" s="213"/>
      <c r="E396" s="213"/>
      <c r="F396" s="213"/>
      <c r="H396" s="220"/>
      <c r="I396" s="213"/>
      <c r="J396" s="213"/>
      <c r="K396" s="213"/>
      <c r="L396" s="217"/>
      <c r="M396" s="213"/>
      <c r="N396" s="213"/>
      <c r="O396" s="213"/>
      <c r="S396" s="218"/>
      <c r="U396" s="218"/>
      <c r="Z396" s="219"/>
      <c r="AA396" s="218"/>
    </row>
    <row r="397" spans="1:27" s="215" customFormat="1" ht="48" customHeight="1">
      <c r="A397" s="213"/>
      <c r="B397" s="213"/>
      <c r="C397" s="213"/>
      <c r="D397" s="213"/>
      <c r="E397" s="213"/>
      <c r="F397" s="213"/>
      <c r="H397" s="220"/>
      <c r="I397" s="213"/>
      <c r="J397" s="213"/>
      <c r="K397" s="213"/>
      <c r="L397" s="217"/>
      <c r="M397" s="213"/>
      <c r="N397" s="213"/>
      <c r="O397" s="213"/>
      <c r="S397" s="218"/>
      <c r="U397" s="218"/>
      <c r="Z397" s="219"/>
      <c r="AA397" s="218"/>
    </row>
    <row r="398" spans="1:27" s="215" customFormat="1" ht="48" customHeight="1">
      <c r="A398" s="213"/>
      <c r="B398" s="213"/>
      <c r="C398" s="213"/>
      <c r="D398" s="213"/>
      <c r="E398" s="213"/>
      <c r="F398" s="213"/>
      <c r="H398" s="220"/>
      <c r="I398" s="213"/>
      <c r="J398" s="213"/>
      <c r="K398" s="213"/>
      <c r="L398" s="217"/>
      <c r="M398" s="213"/>
      <c r="N398" s="213"/>
      <c r="O398" s="213"/>
      <c r="S398" s="218"/>
      <c r="U398" s="218"/>
      <c r="Z398" s="219"/>
      <c r="AA398" s="218"/>
    </row>
    <row r="399" spans="1:27" s="215" customFormat="1" ht="48" customHeight="1">
      <c r="A399" s="213"/>
      <c r="B399" s="213"/>
      <c r="C399" s="213"/>
      <c r="D399" s="213"/>
      <c r="E399" s="213"/>
      <c r="F399" s="213"/>
      <c r="H399" s="220"/>
      <c r="I399" s="213"/>
      <c r="J399" s="213"/>
      <c r="K399" s="213"/>
      <c r="L399" s="217"/>
      <c r="M399" s="213"/>
      <c r="N399" s="213"/>
      <c r="O399" s="213"/>
      <c r="S399" s="218"/>
      <c r="U399" s="218"/>
      <c r="Z399" s="219"/>
      <c r="AA399" s="218"/>
    </row>
    <row r="400" spans="1:27" s="215" customFormat="1" ht="48" customHeight="1">
      <c r="A400" s="213"/>
      <c r="B400" s="213"/>
      <c r="C400" s="213"/>
      <c r="D400" s="213"/>
      <c r="E400" s="213"/>
      <c r="F400" s="213"/>
      <c r="H400" s="220"/>
      <c r="I400" s="213"/>
      <c r="J400" s="213"/>
      <c r="K400" s="213"/>
      <c r="L400" s="217"/>
      <c r="M400" s="213"/>
      <c r="N400" s="213"/>
      <c r="O400" s="213"/>
      <c r="S400" s="218"/>
      <c r="U400" s="218"/>
      <c r="Z400" s="219"/>
      <c r="AA400" s="218"/>
    </row>
    <row r="401" spans="1:27" s="215" customFormat="1" ht="48" customHeight="1">
      <c r="A401" s="213"/>
      <c r="B401" s="213"/>
      <c r="C401" s="213"/>
      <c r="D401" s="213"/>
      <c r="E401" s="213"/>
      <c r="F401" s="213"/>
      <c r="H401" s="220"/>
      <c r="I401" s="213"/>
      <c r="J401" s="213"/>
      <c r="K401" s="213"/>
      <c r="L401" s="217"/>
      <c r="M401" s="213"/>
      <c r="N401" s="213"/>
      <c r="O401" s="213"/>
      <c r="S401" s="218"/>
      <c r="U401" s="218"/>
      <c r="Z401" s="219"/>
      <c r="AA401" s="218"/>
    </row>
    <row r="402" spans="1:27" s="215" customFormat="1" ht="48" customHeight="1">
      <c r="A402" s="213"/>
      <c r="B402" s="213"/>
      <c r="C402" s="213"/>
      <c r="D402" s="213"/>
      <c r="E402" s="213"/>
      <c r="F402" s="213"/>
      <c r="H402" s="220"/>
      <c r="I402" s="213"/>
      <c r="J402" s="213"/>
      <c r="K402" s="213"/>
      <c r="L402" s="217"/>
      <c r="M402" s="213"/>
      <c r="N402" s="213"/>
      <c r="O402" s="213"/>
      <c r="S402" s="218"/>
      <c r="U402" s="218"/>
      <c r="Z402" s="219"/>
      <c r="AA402" s="218"/>
    </row>
    <row r="403" spans="1:27" s="215" customFormat="1" ht="48" customHeight="1">
      <c r="A403" s="213"/>
      <c r="B403" s="213"/>
      <c r="C403" s="213"/>
      <c r="D403" s="213"/>
      <c r="E403" s="213"/>
      <c r="F403" s="213"/>
      <c r="H403" s="220"/>
      <c r="I403" s="213"/>
      <c r="J403" s="213"/>
      <c r="K403" s="213"/>
      <c r="L403" s="217"/>
      <c r="M403" s="213"/>
      <c r="N403" s="213"/>
      <c r="O403" s="213"/>
      <c r="S403" s="218"/>
      <c r="U403" s="218"/>
      <c r="Z403" s="219"/>
      <c r="AA403" s="218"/>
    </row>
    <row r="404" spans="1:27" s="215" customFormat="1" ht="48" customHeight="1">
      <c r="A404" s="213"/>
      <c r="B404" s="213"/>
      <c r="C404" s="213"/>
      <c r="D404" s="213"/>
      <c r="E404" s="213"/>
      <c r="F404" s="213"/>
      <c r="H404" s="220"/>
      <c r="I404" s="213"/>
      <c r="J404" s="213"/>
      <c r="K404" s="213"/>
      <c r="L404" s="217"/>
      <c r="M404" s="213"/>
      <c r="N404" s="213"/>
      <c r="O404" s="213"/>
      <c r="S404" s="218"/>
      <c r="U404" s="218"/>
      <c r="Z404" s="219"/>
      <c r="AA404" s="218"/>
    </row>
    <row r="405" spans="1:27" s="215" customFormat="1" ht="48" customHeight="1">
      <c r="A405" s="213"/>
      <c r="B405" s="213"/>
      <c r="C405" s="213"/>
      <c r="D405" s="213"/>
      <c r="E405" s="213"/>
      <c r="F405" s="213"/>
      <c r="H405" s="220"/>
      <c r="I405" s="213"/>
      <c r="J405" s="213"/>
      <c r="K405" s="213"/>
      <c r="L405" s="217"/>
      <c r="M405" s="213"/>
      <c r="N405" s="213"/>
      <c r="O405" s="213"/>
      <c r="S405" s="218"/>
      <c r="U405" s="218"/>
      <c r="Z405" s="219"/>
      <c r="AA405" s="218"/>
    </row>
    <row r="406" spans="1:27" s="215" customFormat="1" ht="48" customHeight="1">
      <c r="A406" s="213"/>
      <c r="B406" s="213"/>
      <c r="C406" s="213"/>
      <c r="D406" s="213"/>
      <c r="E406" s="213"/>
      <c r="F406" s="213"/>
      <c r="H406" s="220"/>
      <c r="I406" s="213"/>
      <c r="J406" s="213"/>
      <c r="K406" s="213"/>
      <c r="L406" s="217"/>
      <c r="M406" s="213"/>
      <c r="N406" s="213"/>
      <c r="O406" s="213"/>
      <c r="S406" s="218"/>
      <c r="U406" s="218"/>
      <c r="Z406" s="219"/>
      <c r="AA406" s="218"/>
    </row>
    <row r="407" spans="1:27" s="215" customFormat="1" ht="48" customHeight="1">
      <c r="A407" s="213"/>
      <c r="B407" s="213"/>
      <c r="C407" s="213"/>
      <c r="D407" s="213"/>
      <c r="E407" s="213"/>
      <c r="F407" s="213"/>
      <c r="H407" s="220"/>
      <c r="I407" s="213"/>
      <c r="J407" s="213"/>
      <c r="K407" s="213"/>
      <c r="L407" s="217"/>
      <c r="M407" s="213"/>
      <c r="N407" s="213"/>
      <c r="O407" s="213"/>
      <c r="S407" s="218"/>
      <c r="U407" s="218"/>
      <c r="Z407" s="219"/>
      <c r="AA407" s="218"/>
    </row>
    <row r="408" spans="1:27" s="215" customFormat="1" ht="48" customHeight="1">
      <c r="A408" s="213"/>
      <c r="B408" s="213"/>
      <c r="C408" s="213"/>
      <c r="D408" s="213"/>
      <c r="E408" s="213"/>
      <c r="F408" s="213"/>
      <c r="H408" s="220"/>
      <c r="I408" s="213"/>
      <c r="J408" s="213"/>
      <c r="K408" s="213"/>
      <c r="L408" s="217"/>
      <c r="M408" s="213"/>
      <c r="N408" s="213"/>
      <c r="O408" s="213"/>
      <c r="S408" s="218"/>
      <c r="U408" s="218"/>
      <c r="Z408" s="219"/>
      <c r="AA408" s="218"/>
    </row>
    <row r="409" spans="1:27" s="215" customFormat="1" ht="48" customHeight="1">
      <c r="A409" s="213"/>
      <c r="B409" s="213"/>
      <c r="C409" s="213"/>
      <c r="D409" s="213"/>
      <c r="E409" s="213"/>
      <c r="F409" s="213"/>
      <c r="H409" s="220"/>
      <c r="I409" s="213"/>
      <c r="J409" s="213"/>
      <c r="K409" s="213"/>
      <c r="L409" s="217"/>
      <c r="M409" s="213"/>
      <c r="N409" s="213"/>
      <c r="O409" s="213"/>
      <c r="S409" s="218"/>
      <c r="U409" s="218"/>
      <c r="Z409" s="219"/>
      <c r="AA409" s="218"/>
    </row>
    <row r="410" spans="1:27" s="215" customFormat="1" ht="48" customHeight="1">
      <c r="A410" s="213"/>
      <c r="B410" s="213"/>
      <c r="C410" s="213"/>
      <c r="D410" s="213"/>
      <c r="E410" s="213"/>
      <c r="F410" s="213"/>
      <c r="H410" s="220"/>
      <c r="I410" s="213"/>
      <c r="J410" s="213"/>
      <c r="K410" s="213"/>
      <c r="L410" s="217"/>
      <c r="M410" s="213"/>
      <c r="N410" s="213"/>
      <c r="O410" s="213"/>
      <c r="S410" s="218"/>
      <c r="U410" s="218"/>
      <c r="Z410" s="219"/>
      <c r="AA410" s="218"/>
    </row>
    <row r="411" spans="1:27" s="215" customFormat="1" ht="48" customHeight="1">
      <c r="A411" s="213"/>
      <c r="B411" s="213"/>
      <c r="C411" s="213"/>
      <c r="D411" s="213"/>
      <c r="E411" s="213"/>
      <c r="F411" s="213"/>
      <c r="H411" s="220"/>
      <c r="I411" s="213"/>
      <c r="J411" s="213"/>
      <c r="K411" s="213"/>
      <c r="L411" s="217"/>
      <c r="M411" s="213"/>
      <c r="N411" s="213"/>
      <c r="O411" s="213"/>
      <c r="S411" s="218"/>
      <c r="U411" s="218"/>
      <c r="Z411" s="219"/>
      <c r="AA411" s="218"/>
    </row>
    <row r="412" spans="1:27" s="215" customFormat="1" ht="48" customHeight="1">
      <c r="A412" s="213"/>
      <c r="B412" s="213"/>
      <c r="C412" s="213"/>
      <c r="D412" s="213"/>
      <c r="E412" s="213"/>
      <c r="F412" s="213"/>
      <c r="H412" s="220"/>
      <c r="I412" s="213"/>
      <c r="J412" s="213"/>
      <c r="K412" s="213"/>
      <c r="L412" s="217"/>
      <c r="M412" s="213"/>
      <c r="N412" s="213"/>
      <c r="O412" s="213"/>
      <c r="S412" s="218"/>
      <c r="U412" s="218"/>
      <c r="Z412" s="219"/>
      <c r="AA412" s="218"/>
    </row>
    <row r="413" spans="1:27" s="215" customFormat="1" ht="48" customHeight="1">
      <c r="A413" s="213"/>
      <c r="B413" s="213"/>
      <c r="C413" s="213"/>
      <c r="D413" s="213"/>
      <c r="E413" s="213"/>
      <c r="F413" s="213"/>
      <c r="H413" s="220"/>
      <c r="I413" s="213"/>
      <c r="J413" s="213"/>
      <c r="K413" s="213"/>
      <c r="L413" s="217"/>
      <c r="M413" s="213"/>
      <c r="N413" s="213"/>
      <c r="O413" s="213"/>
      <c r="S413" s="218"/>
      <c r="U413" s="218"/>
      <c r="Z413" s="219"/>
      <c r="AA413" s="218"/>
    </row>
    <row r="414" spans="1:27" s="215" customFormat="1" ht="48" customHeight="1">
      <c r="A414" s="213"/>
      <c r="B414" s="213"/>
      <c r="C414" s="213"/>
      <c r="D414" s="213"/>
      <c r="E414" s="213"/>
      <c r="F414" s="213"/>
      <c r="H414" s="220"/>
      <c r="I414" s="213"/>
      <c r="J414" s="213"/>
      <c r="K414" s="213"/>
      <c r="L414" s="217"/>
      <c r="M414" s="213"/>
      <c r="N414" s="213"/>
      <c r="O414" s="213"/>
      <c r="S414" s="218"/>
      <c r="U414" s="218"/>
      <c r="Z414" s="219"/>
      <c r="AA414" s="218"/>
    </row>
    <row r="415" spans="1:27" s="215" customFormat="1" ht="48" customHeight="1">
      <c r="A415" s="213"/>
      <c r="B415" s="213"/>
      <c r="C415" s="213"/>
      <c r="D415" s="213"/>
      <c r="E415" s="213"/>
      <c r="F415" s="213"/>
      <c r="H415" s="220"/>
      <c r="I415" s="213"/>
      <c r="J415" s="213"/>
      <c r="K415" s="213"/>
      <c r="L415" s="217"/>
      <c r="M415" s="213"/>
      <c r="N415" s="213"/>
      <c r="O415" s="213"/>
      <c r="S415" s="218"/>
      <c r="U415" s="218"/>
      <c r="Z415" s="219"/>
      <c r="AA415" s="218"/>
    </row>
    <row r="416" spans="1:27" s="215" customFormat="1" ht="48" customHeight="1">
      <c r="A416" s="213"/>
      <c r="B416" s="213"/>
      <c r="C416" s="213"/>
      <c r="D416" s="213"/>
      <c r="E416" s="213"/>
      <c r="F416" s="213"/>
      <c r="H416" s="220"/>
      <c r="I416" s="213"/>
      <c r="J416" s="213"/>
      <c r="K416" s="213"/>
      <c r="L416" s="217"/>
      <c r="M416" s="213"/>
      <c r="N416" s="213"/>
      <c r="O416" s="213"/>
      <c r="S416" s="218"/>
      <c r="U416" s="218"/>
      <c r="Z416" s="219"/>
      <c r="AA416" s="218"/>
    </row>
    <row r="417" spans="1:27" s="215" customFormat="1" ht="48" customHeight="1">
      <c r="A417" s="213"/>
      <c r="B417" s="213"/>
      <c r="C417" s="213"/>
      <c r="D417" s="213"/>
      <c r="E417" s="213"/>
      <c r="F417" s="213"/>
      <c r="H417" s="220"/>
      <c r="I417" s="213"/>
      <c r="J417" s="213"/>
      <c r="K417" s="213"/>
      <c r="L417" s="217"/>
      <c r="M417" s="213"/>
      <c r="N417" s="213"/>
      <c r="O417" s="213"/>
      <c r="S417" s="218"/>
      <c r="U417" s="218"/>
      <c r="Z417" s="219"/>
      <c r="AA417" s="218"/>
    </row>
    <row r="418" spans="1:27" s="215" customFormat="1" ht="48" customHeight="1">
      <c r="A418" s="213"/>
      <c r="B418" s="213"/>
      <c r="C418" s="213"/>
      <c r="D418" s="213"/>
      <c r="E418" s="213"/>
      <c r="F418" s="213"/>
      <c r="H418" s="220"/>
      <c r="I418" s="213"/>
      <c r="J418" s="213"/>
      <c r="K418" s="213"/>
      <c r="L418" s="217"/>
      <c r="M418" s="213"/>
      <c r="N418" s="213"/>
      <c r="O418" s="213"/>
      <c r="S418" s="218"/>
      <c r="U418" s="218"/>
      <c r="Z418" s="219"/>
      <c r="AA418" s="218"/>
    </row>
    <row r="419" spans="1:27" s="215" customFormat="1" ht="48" customHeight="1">
      <c r="A419" s="213"/>
      <c r="B419" s="213"/>
      <c r="C419" s="213"/>
      <c r="D419" s="213"/>
      <c r="E419" s="213"/>
      <c r="F419" s="213"/>
      <c r="H419" s="220"/>
      <c r="I419" s="213"/>
      <c r="J419" s="213"/>
      <c r="K419" s="213"/>
      <c r="L419" s="217"/>
      <c r="M419" s="213"/>
      <c r="N419" s="213"/>
      <c r="O419" s="213"/>
      <c r="S419" s="218"/>
      <c r="U419" s="218"/>
      <c r="Z419" s="219"/>
      <c r="AA419" s="218"/>
    </row>
    <row r="420" spans="1:27" s="215" customFormat="1" ht="48" customHeight="1">
      <c r="A420" s="213"/>
      <c r="B420" s="213"/>
      <c r="C420" s="213"/>
      <c r="D420" s="213"/>
      <c r="E420" s="213"/>
      <c r="F420" s="213"/>
      <c r="H420" s="220"/>
      <c r="I420" s="213"/>
      <c r="J420" s="213"/>
      <c r="K420" s="213"/>
      <c r="L420" s="217"/>
      <c r="M420" s="213"/>
      <c r="N420" s="213"/>
      <c r="O420" s="213"/>
      <c r="S420" s="218"/>
      <c r="U420" s="218"/>
      <c r="Z420" s="219"/>
      <c r="AA420" s="218"/>
    </row>
    <row r="421" spans="1:27" s="215" customFormat="1" ht="48" customHeight="1">
      <c r="A421" s="213"/>
      <c r="B421" s="213"/>
      <c r="C421" s="213"/>
      <c r="D421" s="213"/>
      <c r="E421" s="213"/>
      <c r="F421" s="213"/>
      <c r="H421" s="220"/>
      <c r="I421" s="213"/>
      <c r="J421" s="213"/>
      <c r="K421" s="213"/>
      <c r="L421" s="217"/>
      <c r="M421" s="213"/>
      <c r="N421" s="213"/>
      <c r="O421" s="213"/>
      <c r="S421" s="218"/>
      <c r="U421" s="218"/>
      <c r="Z421" s="219"/>
      <c r="AA421" s="218"/>
    </row>
    <row r="422" spans="1:27" s="215" customFormat="1" ht="48" customHeight="1">
      <c r="A422" s="213"/>
      <c r="B422" s="213"/>
      <c r="C422" s="213"/>
      <c r="D422" s="213"/>
      <c r="E422" s="213"/>
      <c r="F422" s="213"/>
      <c r="H422" s="220"/>
      <c r="I422" s="213"/>
      <c r="J422" s="213"/>
      <c r="K422" s="213"/>
      <c r="L422" s="217"/>
      <c r="M422" s="213"/>
      <c r="N422" s="213"/>
      <c r="O422" s="213"/>
      <c r="S422" s="218"/>
      <c r="U422" s="218"/>
      <c r="Z422" s="219"/>
      <c r="AA422" s="218"/>
    </row>
    <row r="423" spans="1:27" s="215" customFormat="1" ht="48" customHeight="1">
      <c r="A423" s="213"/>
      <c r="B423" s="213"/>
      <c r="C423" s="213"/>
      <c r="D423" s="213"/>
      <c r="E423" s="213"/>
      <c r="F423" s="213"/>
      <c r="H423" s="220"/>
      <c r="I423" s="213"/>
      <c r="J423" s="213"/>
      <c r="K423" s="213"/>
      <c r="L423" s="217"/>
      <c r="M423" s="213"/>
      <c r="N423" s="213"/>
      <c r="O423" s="213"/>
      <c r="S423" s="218"/>
      <c r="U423" s="218"/>
      <c r="Z423" s="219"/>
      <c r="AA423" s="218"/>
    </row>
    <row r="424" spans="1:27" s="215" customFormat="1" ht="48" customHeight="1">
      <c r="A424" s="213"/>
      <c r="B424" s="213"/>
      <c r="C424" s="213"/>
      <c r="D424" s="213"/>
      <c r="E424" s="213"/>
      <c r="F424" s="213"/>
      <c r="H424" s="220"/>
      <c r="I424" s="213"/>
      <c r="J424" s="213"/>
      <c r="K424" s="213"/>
      <c r="L424" s="217"/>
      <c r="M424" s="213"/>
      <c r="N424" s="213"/>
      <c r="O424" s="213"/>
      <c r="S424" s="218"/>
      <c r="U424" s="218"/>
      <c r="Z424" s="219"/>
      <c r="AA424" s="218"/>
    </row>
    <row r="425" spans="1:27" s="215" customFormat="1" ht="48" customHeight="1">
      <c r="A425" s="213"/>
      <c r="B425" s="213"/>
      <c r="C425" s="213"/>
      <c r="D425" s="213"/>
      <c r="E425" s="213"/>
      <c r="F425" s="213"/>
      <c r="H425" s="220"/>
      <c r="I425" s="213"/>
      <c r="J425" s="213"/>
      <c r="K425" s="213"/>
      <c r="L425" s="217"/>
      <c r="M425" s="213"/>
      <c r="N425" s="213"/>
      <c r="O425" s="213"/>
      <c r="S425" s="218"/>
      <c r="U425" s="218"/>
      <c r="Z425" s="219"/>
      <c r="AA425" s="218"/>
    </row>
    <row r="426" spans="1:27" s="215" customFormat="1" ht="48" customHeight="1">
      <c r="A426" s="213"/>
      <c r="B426" s="213"/>
      <c r="C426" s="213"/>
      <c r="D426" s="213"/>
      <c r="E426" s="213"/>
      <c r="F426" s="213"/>
      <c r="H426" s="220"/>
      <c r="I426" s="213"/>
      <c r="J426" s="213"/>
      <c r="K426" s="213"/>
      <c r="L426" s="217"/>
      <c r="M426" s="213"/>
      <c r="N426" s="213"/>
      <c r="O426" s="213"/>
      <c r="S426" s="218"/>
      <c r="U426" s="218"/>
      <c r="Z426" s="219"/>
      <c r="AA426" s="218"/>
    </row>
    <row r="427" spans="1:27" s="215" customFormat="1" ht="48" customHeight="1">
      <c r="A427" s="213"/>
      <c r="B427" s="213"/>
      <c r="C427" s="213"/>
      <c r="D427" s="213"/>
      <c r="E427" s="213"/>
      <c r="F427" s="213"/>
      <c r="H427" s="220"/>
      <c r="I427" s="213"/>
      <c r="J427" s="213"/>
      <c r="K427" s="213"/>
      <c r="L427" s="217"/>
      <c r="M427" s="213"/>
      <c r="N427" s="213"/>
      <c r="O427" s="213"/>
      <c r="S427" s="218"/>
      <c r="U427" s="218"/>
      <c r="Z427" s="219"/>
      <c r="AA427" s="218"/>
    </row>
    <row r="428" spans="1:27" s="215" customFormat="1" ht="48" customHeight="1">
      <c r="A428" s="213"/>
      <c r="B428" s="213"/>
      <c r="C428" s="213"/>
      <c r="D428" s="213"/>
      <c r="E428" s="213"/>
      <c r="F428" s="213"/>
      <c r="H428" s="220"/>
      <c r="I428" s="213"/>
      <c r="J428" s="213"/>
      <c r="K428" s="213"/>
      <c r="L428" s="217"/>
      <c r="M428" s="213"/>
      <c r="N428" s="213"/>
      <c r="O428" s="213"/>
      <c r="S428" s="218"/>
      <c r="U428" s="218"/>
      <c r="Z428" s="219"/>
      <c r="AA428" s="218"/>
    </row>
    <row r="429" spans="1:27" s="215" customFormat="1" ht="48" customHeight="1">
      <c r="A429" s="213"/>
      <c r="B429" s="213"/>
      <c r="C429" s="213"/>
      <c r="D429" s="213"/>
      <c r="E429" s="213"/>
      <c r="F429" s="213"/>
      <c r="H429" s="220"/>
      <c r="I429" s="213"/>
      <c r="J429" s="213"/>
      <c r="K429" s="213"/>
      <c r="L429" s="217"/>
      <c r="M429" s="213"/>
      <c r="N429" s="213"/>
      <c r="O429" s="213"/>
      <c r="S429" s="218"/>
      <c r="U429" s="218"/>
      <c r="Z429" s="219"/>
      <c r="AA429" s="218"/>
    </row>
    <row r="430" spans="1:27" s="215" customFormat="1" ht="48" customHeight="1">
      <c r="A430" s="213"/>
      <c r="B430" s="213"/>
      <c r="C430" s="213"/>
      <c r="D430" s="213"/>
      <c r="E430" s="213"/>
      <c r="F430" s="213"/>
      <c r="H430" s="220"/>
      <c r="I430" s="213"/>
      <c r="J430" s="213"/>
      <c r="K430" s="213"/>
      <c r="L430" s="217"/>
      <c r="M430" s="213"/>
      <c r="N430" s="213"/>
      <c r="O430" s="213"/>
      <c r="S430" s="218"/>
      <c r="U430" s="218"/>
      <c r="Z430" s="219"/>
      <c r="AA430" s="218"/>
    </row>
    <row r="431" spans="1:27" s="215" customFormat="1" ht="48" customHeight="1">
      <c r="A431" s="213"/>
      <c r="B431" s="213"/>
      <c r="C431" s="213"/>
      <c r="D431" s="213"/>
      <c r="E431" s="213"/>
      <c r="F431" s="213"/>
      <c r="H431" s="220"/>
      <c r="I431" s="213"/>
      <c r="J431" s="213"/>
      <c r="K431" s="213"/>
      <c r="L431" s="217"/>
      <c r="M431" s="213"/>
      <c r="N431" s="213"/>
      <c r="O431" s="213"/>
      <c r="S431" s="218"/>
      <c r="U431" s="218"/>
      <c r="Z431" s="219"/>
      <c r="AA431" s="218"/>
    </row>
    <row r="432" spans="1:27" s="215" customFormat="1" ht="48" customHeight="1">
      <c r="A432" s="213"/>
      <c r="B432" s="213"/>
      <c r="C432" s="213"/>
      <c r="D432" s="213"/>
      <c r="E432" s="213"/>
      <c r="F432" s="213"/>
      <c r="H432" s="220"/>
      <c r="I432" s="213"/>
      <c r="J432" s="213"/>
      <c r="K432" s="213"/>
      <c r="L432" s="217"/>
      <c r="M432" s="213"/>
      <c r="N432" s="213"/>
      <c r="O432" s="213"/>
      <c r="S432" s="218"/>
      <c r="U432" s="218"/>
      <c r="Z432" s="219"/>
      <c r="AA432" s="218"/>
    </row>
    <row r="433" spans="1:27" s="215" customFormat="1" ht="48" customHeight="1">
      <c r="A433" s="213"/>
      <c r="B433" s="213"/>
      <c r="C433" s="213"/>
      <c r="D433" s="213"/>
      <c r="E433" s="213"/>
      <c r="F433" s="213"/>
      <c r="H433" s="220"/>
      <c r="I433" s="213"/>
      <c r="J433" s="213"/>
      <c r="K433" s="213"/>
      <c r="L433" s="217"/>
      <c r="M433" s="213"/>
      <c r="N433" s="213"/>
      <c r="O433" s="213"/>
      <c r="S433" s="218"/>
      <c r="U433" s="218"/>
      <c r="Z433" s="219"/>
      <c r="AA433" s="218"/>
    </row>
    <row r="434" spans="1:27" s="215" customFormat="1" ht="48" customHeight="1">
      <c r="A434" s="213"/>
      <c r="B434" s="213"/>
      <c r="C434" s="213"/>
      <c r="D434" s="213"/>
      <c r="E434" s="213"/>
      <c r="F434" s="213"/>
      <c r="H434" s="220"/>
      <c r="I434" s="213"/>
      <c r="J434" s="213"/>
      <c r="K434" s="213"/>
      <c r="L434" s="217"/>
      <c r="M434" s="213"/>
      <c r="N434" s="213"/>
      <c r="O434" s="213"/>
      <c r="S434" s="218"/>
      <c r="U434" s="218"/>
      <c r="Z434" s="219"/>
      <c r="AA434" s="218"/>
    </row>
    <row r="435" spans="1:27" s="215" customFormat="1" ht="48" customHeight="1">
      <c r="A435" s="213"/>
      <c r="B435" s="213"/>
      <c r="C435" s="213"/>
      <c r="D435" s="213"/>
      <c r="E435" s="213"/>
      <c r="F435" s="213"/>
      <c r="H435" s="220"/>
      <c r="I435" s="213"/>
      <c r="J435" s="213"/>
      <c r="K435" s="213"/>
      <c r="L435" s="217"/>
      <c r="M435" s="213"/>
      <c r="N435" s="213"/>
      <c r="O435" s="213"/>
      <c r="S435" s="218"/>
      <c r="U435" s="218"/>
      <c r="Z435" s="219"/>
      <c r="AA435" s="218"/>
    </row>
    <row r="436" spans="1:27" s="215" customFormat="1" ht="48" customHeight="1">
      <c r="A436" s="213"/>
      <c r="B436" s="213"/>
      <c r="C436" s="213"/>
      <c r="D436" s="213"/>
      <c r="E436" s="213"/>
      <c r="F436" s="213"/>
      <c r="H436" s="220"/>
      <c r="I436" s="213"/>
      <c r="J436" s="213"/>
      <c r="K436" s="213"/>
      <c r="L436" s="217"/>
      <c r="M436" s="213"/>
      <c r="N436" s="213"/>
      <c r="O436" s="213"/>
      <c r="S436" s="218"/>
      <c r="U436" s="218"/>
      <c r="Z436" s="219"/>
      <c r="AA436" s="218"/>
    </row>
    <row r="437" spans="1:27" s="215" customFormat="1" ht="48" customHeight="1">
      <c r="A437" s="213"/>
      <c r="B437" s="213"/>
      <c r="C437" s="213"/>
      <c r="D437" s="213"/>
      <c r="E437" s="213"/>
      <c r="F437" s="213"/>
      <c r="H437" s="220"/>
      <c r="I437" s="213"/>
      <c r="J437" s="213"/>
      <c r="K437" s="213"/>
      <c r="L437" s="217"/>
      <c r="M437" s="213"/>
      <c r="N437" s="213"/>
      <c r="O437" s="213"/>
      <c r="S437" s="218"/>
      <c r="U437" s="218"/>
      <c r="Z437" s="219"/>
      <c r="AA437" s="218"/>
    </row>
    <row r="438" spans="1:27" s="215" customFormat="1" ht="48" customHeight="1">
      <c r="A438" s="213"/>
      <c r="B438" s="213"/>
      <c r="C438" s="213"/>
      <c r="D438" s="213"/>
      <c r="E438" s="213"/>
      <c r="F438" s="213"/>
      <c r="H438" s="220"/>
      <c r="I438" s="213"/>
      <c r="J438" s="213"/>
      <c r="K438" s="213"/>
      <c r="L438" s="217"/>
      <c r="M438" s="213"/>
      <c r="N438" s="213"/>
      <c r="O438" s="213"/>
      <c r="S438" s="218"/>
      <c r="U438" s="218"/>
      <c r="Z438" s="219"/>
      <c r="AA438" s="218"/>
    </row>
    <row r="439" spans="1:27" s="215" customFormat="1" ht="48" customHeight="1">
      <c r="A439" s="213"/>
      <c r="B439" s="213"/>
      <c r="C439" s="213"/>
      <c r="D439" s="213"/>
      <c r="E439" s="213"/>
      <c r="F439" s="213"/>
      <c r="H439" s="220"/>
      <c r="I439" s="213"/>
      <c r="J439" s="213"/>
      <c r="K439" s="213"/>
      <c r="L439" s="217"/>
      <c r="M439" s="213"/>
      <c r="N439" s="213"/>
      <c r="O439" s="213"/>
      <c r="S439" s="218"/>
      <c r="U439" s="218"/>
      <c r="Z439" s="219"/>
      <c r="AA439" s="218"/>
    </row>
    <row r="440" spans="1:27" s="215" customFormat="1" ht="48" customHeight="1">
      <c r="A440" s="213"/>
      <c r="B440" s="213"/>
      <c r="C440" s="213"/>
      <c r="D440" s="213"/>
      <c r="E440" s="213"/>
      <c r="F440" s="213"/>
      <c r="H440" s="220"/>
      <c r="I440" s="213"/>
      <c r="J440" s="213"/>
      <c r="K440" s="213"/>
      <c r="L440" s="217"/>
      <c r="M440" s="213"/>
      <c r="N440" s="213"/>
      <c r="O440" s="213"/>
      <c r="S440" s="218"/>
      <c r="U440" s="218"/>
      <c r="Z440" s="219"/>
      <c r="AA440" s="218"/>
    </row>
    <row r="441" spans="1:27" s="215" customFormat="1" ht="48" customHeight="1">
      <c r="A441" s="213"/>
      <c r="B441" s="213"/>
      <c r="C441" s="213"/>
      <c r="D441" s="213"/>
      <c r="E441" s="213"/>
      <c r="F441" s="213"/>
      <c r="H441" s="220"/>
      <c r="I441" s="213"/>
      <c r="J441" s="213"/>
      <c r="K441" s="213"/>
      <c r="L441" s="217"/>
      <c r="M441" s="213"/>
      <c r="N441" s="213"/>
      <c r="O441" s="213"/>
      <c r="S441" s="218"/>
      <c r="U441" s="218"/>
      <c r="Z441" s="219"/>
      <c r="AA441" s="218"/>
    </row>
    <row r="442" spans="1:27" s="215" customFormat="1" ht="48" customHeight="1">
      <c r="A442" s="213"/>
      <c r="B442" s="213"/>
      <c r="C442" s="213"/>
      <c r="D442" s="213"/>
      <c r="E442" s="213"/>
      <c r="F442" s="213"/>
      <c r="H442" s="220"/>
      <c r="I442" s="213"/>
      <c r="J442" s="213"/>
      <c r="K442" s="213"/>
      <c r="L442" s="217"/>
      <c r="M442" s="213"/>
      <c r="N442" s="213"/>
      <c r="O442" s="213"/>
      <c r="S442" s="218"/>
      <c r="U442" s="218"/>
      <c r="Z442" s="219"/>
      <c r="AA442" s="218"/>
    </row>
    <row r="443" spans="1:27" s="215" customFormat="1" ht="48" customHeight="1">
      <c r="A443" s="213"/>
      <c r="B443" s="213"/>
      <c r="C443" s="213"/>
      <c r="D443" s="213"/>
      <c r="E443" s="213"/>
      <c r="F443" s="213"/>
      <c r="H443" s="220"/>
      <c r="I443" s="213"/>
      <c r="J443" s="213"/>
      <c r="K443" s="213"/>
      <c r="L443" s="217"/>
      <c r="M443" s="213"/>
      <c r="N443" s="213"/>
      <c r="O443" s="213"/>
      <c r="S443" s="218"/>
      <c r="U443" s="218"/>
      <c r="Z443" s="219"/>
      <c r="AA443" s="218"/>
    </row>
    <row r="444" spans="1:27" s="215" customFormat="1" ht="48" customHeight="1">
      <c r="A444" s="213"/>
      <c r="B444" s="213"/>
      <c r="C444" s="213"/>
      <c r="D444" s="213"/>
      <c r="E444" s="213"/>
      <c r="F444" s="213"/>
      <c r="H444" s="220"/>
      <c r="I444" s="213"/>
      <c r="J444" s="213"/>
      <c r="K444" s="213"/>
      <c r="L444" s="217"/>
      <c r="M444" s="213"/>
      <c r="N444" s="213"/>
      <c r="O444" s="213"/>
      <c r="S444" s="218"/>
      <c r="U444" s="218"/>
      <c r="Z444" s="219"/>
      <c r="AA444" s="218"/>
    </row>
    <row r="445" spans="1:27" s="215" customFormat="1" ht="48" customHeight="1">
      <c r="A445" s="213"/>
      <c r="B445" s="213"/>
      <c r="C445" s="213"/>
      <c r="D445" s="213"/>
      <c r="E445" s="213"/>
      <c r="F445" s="213"/>
      <c r="H445" s="220"/>
      <c r="I445" s="213"/>
      <c r="J445" s="213"/>
      <c r="K445" s="213"/>
      <c r="L445" s="217"/>
      <c r="M445" s="213"/>
      <c r="N445" s="213"/>
      <c r="O445" s="213"/>
      <c r="S445" s="218"/>
      <c r="U445" s="218"/>
      <c r="Z445" s="219"/>
      <c r="AA445" s="218"/>
    </row>
    <row r="446" spans="1:27" s="215" customFormat="1" ht="48" customHeight="1">
      <c r="A446" s="213"/>
      <c r="B446" s="213"/>
      <c r="C446" s="213"/>
      <c r="D446" s="213"/>
      <c r="E446" s="213"/>
      <c r="F446" s="213"/>
      <c r="H446" s="220"/>
      <c r="I446" s="213"/>
      <c r="J446" s="213"/>
      <c r="K446" s="213"/>
      <c r="L446" s="217"/>
      <c r="M446" s="213"/>
      <c r="N446" s="213"/>
      <c r="O446" s="213"/>
      <c r="S446" s="218"/>
      <c r="U446" s="218"/>
      <c r="Z446" s="219"/>
      <c r="AA446" s="218"/>
    </row>
    <row r="447" spans="1:27" s="215" customFormat="1" ht="48" customHeight="1">
      <c r="A447" s="213"/>
      <c r="B447" s="213"/>
      <c r="C447" s="213"/>
      <c r="D447" s="213"/>
      <c r="E447" s="213"/>
      <c r="F447" s="213"/>
      <c r="H447" s="220"/>
      <c r="I447" s="213"/>
      <c r="J447" s="213"/>
      <c r="K447" s="213"/>
      <c r="L447" s="217"/>
      <c r="M447" s="213"/>
      <c r="N447" s="213"/>
      <c r="O447" s="213"/>
      <c r="S447" s="218"/>
      <c r="U447" s="218"/>
      <c r="Z447" s="219"/>
      <c r="AA447" s="218"/>
    </row>
    <row r="448" spans="1:27" s="215" customFormat="1" ht="48" customHeight="1">
      <c r="A448" s="213"/>
      <c r="B448" s="213"/>
      <c r="C448" s="213"/>
      <c r="D448" s="213"/>
      <c r="E448" s="213"/>
      <c r="F448" s="213"/>
      <c r="H448" s="220"/>
      <c r="I448" s="213"/>
      <c r="J448" s="213"/>
      <c r="K448" s="213"/>
      <c r="L448" s="217"/>
      <c r="M448" s="213"/>
      <c r="N448" s="213"/>
      <c r="O448" s="213"/>
      <c r="S448" s="218"/>
      <c r="U448" s="218"/>
      <c r="Z448" s="219"/>
      <c r="AA448" s="218"/>
    </row>
    <row r="449" spans="1:27" s="215" customFormat="1" ht="48" customHeight="1">
      <c r="A449" s="213"/>
      <c r="B449" s="213"/>
      <c r="C449" s="213"/>
      <c r="D449" s="213"/>
      <c r="E449" s="213"/>
      <c r="F449" s="213"/>
      <c r="H449" s="220"/>
      <c r="I449" s="213"/>
      <c r="J449" s="213"/>
      <c r="K449" s="213"/>
      <c r="L449" s="217"/>
      <c r="M449" s="213"/>
      <c r="N449" s="213"/>
      <c r="O449" s="213"/>
      <c r="S449" s="218"/>
      <c r="U449" s="218"/>
      <c r="Z449" s="219"/>
      <c r="AA449" s="218"/>
    </row>
    <row r="450" spans="1:27" s="215" customFormat="1" ht="48" customHeight="1">
      <c r="A450" s="213"/>
      <c r="B450" s="213"/>
      <c r="C450" s="213"/>
      <c r="D450" s="213"/>
      <c r="E450" s="213"/>
      <c r="F450" s="213"/>
      <c r="H450" s="220"/>
      <c r="I450" s="213"/>
      <c r="J450" s="213"/>
      <c r="K450" s="213"/>
      <c r="L450" s="217"/>
      <c r="M450" s="213"/>
      <c r="N450" s="213"/>
      <c r="O450" s="213"/>
      <c r="S450" s="218"/>
      <c r="U450" s="218"/>
      <c r="Z450" s="219"/>
      <c r="AA450" s="218"/>
    </row>
    <row r="451" spans="1:27" s="215" customFormat="1" ht="48" customHeight="1">
      <c r="A451" s="213"/>
      <c r="B451" s="213"/>
      <c r="C451" s="213"/>
      <c r="D451" s="213"/>
      <c r="E451" s="213"/>
      <c r="F451" s="213"/>
      <c r="H451" s="220"/>
      <c r="I451" s="213"/>
      <c r="J451" s="213"/>
      <c r="K451" s="213"/>
      <c r="L451" s="217"/>
      <c r="M451" s="213"/>
      <c r="N451" s="213"/>
      <c r="O451" s="213"/>
      <c r="S451" s="218"/>
      <c r="U451" s="218"/>
      <c r="Z451" s="219"/>
      <c r="AA451" s="218"/>
    </row>
    <row r="452" spans="1:27" s="215" customFormat="1" ht="48" customHeight="1">
      <c r="A452" s="213"/>
      <c r="B452" s="213"/>
      <c r="C452" s="213"/>
      <c r="D452" s="213"/>
      <c r="E452" s="213"/>
      <c r="F452" s="213"/>
      <c r="H452" s="220"/>
      <c r="I452" s="213"/>
      <c r="J452" s="213"/>
      <c r="K452" s="213"/>
      <c r="L452" s="217"/>
      <c r="M452" s="213"/>
      <c r="N452" s="213"/>
      <c r="O452" s="213"/>
      <c r="S452" s="218"/>
      <c r="U452" s="218"/>
      <c r="Z452" s="219"/>
      <c r="AA452" s="218"/>
    </row>
    <row r="453" spans="1:27" s="215" customFormat="1" ht="48" customHeight="1">
      <c r="A453" s="213"/>
      <c r="B453" s="213"/>
      <c r="C453" s="213"/>
      <c r="D453" s="213"/>
      <c r="E453" s="213"/>
      <c r="F453" s="213"/>
      <c r="H453" s="220"/>
      <c r="I453" s="213"/>
      <c r="J453" s="213"/>
      <c r="K453" s="213"/>
      <c r="L453" s="217"/>
      <c r="M453" s="213"/>
      <c r="N453" s="213"/>
      <c r="O453" s="213"/>
      <c r="S453" s="218"/>
      <c r="U453" s="218"/>
      <c r="Z453" s="219"/>
      <c r="AA453" s="218"/>
    </row>
    <row r="454" spans="1:27" s="215" customFormat="1" ht="48" customHeight="1">
      <c r="A454" s="213"/>
      <c r="B454" s="213"/>
      <c r="C454" s="213"/>
      <c r="D454" s="213"/>
      <c r="E454" s="213"/>
      <c r="F454" s="213"/>
      <c r="H454" s="220"/>
      <c r="I454" s="213"/>
      <c r="J454" s="213"/>
      <c r="K454" s="213"/>
      <c r="L454" s="217"/>
      <c r="M454" s="213"/>
      <c r="N454" s="213"/>
      <c r="O454" s="213"/>
      <c r="S454" s="218"/>
      <c r="U454" s="218"/>
      <c r="Z454" s="219"/>
      <c r="AA454" s="218"/>
    </row>
    <row r="455" spans="1:27" s="215" customFormat="1" ht="48" customHeight="1">
      <c r="A455" s="213"/>
      <c r="B455" s="213"/>
      <c r="C455" s="213"/>
      <c r="D455" s="213"/>
      <c r="E455" s="213"/>
      <c r="F455" s="213"/>
      <c r="H455" s="220"/>
      <c r="I455" s="213"/>
      <c r="J455" s="213"/>
      <c r="K455" s="213"/>
      <c r="L455" s="217"/>
      <c r="M455" s="213"/>
      <c r="N455" s="213"/>
      <c r="O455" s="213"/>
      <c r="S455" s="218"/>
      <c r="U455" s="218"/>
      <c r="Z455" s="219"/>
      <c r="AA455" s="218"/>
    </row>
    <row r="456" spans="1:27" s="215" customFormat="1" ht="48" customHeight="1">
      <c r="A456" s="213"/>
      <c r="B456" s="213"/>
      <c r="C456" s="213"/>
      <c r="D456" s="213"/>
      <c r="E456" s="213"/>
      <c r="F456" s="213"/>
      <c r="H456" s="220"/>
      <c r="I456" s="213"/>
      <c r="J456" s="213"/>
      <c r="K456" s="213"/>
      <c r="L456" s="217"/>
      <c r="M456" s="213"/>
      <c r="N456" s="213"/>
      <c r="O456" s="213"/>
      <c r="S456" s="218"/>
      <c r="U456" s="218"/>
      <c r="Z456" s="219"/>
      <c r="AA456" s="218"/>
    </row>
    <row r="457" spans="1:27" s="215" customFormat="1" ht="48" customHeight="1">
      <c r="A457" s="213"/>
      <c r="B457" s="213"/>
      <c r="C457" s="213"/>
      <c r="D457" s="213"/>
      <c r="E457" s="213"/>
      <c r="F457" s="213"/>
      <c r="H457" s="220"/>
      <c r="I457" s="213"/>
      <c r="J457" s="213"/>
      <c r="K457" s="213"/>
      <c r="L457" s="217"/>
      <c r="M457" s="213"/>
      <c r="N457" s="213"/>
      <c r="O457" s="213"/>
      <c r="S457" s="218"/>
      <c r="U457" s="218"/>
      <c r="Z457" s="219"/>
      <c r="AA457" s="218"/>
    </row>
    <row r="458" spans="1:27" s="215" customFormat="1" ht="48" customHeight="1">
      <c r="A458" s="213"/>
      <c r="B458" s="213"/>
      <c r="C458" s="213"/>
      <c r="D458" s="213"/>
      <c r="E458" s="213"/>
      <c r="F458" s="213"/>
      <c r="H458" s="220"/>
      <c r="I458" s="213"/>
      <c r="J458" s="213"/>
      <c r="K458" s="213"/>
      <c r="L458" s="217"/>
      <c r="M458" s="213"/>
      <c r="N458" s="213"/>
      <c r="O458" s="213"/>
      <c r="S458" s="218"/>
      <c r="U458" s="218"/>
      <c r="Z458" s="219"/>
      <c r="AA458" s="218"/>
    </row>
    <row r="459" spans="1:27" s="215" customFormat="1" ht="48" customHeight="1">
      <c r="A459" s="213"/>
      <c r="B459" s="213"/>
      <c r="C459" s="213"/>
      <c r="D459" s="213"/>
      <c r="E459" s="213"/>
      <c r="F459" s="213"/>
      <c r="H459" s="220"/>
      <c r="I459" s="213"/>
      <c r="J459" s="213"/>
      <c r="K459" s="213"/>
      <c r="L459" s="217"/>
      <c r="M459" s="213"/>
      <c r="N459" s="213"/>
      <c r="O459" s="213"/>
      <c r="S459" s="218"/>
      <c r="U459" s="218"/>
      <c r="Z459" s="219"/>
      <c r="AA459" s="218"/>
    </row>
    <row r="460" spans="1:27" s="215" customFormat="1" ht="48" customHeight="1">
      <c r="A460" s="213"/>
      <c r="B460" s="213"/>
      <c r="C460" s="213"/>
      <c r="D460" s="213"/>
      <c r="E460" s="213"/>
      <c r="F460" s="213"/>
      <c r="H460" s="220"/>
      <c r="I460" s="213"/>
      <c r="J460" s="213"/>
      <c r="K460" s="213"/>
      <c r="L460" s="217"/>
      <c r="M460" s="213"/>
      <c r="N460" s="213"/>
      <c r="O460" s="213"/>
      <c r="S460" s="218"/>
      <c r="U460" s="218"/>
      <c r="Z460" s="219"/>
      <c r="AA460" s="218"/>
    </row>
    <row r="461" spans="1:27" s="215" customFormat="1" ht="48" customHeight="1">
      <c r="A461" s="213"/>
      <c r="B461" s="213"/>
      <c r="C461" s="213"/>
      <c r="D461" s="213"/>
      <c r="E461" s="213"/>
      <c r="F461" s="213"/>
      <c r="H461" s="220"/>
      <c r="I461" s="213"/>
      <c r="J461" s="213"/>
      <c r="K461" s="213"/>
      <c r="L461" s="217"/>
      <c r="M461" s="213"/>
      <c r="N461" s="213"/>
      <c r="O461" s="213"/>
      <c r="S461" s="218"/>
      <c r="U461" s="218"/>
      <c r="Z461" s="219"/>
      <c r="AA461" s="218"/>
    </row>
    <row r="462" spans="1:27" s="215" customFormat="1" ht="48" customHeight="1">
      <c r="A462" s="213"/>
      <c r="B462" s="213"/>
      <c r="C462" s="213"/>
      <c r="D462" s="213"/>
      <c r="E462" s="213"/>
      <c r="F462" s="213"/>
      <c r="H462" s="220"/>
      <c r="I462" s="213"/>
      <c r="J462" s="213"/>
      <c r="K462" s="213"/>
      <c r="L462" s="217"/>
      <c r="M462" s="213"/>
      <c r="N462" s="213"/>
      <c r="O462" s="213"/>
      <c r="S462" s="218"/>
      <c r="U462" s="218"/>
      <c r="Z462" s="219"/>
      <c r="AA462" s="218"/>
    </row>
    <row r="463" spans="1:27" s="215" customFormat="1" ht="48" customHeight="1">
      <c r="A463" s="213"/>
      <c r="B463" s="213"/>
      <c r="C463" s="213"/>
      <c r="D463" s="213"/>
      <c r="E463" s="213"/>
      <c r="F463" s="213"/>
      <c r="H463" s="220"/>
      <c r="I463" s="213"/>
      <c r="J463" s="213"/>
      <c r="K463" s="213"/>
      <c r="L463" s="217"/>
      <c r="M463" s="213"/>
      <c r="N463" s="213"/>
      <c r="O463" s="213"/>
      <c r="S463" s="218"/>
      <c r="U463" s="218"/>
      <c r="Z463" s="219"/>
      <c r="AA463" s="218"/>
    </row>
    <row r="464" spans="1:27" s="215" customFormat="1" ht="48" customHeight="1">
      <c r="A464" s="213"/>
      <c r="B464" s="213"/>
      <c r="C464" s="213"/>
      <c r="D464" s="213"/>
      <c r="E464" s="213"/>
      <c r="F464" s="213"/>
      <c r="H464" s="220"/>
      <c r="I464" s="213"/>
      <c r="J464" s="213"/>
      <c r="K464" s="213"/>
      <c r="L464" s="217"/>
      <c r="M464" s="213"/>
      <c r="N464" s="213"/>
      <c r="O464" s="213"/>
      <c r="S464" s="218"/>
      <c r="U464" s="218"/>
      <c r="Z464" s="219"/>
      <c r="AA464" s="218"/>
    </row>
    <row r="465" spans="1:27" s="215" customFormat="1" ht="48" customHeight="1">
      <c r="A465" s="213"/>
      <c r="B465" s="213"/>
      <c r="C465" s="213"/>
      <c r="D465" s="213"/>
      <c r="E465" s="213"/>
      <c r="F465" s="213"/>
      <c r="H465" s="220"/>
      <c r="I465" s="213"/>
      <c r="J465" s="213"/>
      <c r="K465" s="213"/>
      <c r="L465" s="217"/>
      <c r="M465" s="213"/>
      <c r="N465" s="213"/>
      <c r="O465" s="213"/>
      <c r="S465" s="218"/>
      <c r="U465" s="218"/>
      <c r="Z465" s="219"/>
      <c r="AA465" s="218"/>
    </row>
    <row r="466" spans="1:27" s="215" customFormat="1" ht="48" customHeight="1">
      <c r="A466" s="213"/>
      <c r="B466" s="213"/>
      <c r="C466" s="213"/>
      <c r="D466" s="213"/>
      <c r="E466" s="213"/>
      <c r="F466" s="213"/>
      <c r="H466" s="220"/>
      <c r="I466" s="213"/>
      <c r="J466" s="213"/>
      <c r="K466" s="213"/>
      <c r="L466" s="217"/>
      <c r="M466" s="213"/>
      <c r="N466" s="213"/>
      <c r="O466" s="213"/>
      <c r="S466" s="218"/>
      <c r="U466" s="218"/>
      <c r="Z466" s="219"/>
      <c r="AA466" s="218"/>
    </row>
    <row r="467" spans="1:27" s="215" customFormat="1" ht="48" customHeight="1">
      <c r="A467" s="213"/>
      <c r="B467" s="213"/>
      <c r="C467" s="213"/>
      <c r="D467" s="213"/>
      <c r="E467" s="213"/>
      <c r="F467" s="213"/>
      <c r="H467" s="220"/>
      <c r="I467" s="213"/>
      <c r="J467" s="213"/>
      <c r="K467" s="213"/>
      <c r="L467" s="217"/>
      <c r="M467" s="213"/>
      <c r="N467" s="213"/>
      <c r="O467" s="213"/>
      <c r="S467" s="218"/>
      <c r="U467" s="218"/>
      <c r="Z467" s="219"/>
      <c r="AA467" s="218"/>
    </row>
    <row r="468" spans="1:27" s="215" customFormat="1" ht="48" customHeight="1">
      <c r="A468" s="213"/>
      <c r="B468" s="213"/>
      <c r="C468" s="213"/>
      <c r="D468" s="213"/>
      <c r="E468" s="213"/>
      <c r="F468" s="213"/>
      <c r="H468" s="220"/>
      <c r="I468" s="213"/>
      <c r="J468" s="213"/>
      <c r="K468" s="213"/>
      <c r="L468" s="217"/>
      <c r="M468" s="213"/>
      <c r="N468" s="213"/>
      <c r="O468" s="213"/>
      <c r="S468" s="218"/>
      <c r="U468" s="218"/>
      <c r="Z468" s="219"/>
      <c r="AA468" s="218"/>
    </row>
    <row r="469" spans="1:27" s="215" customFormat="1" ht="48" customHeight="1">
      <c r="A469" s="213"/>
      <c r="B469" s="213"/>
      <c r="C469" s="213"/>
      <c r="D469" s="213"/>
      <c r="E469" s="213"/>
      <c r="F469" s="213"/>
      <c r="H469" s="220"/>
      <c r="I469" s="213"/>
      <c r="J469" s="213"/>
      <c r="K469" s="213"/>
      <c r="L469" s="217"/>
      <c r="M469" s="213"/>
      <c r="N469" s="213"/>
      <c r="O469" s="213"/>
      <c r="S469" s="218"/>
      <c r="U469" s="218"/>
      <c r="Z469" s="219"/>
      <c r="AA469" s="218"/>
    </row>
    <row r="470" spans="1:27" s="215" customFormat="1" ht="48" customHeight="1">
      <c r="A470" s="213"/>
      <c r="B470" s="213"/>
      <c r="C470" s="213"/>
      <c r="D470" s="213"/>
      <c r="E470" s="213"/>
      <c r="F470" s="213"/>
      <c r="H470" s="220"/>
      <c r="I470" s="213"/>
      <c r="J470" s="213"/>
      <c r="K470" s="213"/>
      <c r="L470" s="217"/>
      <c r="M470" s="213"/>
      <c r="N470" s="213"/>
      <c r="O470" s="213"/>
      <c r="S470" s="218"/>
      <c r="U470" s="218"/>
      <c r="Z470" s="219"/>
      <c r="AA470" s="218"/>
    </row>
    <row r="471" spans="1:27" s="215" customFormat="1" ht="48" customHeight="1">
      <c r="A471" s="213"/>
      <c r="B471" s="213"/>
      <c r="C471" s="213"/>
      <c r="D471" s="213"/>
      <c r="E471" s="213"/>
      <c r="F471" s="213"/>
      <c r="H471" s="220"/>
      <c r="I471" s="213"/>
      <c r="J471" s="213"/>
      <c r="K471" s="213"/>
      <c r="L471" s="217"/>
      <c r="M471" s="213"/>
      <c r="N471" s="213"/>
      <c r="O471" s="213"/>
      <c r="S471" s="218"/>
      <c r="U471" s="218"/>
      <c r="Z471" s="219"/>
      <c r="AA471" s="218"/>
    </row>
    <row r="472" spans="1:27" s="215" customFormat="1" ht="48" customHeight="1">
      <c r="A472" s="213"/>
      <c r="B472" s="213"/>
      <c r="C472" s="213"/>
      <c r="D472" s="213"/>
      <c r="E472" s="213"/>
      <c r="F472" s="213"/>
      <c r="H472" s="220"/>
      <c r="I472" s="213"/>
      <c r="J472" s="213"/>
      <c r="K472" s="213"/>
      <c r="L472" s="217"/>
      <c r="M472" s="213"/>
      <c r="N472" s="213"/>
      <c r="O472" s="213"/>
      <c r="S472" s="218"/>
      <c r="U472" s="218"/>
      <c r="Z472" s="219"/>
      <c r="AA472" s="218"/>
    </row>
    <row r="473" spans="1:27" s="215" customFormat="1" ht="48" customHeight="1">
      <c r="A473" s="213"/>
      <c r="B473" s="213"/>
      <c r="C473" s="213"/>
      <c r="D473" s="213"/>
      <c r="E473" s="213"/>
      <c r="F473" s="213"/>
      <c r="H473" s="220"/>
      <c r="I473" s="213"/>
      <c r="J473" s="213"/>
      <c r="K473" s="213"/>
      <c r="L473" s="217"/>
      <c r="M473" s="213"/>
      <c r="N473" s="213"/>
      <c r="O473" s="213"/>
      <c r="S473" s="218"/>
      <c r="U473" s="218"/>
      <c r="Z473" s="219"/>
      <c r="AA473" s="218"/>
    </row>
    <row r="474" spans="1:27" s="215" customFormat="1" ht="48" customHeight="1">
      <c r="A474" s="213"/>
      <c r="B474" s="213"/>
      <c r="C474" s="213"/>
      <c r="D474" s="213"/>
      <c r="E474" s="213"/>
      <c r="F474" s="213"/>
      <c r="H474" s="220"/>
      <c r="I474" s="213"/>
      <c r="J474" s="213"/>
      <c r="K474" s="213"/>
      <c r="L474" s="217"/>
      <c r="M474" s="213"/>
      <c r="N474" s="213"/>
      <c r="O474" s="213"/>
      <c r="S474" s="218"/>
      <c r="U474" s="218"/>
      <c r="Z474" s="219"/>
      <c r="AA474" s="218"/>
    </row>
    <row r="475" spans="1:27" s="215" customFormat="1" ht="48" customHeight="1">
      <c r="A475" s="213"/>
      <c r="B475" s="213"/>
      <c r="C475" s="213"/>
      <c r="D475" s="213"/>
      <c r="E475" s="213"/>
      <c r="F475" s="213"/>
      <c r="H475" s="220"/>
      <c r="I475" s="213"/>
      <c r="J475" s="213"/>
      <c r="K475" s="213"/>
      <c r="L475" s="217"/>
      <c r="M475" s="213"/>
      <c r="N475" s="213"/>
      <c r="O475" s="213"/>
      <c r="S475" s="218"/>
      <c r="U475" s="218"/>
      <c r="Z475" s="219"/>
      <c r="AA475" s="218"/>
    </row>
    <row r="476" spans="1:27" s="215" customFormat="1" ht="48" customHeight="1">
      <c r="A476" s="213"/>
      <c r="B476" s="213"/>
      <c r="C476" s="213"/>
      <c r="D476" s="213"/>
      <c r="E476" s="213"/>
      <c r="F476" s="213"/>
      <c r="H476" s="220"/>
      <c r="I476" s="213"/>
      <c r="J476" s="213"/>
      <c r="K476" s="213"/>
      <c r="L476" s="217"/>
      <c r="M476" s="213"/>
      <c r="N476" s="213"/>
      <c r="O476" s="213"/>
      <c r="S476" s="218"/>
      <c r="U476" s="218"/>
      <c r="Z476" s="219"/>
      <c r="AA476" s="218"/>
    </row>
    <row r="477" spans="1:27" s="215" customFormat="1" ht="48" customHeight="1">
      <c r="A477" s="213"/>
      <c r="B477" s="213"/>
      <c r="C477" s="213"/>
      <c r="D477" s="213"/>
      <c r="E477" s="213"/>
      <c r="F477" s="213"/>
      <c r="H477" s="220"/>
      <c r="I477" s="213"/>
      <c r="J477" s="213"/>
      <c r="K477" s="213"/>
      <c r="L477" s="217"/>
      <c r="M477" s="213"/>
      <c r="N477" s="213"/>
      <c r="O477" s="213"/>
      <c r="S477" s="218"/>
      <c r="U477" s="218"/>
      <c r="Z477" s="219"/>
      <c r="AA477" s="218"/>
    </row>
    <row r="478" spans="1:27" s="215" customFormat="1" ht="48" customHeight="1">
      <c r="A478" s="213"/>
      <c r="B478" s="213"/>
      <c r="C478" s="213"/>
      <c r="D478" s="213"/>
      <c r="E478" s="213"/>
      <c r="F478" s="213"/>
      <c r="H478" s="220"/>
      <c r="I478" s="213"/>
      <c r="J478" s="213"/>
      <c r="K478" s="213"/>
      <c r="L478" s="217"/>
      <c r="M478" s="213"/>
      <c r="N478" s="213"/>
      <c r="O478" s="213"/>
      <c r="S478" s="218"/>
      <c r="U478" s="218"/>
      <c r="Z478" s="219"/>
      <c r="AA478" s="218"/>
    </row>
    <row r="479" spans="1:27" s="215" customFormat="1" ht="48" customHeight="1">
      <c r="A479" s="213"/>
      <c r="B479" s="213"/>
      <c r="C479" s="213"/>
      <c r="D479" s="213"/>
      <c r="E479" s="213"/>
      <c r="F479" s="213"/>
      <c r="H479" s="220"/>
      <c r="I479" s="213"/>
      <c r="J479" s="213"/>
      <c r="K479" s="213"/>
      <c r="L479" s="217"/>
      <c r="M479" s="213"/>
      <c r="N479" s="213"/>
      <c r="O479" s="213"/>
      <c r="S479" s="218"/>
      <c r="U479" s="218"/>
      <c r="Z479" s="219"/>
      <c r="AA479" s="218"/>
    </row>
    <row r="480" spans="1:27" s="215" customFormat="1" ht="48" customHeight="1">
      <c r="A480" s="213"/>
      <c r="B480" s="213"/>
      <c r="C480" s="213"/>
      <c r="D480" s="213"/>
      <c r="E480" s="213"/>
      <c r="F480" s="213"/>
      <c r="H480" s="220"/>
      <c r="I480" s="213"/>
      <c r="J480" s="213"/>
      <c r="K480" s="213"/>
      <c r="L480" s="217"/>
      <c r="M480" s="213"/>
      <c r="N480" s="213"/>
      <c r="O480" s="213"/>
      <c r="S480" s="218"/>
      <c r="U480" s="218"/>
      <c r="Z480" s="219"/>
      <c r="AA480" s="218"/>
    </row>
    <row r="481" spans="1:27" s="215" customFormat="1" ht="48" customHeight="1">
      <c r="A481" s="213"/>
      <c r="B481" s="213"/>
      <c r="C481" s="213"/>
      <c r="D481" s="213"/>
      <c r="E481" s="213"/>
      <c r="F481" s="213"/>
      <c r="H481" s="220"/>
      <c r="I481" s="213"/>
      <c r="J481" s="213"/>
      <c r="K481" s="213"/>
      <c r="L481" s="217"/>
      <c r="M481" s="213"/>
      <c r="N481" s="213"/>
      <c r="O481" s="213"/>
      <c r="S481" s="218"/>
      <c r="U481" s="218"/>
      <c r="Z481" s="219"/>
      <c r="AA481" s="218"/>
    </row>
    <row r="482" spans="1:27" s="215" customFormat="1" ht="48" customHeight="1">
      <c r="A482" s="213"/>
      <c r="B482" s="213"/>
      <c r="C482" s="213"/>
      <c r="D482" s="213"/>
      <c r="E482" s="213"/>
      <c r="F482" s="213"/>
      <c r="H482" s="220"/>
      <c r="I482" s="213"/>
      <c r="J482" s="213"/>
      <c r="K482" s="213"/>
      <c r="L482" s="217"/>
      <c r="M482" s="213"/>
      <c r="N482" s="213"/>
      <c r="O482" s="213"/>
      <c r="S482" s="218"/>
      <c r="U482" s="218"/>
      <c r="Z482" s="219"/>
      <c r="AA482" s="218"/>
    </row>
    <row r="483" spans="1:27" s="215" customFormat="1" ht="48" customHeight="1">
      <c r="A483" s="213"/>
      <c r="B483" s="213"/>
      <c r="C483" s="213"/>
      <c r="D483" s="213"/>
      <c r="E483" s="213"/>
      <c r="F483" s="213"/>
      <c r="H483" s="220"/>
      <c r="I483" s="213"/>
      <c r="J483" s="213"/>
      <c r="K483" s="213"/>
      <c r="L483" s="217"/>
      <c r="M483" s="213"/>
      <c r="N483" s="213"/>
      <c r="O483" s="213"/>
      <c r="S483" s="218"/>
      <c r="U483" s="218"/>
      <c r="Z483" s="219"/>
      <c r="AA483" s="218"/>
    </row>
    <row r="484" spans="1:27" s="215" customFormat="1" ht="48" customHeight="1">
      <c r="A484" s="213"/>
      <c r="B484" s="213"/>
      <c r="C484" s="213"/>
      <c r="D484" s="213"/>
      <c r="E484" s="213"/>
      <c r="F484" s="213"/>
      <c r="H484" s="220"/>
      <c r="I484" s="213"/>
      <c r="J484" s="213"/>
      <c r="K484" s="213"/>
      <c r="L484" s="217"/>
      <c r="M484" s="213"/>
      <c r="N484" s="213"/>
      <c r="O484" s="213"/>
      <c r="S484" s="218"/>
      <c r="U484" s="218"/>
      <c r="Z484" s="219"/>
      <c r="AA484" s="218"/>
    </row>
    <row r="485" spans="1:27" s="215" customFormat="1" ht="48" customHeight="1">
      <c r="A485" s="213"/>
      <c r="B485" s="213"/>
      <c r="C485" s="213"/>
      <c r="D485" s="213"/>
      <c r="E485" s="213"/>
      <c r="F485" s="213"/>
      <c r="H485" s="220"/>
      <c r="I485" s="213"/>
      <c r="J485" s="213"/>
      <c r="K485" s="213"/>
      <c r="L485" s="217"/>
      <c r="M485" s="213"/>
      <c r="N485" s="213"/>
      <c r="O485" s="213"/>
      <c r="S485" s="218"/>
      <c r="U485" s="218"/>
      <c r="Z485" s="219"/>
      <c r="AA485" s="218"/>
    </row>
    <row r="486" spans="1:27" s="215" customFormat="1" ht="48" customHeight="1">
      <c r="A486" s="213"/>
      <c r="B486" s="213"/>
      <c r="C486" s="213"/>
      <c r="D486" s="213"/>
      <c r="E486" s="213"/>
      <c r="F486" s="213"/>
      <c r="H486" s="220"/>
      <c r="I486" s="213"/>
      <c r="J486" s="213"/>
      <c r="K486" s="213"/>
      <c r="L486" s="217"/>
      <c r="M486" s="213"/>
      <c r="N486" s="213"/>
      <c r="O486" s="213"/>
      <c r="S486" s="218"/>
      <c r="U486" s="218"/>
      <c r="Z486" s="219"/>
      <c r="AA486" s="218"/>
    </row>
    <row r="487" spans="1:27" s="215" customFormat="1" ht="48" customHeight="1">
      <c r="A487" s="213"/>
      <c r="B487" s="213"/>
      <c r="C487" s="213"/>
      <c r="D487" s="213"/>
      <c r="E487" s="213"/>
      <c r="F487" s="213"/>
      <c r="H487" s="220"/>
      <c r="I487" s="213"/>
      <c r="J487" s="213"/>
      <c r="K487" s="213"/>
      <c r="L487" s="217"/>
      <c r="M487" s="213"/>
      <c r="N487" s="213"/>
      <c r="O487" s="213"/>
      <c r="S487" s="218"/>
      <c r="U487" s="218"/>
      <c r="Z487" s="219"/>
      <c r="AA487" s="218"/>
    </row>
    <row r="488" spans="1:27" s="215" customFormat="1" ht="48" customHeight="1">
      <c r="A488" s="213"/>
      <c r="B488" s="213"/>
      <c r="C488" s="213"/>
      <c r="D488" s="213"/>
      <c r="E488" s="213"/>
      <c r="F488" s="213"/>
      <c r="H488" s="220"/>
      <c r="I488" s="213"/>
      <c r="J488" s="213"/>
      <c r="K488" s="213"/>
      <c r="L488" s="217"/>
      <c r="M488" s="213"/>
      <c r="N488" s="213"/>
      <c r="O488" s="213"/>
      <c r="S488" s="218"/>
      <c r="U488" s="218"/>
      <c r="Z488" s="219"/>
      <c r="AA488" s="218"/>
    </row>
    <row r="489" spans="1:27" s="215" customFormat="1" ht="48" customHeight="1">
      <c r="A489" s="213"/>
      <c r="B489" s="213"/>
      <c r="C489" s="213"/>
      <c r="D489" s="213"/>
      <c r="E489" s="213"/>
      <c r="F489" s="213"/>
      <c r="H489" s="220"/>
      <c r="I489" s="213"/>
      <c r="J489" s="213"/>
      <c r="K489" s="213"/>
      <c r="L489" s="217"/>
      <c r="M489" s="213"/>
      <c r="N489" s="213"/>
      <c r="O489" s="213"/>
      <c r="S489" s="218"/>
      <c r="U489" s="218"/>
      <c r="Z489" s="219"/>
      <c r="AA489" s="218"/>
    </row>
    <row r="490" spans="1:27" s="215" customFormat="1" ht="48" customHeight="1">
      <c r="A490" s="213"/>
      <c r="B490" s="213"/>
      <c r="C490" s="213"/>
      <c r="D490" s="213"/>
      <c r="E490" s="213"/>
      <c r="F490" s="213"/>
      <c r="H490" s="220"/>
      <c r="I490" s="213"/>
      <c r="J490" s="213"/>
      <c r="K490" s="213"/>
      <c r="L490" s="217"/>
      <c r="M490" s="213"/>
      <c r="N490" s="213"/>
      <c r="O490" s="213"/>
      <c r="S490" s="218"/>
      <c r="U490" s="218"/>
      <c r="Z490" s="219"/>
      <c r="AA490" s="218"/>
    </row>
    <row r="491" spans="1:27" s="215" customFormat="1" ht="48" customHeight="1">
      <c r="A491" s="213"/>
      <c r="B491" s="213"/>
      <c r="C491" s="213"/>
      <c r="D491" s="213"/>
      <c r="E491" s="213"/>
      <c r="F491" s="213"/>
      <c r="H491" s="220"/>
      <c r="I491" s="213"/>
      <c r="J491" s="213"/>
      <c r="K491" s="213"/>
      <c r="L491" s="217"/>
      <c r="M491" s="213"/>
      <c r="N491" s="213"/>
      <c r="O491" s="213"/>
      <c r="S491" s="218"/>
      <c r="U491" s="218"/>
      <c r="Z491" s="219"/>
      <c r="AA491" s="218"/>
    </row>
    <row r="492" spans="1:27" s="215" customFormat="1" ht="48" customHeight="1">
      <c r="A492" s="213"/>
      <c r="B492" s="213"/>
      <c r="C492" s="213"/>
      <c r="D492" s="213"/>
      <c r="E492" s="213"/>
      <c r="F492" s="213"/>
      <c r="H492" s="220"/>
      <c r="I492" s="213"/>
      <c r="J492" s="213"/>
      <c r="K492" s="213"/>
      <c r="L492" s="217"/>
      <c r="M492" s="213"/>
      <c r="N492" s="213"/>
      <c r="O492" s="213"/>
      <c r="S492" s="218"/>
      <c r="U492" s="218"/>
      <c r="Z492" s="219"/>
      <c r="AA492" s="218"/>
    </row>
    <row r="493" spans="1:27" s="215" customFormat="1" ht="48" customHeight="1">
      <c r="A493" s="213"/>
      <c r="B493" s="213"/>
      <c r="C493" s="213"/>
      <c r="D493" s="213"/>
      <c r="E493" s="213"/>
      <c r="F493" s="213"/>
      <c r="H493" s="220"/>
      <c r="I493" s="213"/>
      <c r="J493" s="213"/>
      <c r="K493" s="213"/>
      <c r="L493" s="217"/>
      <c r="M493" s="213"/>
      <c r="N493" s="213"/>
      <c r="O493" s="213"/>
      <c r="S493" s="218"/>
      <c r="U493" s="218"/>
      <c r="Z493" s="219"/>
      <c r="AA493" s="218"/>
    </row>
    <row r="494" spans="1:27" s="215" customFormat="1" ht="48" customHeight="1">
      <c r="A494" s="213"/>
      <c r="B494" s="213"/>
      <c r="C494" s="213"/>
      <c r="D494" s="213"/>
      <c r="E494" s="213"/>
      <c r="F494" s="213"/>
      <c r="H494" s="220"/>
      <c r="I494" s="213"/>
      <c r="J494" s="213"/>
      <c r="K494" s="213"/>
      <c r="L494" s="217"/>
      <c r="M494" s="213"/>
      <c r="N494" s="213"/>
      <c r="O494" s="213"/>
      <c r="S494" s="218"/>
      <c r="U494" s="218"/>
      <c r="Z494" s="219"/>
      <c r="AA494" s="218"/>
    </row>
    <row r="495" spans="1:27" s="215" customFormat="1" ht="48" customHeight="1">
      <c r="A495" s="213"/>
      <c r="B495" s="213"/>
      <c r="C495" s="213"/>
      <c r="D495" s="213"/>
      <c r="E495" s="213"/>
      <c r="F495" s="213"/>
      <c r="H495" s="220"/>
      <c r="I495" s="213"/>
      <c r="J495" s="213"/>
      <c r="K495" s="213"/>
      <c r="L495" s="217"/>
      <c r="M495" s="213"/>
      <c r="N495" s="213"/>
      <c r="O495" s="213"/>
      <c r="S495" s="218"/>
      <c r="U495" s="218"/>
      <c r="Z495" s="219"/>
      <c r="AA495" s="218"/>
    </row>
    <row r="496" spans="1:27" s="215" customFormat="1" ht="48" customHeight="1">
      <c r="A496" s="213"/>
      <c r="B496" s="213"/>
      <c r="C496" s="213"/>
      <c r="D496" s="213"/>
      <c r="E496" s="213"/>
      <c r="F496" s="213"/>
      <c r="H496" s="220"/>
      <c r="I496" s="213"/>
      <c r="J496" s="213"/>
      <c r="K496" s="213"/>
      <c r="L496" s="217"/>
      <c r="M496" s="213"/>
      <c r="N496" s="213"/>
      <c r="O496" s="213"/>
      <c r="S496" s="218"/>
      <c r="U496" s="218"/>
      <c r="Z496" s="219"/>
      <c r="AA496" s="218"/>
    </row>
    <row r="497" spans="1:27" s="215" customFormat="1" ht="48" customHeight="1">
      <c r="A497" s="213"/>
      <c r="B497" s="213"/>
      <c r="C497" s="213"/>
      <c r="D497" s="213"/>
      <c r="E497" s="213"/>
      <c r="F497" s="213"/>
      <c r="H497" s="220"/>
      <c r="I497" s="213"/>
      <c r="J497" s="213"/>
      <c r="K497" s="213"/>
      <c r="L497" s="217"/>
      <c r="M497" s="213"/>
      <c r="N497" s="213"/>
      <c r="O497" s="213"/>
      <c r="S497" s="218"/>
      <c r="U497" s="218"/>
      <c r="Z497" s="219"/>
      <c r="AA497" s="218"/>
    </row>
    <row r="498" spans="1:27" s="215" customFormat="1" ht="48" customHeight="1">
      <c r="A498" s="213"/>
      <c r="B498" s="213"/>
      <c r="C498" s="213"/>
      <c r="D498" s="213"/>
      <c r="E498" s="213"/>
      <c r="F498" s="213"/>
      <c r="H498" s="220"/>
      <c r="I498" s="213"/>
      <c r="J498" s="213"/>
      <c r="K498" s="213"/>
      <c r="L498" s="217"/>
      <c r="M498" s="213"/>
      <c r="N498" s="213"/>
      <c r="O498" s="213"/>
      <c r="S498" s="218"/>
      <c r="U498" s="218"/>
      <c r="Z498" s="219"/>
      <c r="AA498" s="218"/>
    </row>
    <row r="499" spans="1:27" s="215" customFormat="1" ht="48" customHeight="1">
      <c r="A499" s="213"/>
      <c r="B499" s="213"/>
      <c r="C499" s="213"/>
      <c r="D499" s="213"/>
      <c r="E499" s="213"/>
      <c r="F499" s="213"/>
      <c r="H499" s="220"/>
      <c r="I499" s="213"/>
      <c r="J499" s="213"/>
      <c r="K499" s="213"/>
      <c r="L499" s="217"/>
      <c r="M499" s="213"/>
      <c r="N499" s="213"/>
      <c r="O499" s="213"/>
      <c r="S499" s="218"/>
      <c r="U499" s="218"/>
      <c r="Z499" s="219"/>
      <c r="AA499" s="218"/>
    </row>
    <row r="500" spans="1:27" s="215" customFormat="1" ht="48" customHeight="1">
      <c r="A500" s="213"/>
      <c r="B500" s="213"/>
      <c r="C500" s="213"/>
      <c r="D500" s="213"/>
      <c r="E500" s="213"/>
      <c r="F500" s="213"/>
      <c r="H500" s="220"/>
      <c r="I500" s="213"/>
      <c r="J500" s="213"/>
      <c r="K500" s="213"/>
      <c r="L500" s="217"/>
      <c r="M500" s="213"/>
      <c r="N500" s="213"/>
      <c r="O500" s="213"/>
      <c r="S500" s="218"/>
      <c r="U500" s="218"/>
      <c r="Z500" s="219"/>
      <c r="AA500" s="218"/>
    </row>
    <row r="501" spans="1:27" s="215" customFormat="1" ht="48" customHeight="1">
      <c r="A501" s="213"/>
      <c r="B501" s="213"/>
      <c r="C501" s="213"/>
      <c r="D501" s="213"/>
      <c r="E501" s="213"/>
      <c r="F501" s="213"/>
      <c r="H501" s="220"/>
      <c r="I501" s="213"/>
      <c r="J501" s="213"/>
      <c r="K501" s="213"/>
      <c r="L501" s="217"/>
      <c r="M501" s="213"/>
      <c r="N501" s="213"/>
      <c r="O501" s="213"/>
      <c r="S501" s="218"/>
      <c r="U501" s="218"/>
      <c r="Z501" s="219"/>
      <c r="AA501" s="218"/>
    </row>
    <row r="502" spans="1:27" s="215" customFormat="1" ht="48" customHeight="1">
      <c r="A502" s="213"/>
      <c r="B502" s="213"/>
      <c r="C502" s="213"/>
      <c r="D502" s="213"/>
      <c r="E502" s="213"/>
      <c r="F502" s="213"/>
      <c r="H502" s="220"/>
      <c r="I502" s="213"/>
      <c r="J502" s="213"/>
      <c r="K502" s="213"/>
      <c r="L502" s="217"/>
      <c r="M502" s="213"/>
      <c r="N502" s="213"/>
      <c r="O502" s="213"/>
      <c r="S502" s="218"/>
      <c r="U502" s="218"/>
      <c r="Z502" s="219"/>
      <c r="AA502" s="218"/>
    </row>
    <row r="503" spans="1:27" s="215" customFormat="1" ht="48" customHeight="1">
      <c r="A503" s="213"/>
      <c r="B503" s="213"/>
      <c r="C503" s="213"/>
      <c r="D503" s="213"/>
      <c r="E503" s="213"/>
      <c r="F503" s="213"/>
      <c r="H503" s="220"/>
      <c r="I503" s="213"/>
      <c r="J503" s="213"/>
      <c r="K503" s="213"/>
      <c r="L503" s="217"/>
      <c r="M503" s="213"/>
      <c r="N503" s="213"/>
      <c r="O503" s="213"/>
      <c r="S503" s="218"/>
      <c r="U503" s="218"/>
      <c r="Z503" s="219"/>
      <c r="AA503" s="218"/>
    </row>
    <row r="504" spans="1:27" s="215" customFormat="1" ht="48" customHeight="1">
      <c r="A504" s="213"/>
      <c r="B504" s="213"/>
      <c r="C504" s="213"/>
      <c r="D504" s="213"/>
      <c r="E504" s="213"/>
      <c r="F504" s="213"/>
      <c r="H504" s="220"/>
      <c r="I504" s="213"/>
      <c r="J504" s="213"/>
      <c r="K504" s="213"/>
      <c r="L504" s="217"/>
      <c r="M504" s="213"/>
      <c r="N504" s="213"/>
      <c r="O504" s="213"/>
      <c r="S504" s="218"/>
      <c r="U504" s="218"/>
      <c r="Z504" s="219"/>
      <c r="AA504" s="218"/>
    </row>
    <row r="505" spans="1:27" s="215" customFormat="1" ht="48" customHeight="1">
      <c r="A505" s="213"/>
      <c r="B505" s="213"/>
      <c r="C505" s="213"/>
      <c r="D505" s="213"/>
      <c r="E505" s="213"/>
      <c r="F505" s="213"/>
      <c r="H505" s="220"/>
      <c r="I505" s="213"/>
      <c r="J505" s="213"/>
      <c r="K505" s="213"/>
      <c r="L505" s="217"/>
      <c r="M505" s="213"/>
      <c r="N505" s="213"/>
      <c r="O505" s="213"/>
      <c r="S505" s="218"/>
      <c r="U505" s="218"/>
      <c r="Z505" s="219"/>
      <c r="AA505" s="218"/>
    </row>
    <row r="506" spans="1:27" s="215" customFormat="1" ht="48" customHeight="1">
      <c r="A506" s="213"/>
      <c r="B506" s="213"/>
      <c r="C506" s="213"/>
      <c r="D506" s="213"/>
      <c r="E506" s="213"/>
      <c r="F506" s="213"/>
      <c r="H506" s="220"/>
      <c r="I506" s="213"/>
      <c r="J506" s="213"/>
      <c r="K506" s="213"/>
      <c r="L506" s="217"/>
      <c r="M506" s="213"/>
      <c r="N506" s="213"/>
      <c r="O506" s="213"/>
      <c r="S506" s="218"/>
      <c r="U506" s="218"/>
      <c r="Z506" s="219"/>
      <c r="AA506" s="218"/>
    </row>
    <row r="507" spans="1:27" s="215" customFormat="1" ht="48" customHeight="1">
      <c r="A507" s="213"/>
      <c r="B507" s="213"/>
      <c r="C507" s="213"/>
      <c r="D507" s="213"/>
      <c r="E507" s="213"/>
      <c r="F507" s="213"/>
      <c r="H507" s="220"/>
      <c r="I507" s="213"/>
      <c r="J507" s="213"/>
      <c r="K507" s="213"/>
      <c r="L507" s="217"/>
      <c r="M507" s="213"/>
      <c r="N507" s="213"/>
      <c r="O507" s="213"/>
      <c r="S507" s="218"/>
      <c r="U507" s="218"/>
      <c r="Z507" s="219"/>
      <c r="AA507" s="218"/>
    </row>
    <row r="508" spans="1:27" s="215" customFormat="1" ht="48" customHeight="1">
      <c r="A508" s="213"/>
      <c r="B508" s="213"/>
      <c r="C508" s="213"/>
      <c r="D508" s="213"/>
      <c r="E508" s="213"/>
      <c r="F508" s="213"/>
      <c r="H508" s="220"/>
      <c r="I508" s="213"/>
      <c r="J508" s="213"/>
      <c r="K508" s="213"/>
      <c r="L508" s="217"/>
      <c r="M508" s="213"/>
      <c r="N508" s="213"/>
      <c r="O508" s="213"/>
      <c r="S508" s="218"/>
      <c r="U508" s="218"/>
      <c r="Z508" s="219"/>
      <c r="AA508" s="218"/>
    </row>
    <row r="509" spans="1:27" s="215" customFormat="1" ht="48" customHeight="1">
      <c r="A509" s="213"/>
      <c r="B509" s="213"/>
      <c r="C509" s="213"/>
      <c r="D509" s="213"/>
      <c r="E509" s="213"/>
      <c r="F509" s="213"/>
      <c r="H509" s="220"/>
      <c r="I509" s="213"/>
      <c r="J509" s="213"/>
      <c r="K509" s="213"/>
      <c r="L509" s="217"/>
      <c r="M509" s="213"/>
      <c r="N509" s="213"/>
      <c r="O509" s="213"/>
      <c r="S509" s="218"/>
      <c r="U509" s="218"/>
      <c r="Z509" s="219"/>
      <c r="AA509" s="218"/>
    </row>
    <row r="510" spans="1:27" s="215" customFormat="1" ht="48" customHeight="1">
      <c r="A510" s="213"/>
      <c r="B510" s="213"/>
      <c r="C510" s="213"/>
      <c r="D510" s="213"/>
      <c r="E510" s="213"/>
      <c r="F510" s="213"/>
      <c r="H510" s="220"/>
      <c r="I510" s="213"/>
      <c r="J510" s="213"/>
      <c r="K510" s="213"/>
      <c r="L510" s="217"/>
      <c r="M510" s="213"/>
      <c r="N510" s="213"/>
      <c r="O510" s="213"/>
      <c r="S510" s="218"/>
      <c r="U510" s="218"/>
      <c r="Z510" s="219"/>
      <c r="AA510" s="218"/>
    </row>
    <row r="511" spans="1:27" s="215" customFormat="1" ht="48" customHeight="1">
      <c r="A511" s="213"/>
      <c r="B511" s="213"/>
      <c r="C511" s="213"/>
      <c r="D511" s="213"/>
      <c r="E511" s="213"/>
      <c r="F511" s="213"/>
      <c r="H511" s="220"/>
      <c r="I511" s="213"/>
      <c r="J511" s="213"/>
      <c r="K511" s="213"/>
      <c r="L511" s="217"/>
      <c r="M511" s="213"/>
      <c r="N511" s="213"/>
      <c r="O511" s="213"/>
      <c r="S511" s="218"/>
      <c r="U511" s="218"/>
      <c r="Z511" s="219"/>
      <c r="AA511" s="218"/>
    </row>
    <row r="512" spans="1:27" s="215" customFormat="1" ht="48" customHeight="1">
      <c r="A512" s="213"/>
      <c r="B512" s="213"/>
      <c r="C512" s="213"/>
      <c r="D512" s="213"/>
      <c r="E512" s="213"/>
      <c r="F512" s="213"/>
      <c r="H512" s="220"/>
      <c r="I512" s="213"/>
      <c r="J512" s="213"/>
      <c r="K512" s="213"/>
      <c r="L512" s="217"/>
      <c r="M512" s="213"/>
      <c r="N512" s="213"/>
      <c r="O512" s="213"/>
      <c r="S512" s="218"/>
      <c r="U512" s="218"/>
      <c r="Z512" s="219"/>
      <c r="AA512" s="218"/>
    </row>
    <row r="513" spans="1:27" s="215" customFormat="1" ht="48" customHeight="1">
      <c r="A513" s="213"/>
      <c r="B513" s="213"/>
      <c r="C513" s="213"/>
      <c r="D513" s="213"/>
      <c r="E513" s="213"/>
      <c r="F513" s="213"/>
      <c r="H513" s="220"/>
      <c r="I513" s="213"/>
      <c r="J513" s="213"/>
      <c r="K513" s="213"/>
      <c r="L513" s="217"/>
      <c r="M513" s="213"/>
      <c r="N513" s="213"/>
      <c r="O513" s="213"/>
      <c r="S513" s="218"/>
      <c r="U513" s="218"/>
      <c r="Z513" s="219"/>
      <c r="AA513" s="218"/>
    </row>
    <row r="514" spans="1:27" s="215" customFormat="1" ht="48" customHeight="1">
      <c r="A514" s="213"/>
      <c r="B514" s="213"/>
      <c r="C514" s="213"/>
      <c r="D514" s="213"/>
      <c r="E514" s="213"/>
      <c r="F514" s="213"/>
      <c r="H514" s="220"/>
      <c r="I514" s="213"/>
      <c r="J514" s="213"/>
      <c r="K514" s="213"/>
      <c r="L514" s="217"/>
      <c r="M514" s="213"/>
      <c r="N514" s="213"/>
      <c r="O514" s="213"/>
      <c r="S514" s="218"/>
      <c r="U514" s="218"/>
      <c r="Z514" s="219"/>
      <c r="AA514" s="218"/>
    </row>
    <row r="515" spans="1:27" s="215" customFormat="1" ht="48" customHeight="1">
      <c r="A515" s="213"/>
      <c r="B515" s="213"/>
      <c r="C515" s="213"/>
      <c r="D515" s="213"/>
      <c r="E515" s="213"/>
      <c r="F515" s="213"/>
      <c r="H515" s="220"/>
      <c r="I515" s="213"/>
      <c r="J515" s="213"/>
      <c r="K515" s="213"/>
      <c r="L515" s="217"/>
      <c r="M515" s="213"/>
      <c r="N515" s="213"/>
      <c r="O515" s="213"/>
      <c r="S515" s="218"/>
      <c r="U515" s="218"/>
      <c r="Z515" s="219"/>
      <c r="AA515" s="218"/>
    </row>
    <row r="516" spans="1:27" s="215" customFormat="1" ht="48" customHeight="1">
      <c r="A516" s="213"/>
      <c r="B516" s="213"/>
      <c r="C516" s="213"/>
      <c r="D516" s="213"/>
      <c r="E516" s="213"/>
      <c r="F516" s="213"/>
      <c r="H516" s="220"/>
      <c r="I516" s="213"/>
      <c r="J516" s="213"/>
      <c r="K516" s="213"/>
      <c r="L516" s="217"/>
      <c r="M516" s="213"/>
      <c r="N516" s="213"/>
      <c r="O516" s="213"/>
      <c r="S516" s="218"/>
      <c r="U516" s="218"/>
      <c r="Z516" s="219"/>
      <c r="AA516" s="218"/>
    </row>
    <row r="517" spans="1:27" s="215" customFormat="1" ht="48" customHeight="1">
      <c r="A517" s="213"/>
      <c r="B517" s="213"/>
      <c r="C517" s="213"/>
      <c r="D517" s="213"/>
      <c r="E517" s="213"/>
      <c r="F517" s="213"/>
      <c r="H517" s="220"/>
      <c r="I517" s="213"/>
      <c r="J517" s="213"/>
      <c r="K517" s="213"/>
      <c r="L517" s="217"/>
      <c r="M517" s="213"/>
      <c r="N517" s="213"/>
      <c r="O517" s="213"/>
      <c r="S517" s="218"/>
      <c r="U517" s="218"/>
      <c r="Z517" s="219"/>
      <c r="AA517" s="218"/>
    </row>
    <row r="518" spans="1:27" s="215" customFormat="1" ht="48" customHeight="1">
      <c r="A518" s="213"/>
      <c r="B518" s="213"/>
      <c r="C518" s="213"/>
      <c r="D518" s="213"/>
      <c r="E518" s="213"/>
      <c r="F518" s="213"/>
      <c r="H518" s="220"/>
      <c r="I518" s="213"/>
      <c r="J518" s="213"/>
      <c r="K518" s="213"/>
      <c r="L518" s="217"/>
      <c r="M518" s="213"/>
      <c r="N518" s="213"/>
      <c r="O518" s="213"/>
      <c r="S518" s="218"/>
      <c r="U518" s="218"/>
      <c r="Z518" s="219"/>
      <c r="AA518" s="218"/>
    </row>
    <row r="519" spans="1:27" s="215" customFormat="1" ht="48" customHeight="1">
      <c r="A519" s="213"/>
      <c r="B519" s="213"/>
      <c r="C519" s="213"/>
      <c r="D519" s="213"/>
      <c r="E519" s="213"/>
      <c r="F519" s="213"/>
      <c r="H519" s="220"/>
      <c r="I519" s="213"/>
      <c r="J519" s="213"/>
      <c r="K519" s="213"/>
      <c r="L519" s="217"/>
      <c r="M519" s="213"/>
      <c r="N519" s="213"/>
      <c r="O519" s="213"/>
      <c r="S519" s="218"/>
      <c r="U519" s="218"/>
      <c r="Z519" s="219"/>
      <c r="AA519" s="218"/>
    </row>
    <row r="520" spans="1:27" s="215" customFormat="1" ht="48" customHeight="1">
      <c r="A520" s="213"/>
      <c r="B520" s="213"/>
      <c r="C520" s="213"/>
      <c r="D520" s="213"/>
      <c r="E520" s="213"/>
      <c r="F520" s="213"/>
      <c r="H520" s="220"/>
      <c r="I520" s="213"/>
      <c r="J520" s="213"/>
      <c r="K520" s="213"/>
      <c r="L520" s="217"/>
      <c r="M520" s="213"/>
      <c r="N520" s="213"/>
      <c r="O520" s="213"/>
      <c r="S520" s="218"/>
      <c r="U520" s="218"/>
      <c r="Z520" s="219"/>
      <c r="AA520" s="218"/>
    </row>
    <row r="521" spans="1:27" s="215" customFormat="1" ht="48" customHeight="1">
      <c r="A521" s="213"/>
      <c r="B521" s="213"/>
      <c r="C521" s="213"/>
      <c r="D521" s="213"/>
      <c r="E521" s="213"/>
      <c r="F521" s="213"/>
      <c r="H521" s="220"/>
      <c r="I521" s="213"/>
      <c r="J521" s="213"/>
      <c r="K521" s="213"/>
      <c r="L521" s="217"/>
      <c r="M521" s="213"/>
      <c r="N521" s="213"/>
      <c r="O521" s="213"/>
      <c r="S521" s="218"/>
      <c r="U521" s="218"/>
      <c r="Z521" s="219"/>
      <c r="AA521" s="218"/>
    </row>
    <row r="522" spans="1:27" s="215" customFormat="1" ht="48" customHeight="1">
      <c r="A522" s="213"/>
      <c r="B522" s="213"/>
      <c r="C522" s="213"/>
      <c r="D522" s="213"/>
      <c r="E522" s="213"/>
      <c r="F522" s="213"/>
      <c r="H522" s="220"/>
      <c r="I522" s="213"/>
      <c r="J522" s="213"/>
      <c r="K522" s="213"/>
      <c r="L522" s="217"/>
      <c r="M522" s="213"/>
      <c r="N522" s="213"/>
      <c r="O522" s="213"/>
      <c r="S522" s="218"/>
      <c r="U522" s="218"/>
      <c r="Z522" s="219"/>
      <c r="AA522" s="218"/>
    </row>
    <row r="523" spans="1:27" s="215" customFormat="1" ht="48" customHeight="1">
      <c r="A523" s="213"/>
      <c r="B523" s="213"/>
      <c r="C523" s="213"/>
      <c r="D523" s="213"/>
      <c r="E523" s="213"/>
      <c r="F523" s="213"/>
      <c r="H523" s="220"/>
      <c r="I523" s="213"/>
      <c r="J523" s="213"/>
      <c r="K523" s="213"/>
      <c r="L523" s="217"/>
      <c r="M523" s="213"/>
      <c r="N523" s="213"/>
      <c r="O523" s="213"/>
      <c r="S523" s="218"/>
      <c r="U523" s="218"/>
      <c r="Z523" s="219"/>
      <c r="AA523" s="218"/>
    </row>
    <row r="524" spans="1:27" s="215" customFormat="1" ht="48" customHeight="1">
      <c r="A524" s="213"/>
      <c r="B524" s="213"/>
      <c r="C524" s="213"/>
      <c r="D524" s="213"/>
      <c r="E524" s="213"/>
      <c r="F524" s="213"/>
      <c r="H524" s="220"/>
      <c r="I524" s="213"/>
      <c r="J524" s="213"/>
      <c r="K524" s="213"/>
      <c r="L524" s="217"/>
      <c r="M524" s="213"/>
      <c r="N524" s="213"/>
      <c r="O524" s="213"/>
      <c r="S524" s="218"/>
      <c r="U524" s="218"/>
      <c r="Z524" s="219"/>
      <c r="AA524" s="218"/>
    </row>
    <row r="525" spans="1:27" s="215" customFormat="1" ht="48" customHeight="1">
      <c r="A525" s="213"/>
      <c r="B525" s="213"/>
      <c r="C525" s="213"/>
      <c r="D525" s="213"/>
      <c r="E525" s="213"/>
      <c r="F525" s="213"/>
      <c r="H525" s="220"/>
      <c r="I525" s="213"/>
      <c r="J525" s="213"/>
      <c r="K525" s="213"/>
      <c r="L525" s="217"/>
      <c r="M525" s="213"/>
      <c r="N525" s="213"/>
      <c r="O525" s="213"/>
      <c r="S525" s="218"/>
      <c r="U525" s="218"/>
      <c r="Z525" s="219"/>
      <c r="AA525" s="218"/>
    </row>
    <row r="526" spans="1:27" s="215" customFormat="1" ht="48" customHeight="1">
      <c r="A526" s="213"/>
      <c r="B526" s="213"/>
      <c r="C526" s="213"/>
      <c r="D526" s="213"/>
      <c r="E526" s="213"/>
      <c r="F526" s="213"/>
      <c r="H526" s="220"/>
      <c r="I526" s="213"/>
      <c r="J526" s="213"/>
      <c r="K526" s="213"/>
      <c r="L526" s="217"/>
      <c r="M526" s="213"/>
      <c r="N526" s="213"/>
      <c r="O526" s="213"/>
      <c r="S526" s="218"/>
      <c r="U526" s="218"/>
      <c r="Z526" s="219"/>
      <c r="AA526" s="218"/>
    </row>
    <row r="527" spans="1:27" s="215" customFormat="1" ht="48" customHeight="1">
      <c r="A527" s="213"/>
      <c r="B527" s="213"/>
      <c r="C527" s="213"/>
      <c r="D527" s="213"/>
      <c r="E527" s="213"/>
      <c r="F527" s="213"/>
      <c r="H527" s="220"/>
      <c r="I527" s="213"/>
      <c r="J527" s="213"/>
      <c r="K527" s="213"/>
      <c r="L527" s="217"/>
      <c r="M527" s="213"/>
      <c r="N527" s="213"/>
      <c r="O527" s="213"/>
      <c r="S527" s="218"/>
      <c r="U527" s="218"/>
      <c r="Z527" s="219"/>
      <c r="AA527" s="218"/>
    </row>
    <row r="528" spans="1:27" s="215" customFormat="1" ht="48" customHeight="1">
      <c r="A528" s="213"/>
      <c r="B528" s="213"/>
      <c r="C528" s="213"/>
      <c r="D528" s="213"/>
      <c r="E528" s="213"/>
      <c r="F528" s="213"/>
      <c r="H528" s="220"/>
      <c r="I528" s="213"/>
      <c r="J528" s="213"/>
      <c r="K528" s="213"/>
      <c r="L528" s="217"/>
      <c r="M528" s="213"/>
      <c r="N528" s="213"/>
      <c r="O528" s="213"/>
      <c r="S528" s="218"/>
      <c r="U528" s="218"/>
      <c r="Z528" s="219"/>
      <c r="AA528" s="218"/>
    </row>
    <row r="529" spans="1:27" s="215" customFormat="1" ht="48" customHeight="1">
      <c r="A529" s="213"/>
      <c r="B529" s="213"/>
      <c r="C529" s="213"/>
      <c r="D529" s="213"/>
      <c r="E529" s="213"/>
      <c r="F529" s="213"/>
      <c r="H529" s="220"/>
      <c r="I529" s="213"/>
      <c r="J529" s="213"/>
      <c r="K529" s="213"/>
      <c r="L529" s="217"/>
      <c r="M529" s="213"/>
      <c r="N529" s="213"/>
      <c r="O529" s="213"/>
      <c r="S529" s="218"/>
      <c r="U529" s="218"/>
      <c r="Z529" s="219"/>
      <c r="AA529" s="218"/>
    </row>
    <row r="530" spans="1:27" s="215" customFormat="1" ht="48" customHeight="1">
      <c r="A530" s="213"/>
      <c r="B530" s="213"/>
      <c r="C530" s="213"/>
      <c r="D530" s="213"/>
      <c r="E530" s="213"/>
      <c r="F530" s="213"/>
      <c r="H530" s="220"/>
      <c r="I530" s="213"/>
      <c r="J530" s="213"/>
      <c r="K530" s="213"/>
      <c r="L530" s="217"/>
      <c r="M530" s="213"/>
      <c r="N530" s="213"/>
      <c r="O530" s="213"/>
      <c r="S530" s="218"/>
      <c r="U530" s="218"/>
      <c r="Z530" s="219"/>
      <c r="AA530" s="218"/>
    </row>
    <row r="531" spans="1:27" s="215" customFormat="1" ht="48" customHeight="1">
      <c r="A531" s="213"/>
      <c r="B531" s="213"/>
      <c r="C531" s="213"/>
      <c r="D531" s="213"/>
      <c r="E531" s="213"/>
      <c r="F531" s="213"/>
      <c r="H531" s="220"/>
      <c r="I531" s="213"/>
      <c r="J531" s="213"/>
      <c r="K531" s="213"/>
      <c r="L531" s="217"/>
      <c r="M531" s="213"/>
      <c r="N531" s="213"/>
      <c r="O531" s="213"/>
      <c r="S531" s="218"/>
      <c r="U531" s="218"/>
      <c r="Z531" s="219"/>
      <c r="AA531" s="218"/>
    </row>
    <row r="532" spans="1:27" s="215" customFormat="1" ht="48" customHeight="1">
      <c r="A532" s="213"/>
      <c r="B532" s="213"/>
      <c r="C532" s="213"/>
      <c r="D532" s="213"/>
      <c r="E532" s="213"/>
      <c r="F532" s="213"/>
      <c r="H532" s="220"/>
      <c r="I532" s="213"/>
      <c r="J532" s="213"/>
      <c r="K532" s="213"/>
      <c r="L532" s="217"/>
      <c r="M532" s="213"/>
      <c r="N532" s="213"/>
      <c r="O532" s="213"/>
      <c r="S532" s="218"/>
      <c r="U532" s="218"/>
      <c r="Z532" s="219"/>
      <c r="AA532" s="218"/>
    </row>
    <row r="533" spans="1:27" s="215" customFormat="1" ht="48" customHeight="1">
      <c r="A533" s="213"/>
      <c r="B533" s="213"/>
      <c r="C533" s="213"/>
      <c r="D533" s="213"/>
      <c r="E533" s="213"/>
      <c r="F533" s="213"/>
      <c r="H533" s="220"/>
      <c r="I533" s="213"/>
      <c r="J533" s="213"/>
      <c r="K533" s="213"/>
      <c r="L533" s="217"/>
      <c r="M533" s="213"/>
      <c r="N533" s="213"/>
      <c r="O533" s="213"/>
      <c r="S533" s="218"/>
      <c r="U533" s="218"/>
      <c r="Z533" s="219"/>
      <c r="AA533" s="218"/>
    </row>
    <row r="534" spans="1:27" s="215" customFormat="1" ht="48" customHeight="1">
      <c r="A534" s="213"/>
      <c r="B534" s="213"/>
      <c r="C534" s="213"/>
      <c r="D534" s="213"/>
      <c r="E534" s="213"/>
      <c r="F534" s="213"/>
      <c r="H534" s="220"/>
      <c r="I534" s="213"/>
      <c r="J534" s="213"/>
      <c r="K534" s="213"/>
      <c r="L534" s="217"/>
      <c r="M534" s="213"/>
      <c r="N534" s="213"/>
      <c r="O534" s="213"/>
      <c r="S534" s="218"/>
      <c r="U534" s="218"/>
      <c r="Z534" s="219"/>
      <c r="AA534" s="218"/>
    </row>
    <row r="535" spans="1:27" s="215" customFormat="1" ht="48" customHeight="1">
      <c r="A535" s="213"/>
      <c r="B535" s="213"/>
      <c r="C535" s="213"/>
      <c r="D535" s="213"/>
      <c r="E535" s="213"/>
      <c r="F535" s="213"/>
      <c r="H535" s="220"/>
      <c r="I535" s="213"/>
      <c r="J535" s="213"/>
      <c r="K535" s="213"/>
      <c r="L535" s="217"/>
      <c r="M535" s="213"/>
      <c r="N535" s="213"/>
      <c r="O535" s="213"/>
      <c r="S535" s="218"/>
      <c r="U535" s="218"/>
      <c r="Z535" s="219"/>
      <c r="AA535" s="218"/>
    </row>
    <row r="536" spans="1:27" s="215" customFormat="1" ht="48" customHeight="1">
      <c r="A536" s="213"/>
      <c r="B536" s="213"/>
      <c r="C536" s="213"/>
      <c r="D536" s="213"/>
      <c r="E536" s="213"/>
      <c r="F536" s="213"/>
      <c r="H536" s="220"/>
      <c r="I536" s="213"/>
      <c r="J536" s="213"/>
      <c r="K536" s="213"/>
      <c r="L536" s="217"/>
      <c r="M536" s="213"/>
      <c r="N536" s="213"/>
      <c r="O536" s="213"/>
      <c r="S536" s="218"/>
      <c r="U536" s="218"/>
      <c r="Z536" s="219"/>
      <c r="AA536" s="218"/>
    </row>
    <row r="537" spans="1:27" s="215" customFormat="1" ht="48" customHeight="1">
      <c r="A537" s="213"/>
      <c r="B537" s="213"/>
      <c r="C537" s="213"/>
      <c r="D537" s="213"/>
      <c r="E537" s="213"/>
      <c r="F537" s="213"/>
      <c r="H537" s="220"/>
      <c r="I537" s="213"/>
      <c r="J537" s="213"/>
      <c r="K537" s="213"/>
      <c r="L537" s="217"/>
      <c r="M537" s="213"/>
      <c r="N537" s="213"/>
      <c r="O537" s="213"/>
      <c r="S537" s="218"/>
      <c r="U537" s="218"/>
      <c r="Z537" s="219"/>
      <c r="AA537" s="218"/>
    </row>
    <row r="538" spans="1:27" s="215" customFormat="1" ht="48" customHeight="1">
      <c r="A538" s="213"/>
      <c r="B538" s="213"/>
      <c r="C538" s="213"/>
      <c r="D538" s="213"/>
      <c r="E538" s="213"/>
      <c r="F538" s="213"/>
      <c r="H538" s="220"/>
      <c r="I538" s="213"/>
      <c r="J538" s="213"/>
      <c r="K538" s="213"/>
      <c r="L538" s="217"/>
      <c r="M538" s="213"/>
      <c r="N538" s="213"/>
      <c r="O538" s="213"/>
      <c r="S538" s="218"/>
      <c r="U538" s="218"/>
      <c r="Z538" s="219"/>
      <c r="AA538" s="218"/>
    </row>
    <row r="539" spans="1:27" s="215" customFormat="1" ht="48" customHeight="1">
      <c r="A539" s="213"/>
      <c r="B539" s="213"/>
      <c r="C539" s="213"/>
      <c r="D539" s="213"/>
      <c r="E539" s="213"/>
      <c r="F539" s="213"/>
      <c r="H539" s="220"/>
      <c r="I539" s="213"/>
      <c r="J539" s="213"/>
      <c r="K539" s="213"/>
      <c r="L539" s="217"/>
      <c r="M539" s="213"/>
      <c r="N539" s="213"/>
      <c r="O539" s="213"/>
      <c r="S539" s="218"/>
      <c r="U539" s="218"/>
      <c r="Z539" s="219"/>
      <c r="AA539" s="218"/>
    </row>
    <row r="540" spans="1:27" s="215" customFormat="1" ht="48" customHeight="1">
      <c r="A540" s="213"/>
      <c r="B540" s="213"/>
      <c r="C540" s="213"/>
      <c r="D540" s="213"/>
      <c r="E540" s="213"/>
      <c r="F540" s="213"/>
      <c r="H540" s="220"/>
      <c r="I540" s="213"/>
      <c r="J540" s="213"/>
      <c r="K540" s="213"/>
      <c r="L540" s="217"/>
      <c r="M540" s="213"/>
      <c r="N540" s="213"/>
      <c r="O540" s="213"/>
      <c r="S540" s="218"/>
      <c r="U540" s="218"/>
      <c r="Z540" s="219"/>
      <c r="AA540" s="218"/>
    </row>
    <row r="541" spans="1:27" s="215" customFormat="1" ht="48" customHeight="1">
      <c r="A541" s="213"/>
      <c r="B541" s="213"/>
      <c r="C541" s="213"/>
      <c r="D541" s="213"/>
      <c r="E541" s="213"/>
      <c r="F541" s="213"/>
      <c r="H541" s="220"/>
      <c r="I541" s="213"/>
      <c r="J541" s="213"/>
      <c r="K541" s="213"/>
      <c r="L541" s="217"/>
      <c r="M541" s="213"/>
      <c r="N541" s="213"/>
      <c r="O541" s="213"/>
      <c r="S541" s="218"/>
      <c r="U541" s="218"/>
      <c r="Z541" s="219"/>
      <c r="AA541" s="218"/>
    </row>
    <row r="542" spans="1:27" s="215" customFormat="1" ht="48" customHeight="1">
      <c r="A542" s="213"/>
      <c r="B542" s="213"/>
      <c r="C542" s="213"/>
      <c r="D542" s="213"/>
      <c r="E542" s="213"/>
      <c r="F542" s="213"/>
      <c r="H542" s="220"/>
      <c r="I542" s="213"/>
      <c r="J542" s="213"/>
      <c r="K542" s="213"/>
      <c r="L542" s="217"/>
      <c r="M542" s="213"/>
      <c r="N542" s="213"/>
      <c r="O542" s="213"/>
      <c r="S542" s="218"/>
      <c r="U542" s="218"/>
      <c r="Z542" s="219"/>
      <c r="AA542" s="218"/>
    </row>
    <row r="543" spans="1:27" s="215" customFormat="1" ht="48" customHeight="1">
      <c r="A543" s="213"/>
      <c r="B543" s="213"/>
      <c r="C543" s="213"/>
      <c r="D543" s="213"/>
      <c r="E543" s="213"/>
      <c r="F543" s="213"/>
      <c r="H543" s="220"/>
      <c r="I543" s="213"/>
      <c r="J543" s="213"/>
      <c r="K543" s="213"/>
      <c r="L543" s="217"/>
      <c r="M543" s="213"/>
      <c r="N543" s="213"/>
      <c r="O543" s="213"/>
      <c r="S543" s="218"/>
      <c r="U543" s="218"/>
      <c r="Z543" s="219"/>
      <c r="AA543" s="218"/>
    </row>
    <row r="544" spans="1:27" s="215" customFormat="1" ht="48" customHeight="1">
      <c r="A544" s="213"/>
      <c r="B544" s="213"/>
      <c r="C544" s="213"/>
      <c r="D544" s="213"/>
      <c r="E544" s="213"/>
      <c r="F544" s="213"/>
      <c r="H544" s="220"/>
      <c r="I544" s="213"/>
      <c r="J544" s="213"/>
      <c r="K544" s="213"/>
      <c r="L544" s="217"/>
      <c r="M544" s="213"/>
      <c r="N544" s="213"/>
      <c r="O544" s="213"/>
      <c r="S544" s="218"/>
      <c r="U544" s="218"/>
      <c r="Z544" s="219"/>
      <c r="AA544" s="218"/>
    </row>
    <row r="545" spans="1:27" s="215" customFormat="1" ht="48" customHeight="1">
      <c r="A545" s="213"/>
      <c r="B545" s="213"/>
      <c r="C545" s="213"/>
      <c r="D545" s="213"/>
      <c r="E545" s="213"/>
      <c r="F545" s="213"/>
      <c r="H545" s="220"/>
      <c r="I545" s="213"/>
      <c r="J545" s="213"/>
      <c r="K545" s="213"/>
      <c r="L545" s="217"/>
      <c r="M545" s="213"/>
      <c r="N545" s="213"/>
      <c r="O545" s="213"/>
      <c r="S545" s="218"/>
      <c r="U545" s="218"/>
      <c r="Z545" s="219"/>
      <c r="AA545" s="218"/>
    </row>
    <row r="546" spans="1:27" s="215" customFormat="1" ht="48" customHeight="1">
      <c r="A546" s="213"/>
      <c r="B546" s="213"/>
      <c r="C546" s="213"/>
      <c r="D546" s="213"/>
      <c r="E546" s="213"/>
      <c r="F546" s="213"/>
      <c r="H546" s="220"/>
      <c r="I546" s="213"/>
      <c r="J546" s="213"/>
      <c r="K546" s="213"/>
      <c r="L546" s="217"/>
      <c r="M546" s="213"/>
      <c r="N546" s="213"/>
      <c r="O546" s="213"/>
      <c r="S546" s="218"/>
      <c r="U546" s="218"/>
      <c r="Z546" s="219"/>
      <c r="AA546" s="218"/>
    </row>
    <row r="547" spans="1:27" s="215" customFormat="1" ht="48" customHeight="1">
      <c r="A547" s="213"/>
      <c r="B547" s="213"/>
      <c r="C547" s="213"/>
      <c r="D547" s="213"/>
      <c r="E547" s="213"/>
      <c r="F547" s="213"/>
      <c r="H547" s="220"/>
      <c r="I547" s="213"/>
      <c r="J547" s="213"/>
      <c r="K547" s="213"/>
      <c r="L547" s="217"/>
      <c r="M547" s="213"/>
      <c r="N547" s="213"/>
      <c r="O547" s="213"/>
      <c r="S547" s="218"/>
      <c r="U547" s="218"/>
      <c r="Z547" s="219"/>
      <c r="AA547" s="218"/>
    </row>
    <row r="548" spans="1:27" s="215" customFormat="1" ht="48" customHeight="1">
      <c r="A548" s="213"/>
      <c r="B548" s="213"/>
      <c r="C548" s="213"/>
      <c r="D548" s="213"/>
      <c r="E548" s="213"/>
      <c r="F548" s="213"/>
      <c r="H548" s="220"/>
      <c r="I548" s="213"/>
      <c r="J548" s="213"/>
      <c r="K548" s="213"/>
      <c r="L548" s="217"/>
      <c r="M548" s="213"/>
      <c r="N548" s="213"/>
      <c r="O548" s="213"/>
      <c r="S548" s="218"/>
      <c r="U548" s="218"/>
      <c r="Z548" s="219"/>
      <c r="AA548" s="218"/>
    </row>
    <row r="549" spans="1:27" s="215" customFormat="1" ht="48" customHeight="1">
      <c r="A549" s="213"/>
      <c r="B549" s="213"/>
      <c r="C549" s="213"/>
      <c r="D549" s="213"/>
      <c r="E549" s="213"/>
      <c r="F549" s="213"/>
      <c r="H549" s="220"/>
      <c r="I549" s="213"/>
      <c r="J549" s="213"/>
      <c r="K549" s="213"/>
      <c r="L549" s="217"/>
      <c r="M549" s="213"/>
      <c r="N549" s="213"/>
      <c r="O549" s="213"/>
      <c r="S549" s="218"/>
      <c r="U549" s="218"/>
      <c r="Z549" s="219"/>
      <c r="AA549" s="218"/>
    </row>
    <row r="550" spans="1:27" s="215" customFormat="1" ht="48" customHeight="1">
      <c r="A550" s="213"/>
      <c r="B550" s="213"/>
      <c r="C550" s="213"/>
      <c r="D550" s="213"/>
      <c r="E550" s="213"/>
      <c r="F550" s="213"/>
      <c r="H550" s="220"/>
      <c r="I550" s="213"/>
      <c r="J550" s="213"/>
      <c r="K550" s="213"/>
      <c r="L550" s="217"/>
      <c r="M550" s="213"/>
      <c r="N550" s="213"/>
      <c r="O550" s="213"/>
      <c r="S550" s="218"/>
      <c r="U550" s="218"/>
      <c r="Z550" s="219"/>
      <c r="AA550" s="218"/>
    </row>
    <row r="551" spans="1:27" s="215" customFormat="1" ht="48" customHeight="1">
      <c r="A551" s="213"/>
      <c r="B551" s="213"/>
      <c r="C551" s="213"/>
      <c r="D551" s="213"/>
      <c r="E551" s="213"/>
      <c r="F551" s="213"/>
      <c r="H551" s="220"/>
      <c r="I551" s="213"/>
      <c r="J551" s="213"/>
      <c r="K551" s="213"/>
      <c r="L551" s="217"/>
      <c r="M551" s="213"/>
      <c r="N551" s="213"/>
      <c r="O551" s="213"/>
      <c r="S551" s="218"/>
      <c r="U551" s="218"/>
      <c r="Z551" s="219"/>
      <c r="AA551" s="218"/>
    </row>
    <row r="552" spans="1:27" s="215" customFormat="1" ht="48" customHeight="1">
      <c r="A552" s="213"/>
      <c r="B552" s="213"/>
      <c r="C552" s="213"/>
      <c r="D552" s="213"/>
      <c r="E552" s="213"/>
      <c r="F552" s="213"/>
      <c r="H552" s="220"/>
      <c r="I552" s="213"/>
      <c r="J552" s="213"/>
      <c r="K552" s="213"/>
      <c r="L552" s="217"/>
      <c r="M552" s="213"/>
      <c r="N552" s="213"/>
      <c r="O552" s="213"/>
      <c r="S552" s="218"/>
      <c r="U552" s="218"/>
      <c r="Z552" s="219"/>
      <c r="AA552" s="218"/>
    </row>
    <row r="553" spans="1:27" s="215" customFormat="1" ht="48" customHeight="1">
      <c r="A553" s="213"/>
      <c r="B553" s="213"/>
      <c r="C553" s="213"/>
      <c r="D553" s="213"/>
      <c r="E553" s="213"/>
      <c r="F553" s="213"/>
      <c r="H553" s="220"/>
      <c r="I553" s="213"/>
      <c r="J553" s="213"/>
      <c r="K553" s="213"/>
      <c r="L553" s="217"/>
      <c r="M553" s="213"/>
      <c r="N553" s="213"/>
      <c r="O553" s="213"/>
      <c r="S553" s="218"/>
      <c r="U553" s="218"/>
      <c r="Z553" s="219"/>
      <c r="AA553" s="218"/>
    </row>
    <row r="554" spans="1:27" s="215" customFormat="1" ht="48" customHeight="1">
      <c r="A554" s="213"/>
      <c r="B554" s="213"/>
      <c r="C554" s="213"/>
      <c r="D554" s="213"/>
      <c r="E554" s="213"/>
      <c r="F554" s="213"/>
      <c r="H554" s="220"/>
      <c r="I554" s="213"/>
      <c r="J554" s="213"/>
      <c r="K554" s="213"/>
      <c r="L554" s="217"/>
      <c r="M554" s="213"/>
      <c r="N554" s="213"/>
      <c r="O554" s="213"/>
      <c r="S554" s="218"/>
      <c r="U554" s="218"/>
      <c r="Z554" s="219"/>
      <c r="AA554" s="218"/>
    </row>
    <row r="555" spans="1:27" s="215" customFormat="1" ht="48" customHeight="1">
      <c r="A555" s="213"/>
      <c r="B555" s="213"/>
      <c r="C555" s="213"/>
      <c r="D555" s="213"/>
      <c r="E555" s="213"/>
      <c r="F555" s="213"/>
      <c r="H555" s="220"/>
      <c r="I555" s="213"/>
      <c r="J555" s="213"/>
      <c r="K555" s="213"/>
      <c r="L555" s="217"/>
      <c r="M555" s="213"/>
      <c r="N555" s="213"/>
      <c r="O555" s="213"/>
      <c r="S555" s="218"/>
      <c r="U555" s="218"/>
      <c r="Z555" s="219"/>
      <c r="AA555" s="218"/>
    </row>
    <row r="556" spans="1:27" s="215" customFormat="1" ht="48" customHeight="1">
      <c r="A556" s="213"/>
      <c r="B556" s="213"/>
      <c r="C556" s="213"/>
      <c r="D556" s="213"/>
      <c r="E556" s="213"/>
      <c r="F556" s="213"/>
      <c r="H556" s="220"/>
      <c r="I556" s="213"/>
      <c r="J556" s="213"/>
      <c r="K556" s="213"/>
      <c r="L556" s="217"/>
      <c r="M556" s="213"/>
      <c r="N556" s="213"/>
      <c r="O556" s="213"/>
      <c r="S556" s="218"/>
      <c r="U556" s="218"/>
      <c r="Z556" s="219"/>
      <c r="AA556" s="218"/>
    </row>
    <row r="557" spans="1:27" s="215" customFormat="1" ht="48" customHeight="1">
      <c r="A557" s="213"/>
      <c r="B557" s="213"/>
      <c r="C557" s="213"/>
      <c r="D557" s="213"/>
      <c r="E557" s="213"/>
      <c r="F557" s="213"/>
      <c r="H557" s="220"/>
      <c r="I557" s="213"/>
      <c r="J557" s="213"/>
      <c r="K557" s="213"/>
      <c r="L557" s="217"/>
      <c r="M557" s="213"/>
      <c r="N557" s="213"/>
      <c r="O557" s="213"/>
      <c r="S557" s="218"/>
      <c r="U557" s="218"/>
      <c r="Z557" s="219"/>
      <c r="AA557" s="218"/>
    </row>
    <row r="558" spans="1:27" s="215" customFormat="1" ht="48" customHeight="1">
      <c r="A558" s="213"/>
      <c r="B558" s="213"/>
      <c r="C558" s="213"/>
      <c r="D558" s="213"/>
      <c r="E558" s="213"/>
      <c r="F558" s="213"/>
      <c r="H558" s="220"/>
      <c r="I558" s="213"/>
      <c r="J558" s="213"/>
      <c r="K558" s="213"/>
      <c r="L558" s="217"/>
      <c r="M558" s="213"/>
      <c r="N558" s="213"/>
      <c r="O558" s="213"/>
      <c r="S558" s="218"/>
      <c r="U558" s="218"/>
      <c r="Z558" s="219"/>
      <c r="AA558" s="218"/>
    </row>
    <row r="559" spans="1:27" s="215" customFormat="1" ht="48" customHeight="1">
      <c r="A559" s="213"/>
      <c r="B559" s="213"/>
      <c r="C559" s="213"/>
      <c r="D559" s="213"/>
      <c r="E559" s="213"/>
      <c r="F559" s="213"/>
      <c r="H559" s="220"/>
      <c r="I559" s="213"/>
      <c r="J559" s="213"/>
      <c r="K559" s="213"/>
      <c r="L559" s="217"/>
      <c r="M559" s="213"/>
      <c r="N559" s="213"/>
      <c r="O559" s="213"/>
      <c r="S559" s="218"/>
      <c r="U559" s="218"/>
      <c r="Z559" s="219"/>
      <c r="AA559" s="218"/>
    </row>
    <row r="560" spans="1:27" s="215" customFormat="1" ht="48" customHeight="1">
      <c r="A560" s="213"/>
      <c r="B560" s="213"/>
      <c r="C560" s="213"/>
      <c r="D560" s="213"/>
      <c r="E560" s="213"/>
      <c r="F560" s="213"/>
      <c r="H560" s="220"/>
      <c r="I560" s="213"/>
      <c r="J560" s="213"/>
      <c r="K560" s="213"/>
      <c r="L560" s="217"/>
      <c r="M560" s="213"/>
      <c r="N560" s="213"/>
      <c r="O560" s="213"/>
      <c r="S560" s="218"/>
      <c r="U560" s="218"/>
      <c r="Z560" s="219"/>
      <c r="AA560" s="218"/>
    </row>
    <row r="561" spans="1:27" s="215" customFormat="1" ht="48" customHeight="1">
      <c r="A561" s="213"/>
      <c r="B561" s="213"/>
      <c r="C561" s="213"/>
      <c r="D561" s="213"/>
      <c r="E561" s="213"/>
      <c r="F561" s="213"/>
      <c r="H561" s="220"/>
      <c r="I561" s="213"/>
      <c r="J561" s="213"/>
      <c r="K561" s="213"/>
      <c r="L561" s="217"/>
      <c r="M561" s="213"/>
      <c r="N561" s="213"/>
      <c r="O561" s="213"/>
      <c r="S561" s="218"/>
      <c r="U561" s="218"/>
      <c r="Z561" s="219"/>
      <c r="AA561" s="218"/>
    </row>
    <row r="562" spans="1:27" s="215" customFormat="1" ht="48" customHeight="1">
      <c r="A562" s="213"/>
      <c r="B562" s="213"/>
      <c r="C562" s="213"/>
      <c r="D562" s="213"/>
      <c r="E562" s="213"/>
      <c r="F562" s="213"/>
      <c r="H562" s="220"/>
      <c r="I562" s="213"/>
      <c r="J562" s="213"/>
      <c r="K562" s="213"/>
      <c r="L562" s="217"/>
      <c r="M562" s="213"/>
      <c r="N562" s="213"/>
      <c r="O562" s="213"/>
      <c r="S562" s="218"/>
      <c r="U562" s="218"/>
      <c r="Z562" s="219"/>
      <c r="AA562" s="218"/>
    </row>
    <row r="563" spans="1:27" s="215" customFormat="1" ht="48" customHeight="1">
      <c r="A563" s="213"/>
      <c r="B563" s="213"/>
      <c r="C563" s="213"/>
      <c r="D563" s="213"/>
      <c r="E563" s="213"/>
      <c r="F563" s="213"/>
      <c r="H563" s="220"/>
      <c r="I563" s="213"/>
      <c r="J563" s="213"/>
      <c r="K563" s="213"/>
      <c r="L563" s="217"/>
      <c r="M563" s="213"/>
      <c r="N563" s="213"/>
      <c r="O563" s="213"/>
      <c r="S563" s="218"/>
      <c r="U563" s="218"/>
      <c r="Z563" s="219"/>
      <c r="AA563" s="218"/>
    </row>
    <row r="564" spans="1:27" s="215" customFormat="1" ht="48" customHeight="1">
      <c r="A564" s="213"/>
      <c r="B564" s="213"/>
      <c r="C564" s="213"/>
      <c r="D564" s="213"/>
      <c r="E564" s="213"/>
      <c r="F564" s="213"/>
      <c r="H564" s="220"/>
      <c r="I564" s="213"/>
      <c r="J564" s="213"/>
      <c r="K564" s="213"/>
      <c r="L564" s="217"/>
      <c r="M564" s="213"/>
      <c r="N564" s="213"/>
      <c r="O564" s="213"/>
      <c r="S564" s="218"/>
      <c r="U564" s="218"/>
      <c r="Z564" s="219"/>
      <c r="AA564" s="218"/>
    </row>
    <row r="565" spans="1:27" s="215" customFormat="1" ht="48" customHeight="1">
      <c r="A565" s="213"/>
      <c r="B565" s="213"/>
      <c r="C565" s="213"/>
      <c r="D565" s="213"/>
      <c r="E565" s="213"/>
      <c r="F565" s="213"/>
      <c r="H565" s="220"/>
      <c r="I565" s="213"/>
      <c r="J565" s="213"/>
      <c r="K565" s="213"/>
      <c r="L565" s="217"/>
      <c r="M565" s="213"/>
      <c r="N565" s="213"/>
      <c r="O565" s="213"/>
      <c r="S565" s="218"/>
      <c r="U565" s="218"/>
      <c r="Z565" s="219"/>
      <c r="AA565" s="218"/>
    </row>
    <row r="566" spans="1:27" s="215" customFormat="1" ht="48" customHeight="1">
      <c r="A566" s="213"/>
      <c r="B566" s="213"/>
      <c r="C566" s="213"/>
      <c r="D566" s="213"/>
      <c r="E566" s="213"/>
      <c r="F566" s="213"/>
      <c r="H566" s="220"/>
      <c r="I566" s="213"/>
      <c r="J566" s="213"/>
      <c r="K566" s="213"/>
      <c r="L566" s="217"/>
      <c r="M566" s="213"/>
      <c r="N566" s="213"/>
      <c r="O566" s="213"/>
      <c r="S566" s="218"/>
      <c r="U566" s="218"/>
      <c r="Z566" s="219"/>
      <c r="AA566" s="218"/>
    </row>
    <row r="567" spans="1:27" s="215" customFormat="1" ht="48" customHeight="1">
      <c r="A567" s="213"/>
      <c r="B567" s="213"/>
      <c r="C567" s="213"/>
      <c r="D567" s="213"/>
      <c r="E567" s="213"/>
      <c r="F567" s="213"/>
      <c r="H567" s="220"/>
      <c r="I567" s="213"/>
      <c r="J567" s="213"/>
      <c r="K567" s="213"/>
      <c r="L567" s="217"/>
      <c r="M567" s="213"/>
      <c r="N567" s="213"/>
      <c r="O567" s="213"/>
      <c r="S567" s="218"/>
      <c r="U567" s="218"/>
      <c r="Z567" s="219"/>
      <c r="AA567" s="218"/>
    </row>
    <row r="568" spans="1:27" s="215" customFormat="1" ht="48" customHeight="1">
      <c r="A568" s="213"/>
      <c r="B568" s="213"/>
      <c r="C568" s="213"/>
      <c r="D568" s="213"/>
      <c r="E568" s="213"/>
      <c r="F568" s="213"/>
      <c r="H568" s="220"/>
      <c r="I568" s="213"/>
      <c r="J568" s="213"/>
      <c r="K568" s="213"/>
      <c r="L568" s="217"/>
      <c r="M568" s="213"/>
      <c r="N568" s="213"/>
      <c r="O568" s="213"/>
      <c r="S568" s="218"/>
      <c r="U568" s="218"/>
      <c r="Z568" s="219"/>
      <c r="AA568" s="218"/>
    </row>
    <row r="569" spans="1:27" s="215" customFormat="1" ht="48" customHeight="1">
      <c r="A569" s="213"/>
      <c r="B569" s="213"/>
      <c r="C569" s="213"/>
      <c r="D569" s="213"/>
      <c r="E569" s="213"/>
      <c r="F569" s="213"/>
      <c r="H569" s="220"/>
      <c r="I569" s="213"/>
      <c r="J569" s="213"/>
      <c r="K569" s="213"/>
      <c r="L569" s="217"/>
      <c r="M569" s="213"/>
      <c r="N569" s="213"/>
      <c r="O569" s="213"/>
      <c r="S569" s="218"/>
      <c r="U569" s="218"/>
      <c r="Z569" s="219"/>
      <c r="AA569" s="218"/>
    </row>
  </sheetData>
  <autoFilter ref="A2:BD354"/>
  <mergeCells count="754">
    <mergeCell ref="AB193:AB208"/>
    <mergeCell ref="AC193:AC208"/>
    <mergeCell ref="AB276:AB293"/>
    <mergeCell ref="AC276:AC293"/>
    <mergeCell ref="AB117:AB120"/>
    <mergeCell ref="B64:B66"/>
    <mergeCell ref="AB330:AB353"/>
    <mergeCell ref="AC330:AC353"/>
    <mergeCell ref="AB209:AB224"/>
    <mergeCell ref="AC209:AC224"/>
    <mergeCell ref="AB225:AB239"/>
    <mergeCell ref="AC225:AC239"/>
    <mergeCell ref="AB240:AB252"/>
    <mergeCell ref="AC240:AC252"/>
    <mergeCell ref="AB253:AB265"/>
    <mergeCell ref="AC253:AC265"/>
    <mergeCell ref="AB266:AB275"/>
    <mergeCell ref="AC266:AC275"/>
    <mergeCell ref="AB294:AB317"/>
    <mergeCell ref="AC294:AC317"/>
    <mergeCell ref="AB318:AB329"/>
    <mergeCell ref="AC318:AC329"/>
    <mergeCell ref="U305:U308"/>
    <mergeCell ref="AB103:AB107"/>
    <mergeCell ref="AC103:AC107"/>
    <mergeCell ref="AB108:AB116"/>
    <mergeCell ref="AC108:AC116"/>
    <mergeCell ref="AB64:AB73"/>
    <mergeCell ref="AC64:AC73"/>
    <mergeCell ref="AC117:AC120"/>
    <mergeCell ref="AB121:AB123"/>
    <mergeCell ref="AC121:AC123"/>
    <mergeCell ref="AB124:AB161"/>
    <mergeCell ref="AC124:AC161"/>
    <mergeCell ref="AB162:AB164"/>
    <mergeCell ref="AC162:AC164"/>
    <mergeCell ref="AB165:AB169"/>
    <mergeCell ref="AC165:AC169"/>
    <mergeCell ref="AB3:AB9"/>
    <mergeCell ref="AC3:AC9"/>
    <mergeCell ref="AB10:AB13"/>
    <mergeCell ref="AC10:AC13"/>
    <mergeCell ref="AB81:AB86"/>
    <mergeCell ref="AC81:AC86"/>
    <mergeCell ref="AB87:AB100"/>
    <mergeCell ref="AC87:AC100"/>
    <mergeCell ref="AB101:AB102"/>
    <mergeCell ref="AC101:AC102"/>
    <mergeCell ref="AB14:AB20"/>
    <mergeCell ref="AC14:AC20"/>
    <mergeCell ref="AB21:AB23"/>
    <mergeCell ref="AC21:AC23"/>
    <mergeCell ref="AB24:AB34"/>
    <mergeCell ref="AC24:AC34"/>
    <mergeCell ref="AB35:AB45"/>
    <mergeCell ref="AC35:AC45"/>
    <mergeCell ref="AB46:AB63"/>
    <mergeCell ref="AC46:AC63"/>
    <mergeCell ref="AB74:AB80"/>
    <mergeCell ref="AC74:AC80"/>
    <mergeCell ref="B225:B226"/>
    <mergeCell ref="C225:C226"/>
    <mergeCell ref="B227:B228"/>
    <mergeCell ref="AB170:AB172"/>
    <mergeCell ref="AC170:AC172"/>
    <mergeCell ref="AB173:AB184"/>
    <mergeCell ref="AC173:AC184"/>
    <mergeCell ref="AB185:AB192"/>
    <mergeCell ref="AC185:AC192"/>
    <mergeCell ref="B218:B220"/>
    <mergeCell ref="C218:C220"/>
    <mergeCell ref="B221:B224"/>
    <mergeCell ref="C221:C224"/>
    <mergeCell ref="B193:B195"/>
    <mergeCell ref="C193:C195"/>
    <mergeCell ref="B196:B198"/>
    <mergeCell ref="C196:C198"/>
    <mergeCell ref="B199:B201"/>
    <mergeCell ref="C199:C201"/>
    <mergeCell ref="B202:B204"/>
    <mergeCell ref="B212:B214"/>
    <mergeCell ref="C202:C204"/>
    <mergeCell ref="B209:B211"/>
    <mergeCell ref="C209:C211"/>
    <mergeCell ref="B215:B217"/>
    <mergeCell ref="C215:C217"/>
    <mergeCell ref="A3:A80"/>
    <mergeCell ref="B155:B161"/>
    <mergeCell ref="C155:C161"/>
    <mergeCell ref="B106:B107"/>
    <mergeCell ref="C106:C107"/>
    <mergeCell ref="B118:B119"/>
    <mergeCell ref="C118:C119"/>
    <mergeCell ref="C58:C63"/>
    <mergeCell ref="B185:B186"/>
    <mergeCell ref="C185:C186"/>
    <mergeCell ref="B103:B105"/>
    <mergeCell ref="C103:C105"/>
    <mergeCell ref="B108:B110"/>
    <mergeCell ref="C108:C110"/>
    <mergeCell ref="B111:B113"/>
    <mergeCell ref="C111:C113"/>
    <mergeCell ref="B114:B116"/>
    <mergeCell ref="C114:C116"/>
    <mergeCell ref="C64:C66"/>
    <mergeCell ref="B71:B73"/>
    <mergeCell ref="C71:C73"/>
    <mergeCell ref="B205:B208"/>
    <mergeCell ref="B253:B256"/>
    <mergeCell ref="C253:C256"/>
    <mergeCell ref="C76:C77"/>
    <mergeCell ref="B24:B26"/>
    <mergeCell ref="C24:C26"/>
    <mergeCell ref="B36:B38"/>
    <mergeCell ref="C36:C38"/>
    <mergeCell ref="B39:B41"/>
    <mergeCell ref="C39:C41"/>
    <mergeCell ref="B78:B80"/>
    <mergeCell ref="C78:C80"/>
    <mergeCell ref="B54:B57"/>
    <mergeCell ref="C54:C57"/>
    <mergeCell ref="B50:B53"/>
    <mergeCell ref="C50:C53"/>
    <mergeCell ref="B46:B49"/>
    <mergeCell ref="C46:C49"/>
    <mergeCell ref="B42:B45"/>
    <mergeCell ref="C42:C45"/>
    <mergeCell ref="B31:B34"/>
    <mergeCell ref="C31:C34"/>
    <mergeCell ref="B27:B30"/>
    <mergeCell ref="C27:C30"/>
    <mergeCell ref="B58:B63"/>
    <mergeCell ref="C83:C84"/>
    <mergeCell ref="B74:B75"/>
    <mergeCell ref="B349:B350"/>
    <mergeCell ref="C349:C350"/>
    <mergeCell ref="B130:B135"/>
    <mergeCell ref="C130:C135"/>
    <mergeCell ref="B136:B141"/>
    <mergeCell ref="C136:C141"/>
    <mergeCell ref="B142:B147"/>
    <mergeCell ref="C142:C147"/>
    <mergeCell ref="B148:B154"/>
    <mergeCell ref="C148:C154"/>
    <mergeCell ref="B280:B282"/>
    <mergeCell ref="C280:C282"/>
    <mergeCell ref="B283:B285"/>
    <mergeCell ref="C283:C285"/>
    <mergeCell ref="B294:B296"/>
    <mergeCell ref="C294:C296"/>
    <mergeCell ref="B297:B299"/>
    <mergeCell ref="C297:C299"/>
    <mergeCell ref="B276:B277"/>
    <mergeCell ref="C212:C214"/>
    <mergeCell ref="C205:C208"/>
    <mergeCell ref="B187:B188"/>
    <mergeCell ref="B67:B70"/>
    <mergeCell ref="C67:C70"/>
    <mergeCell ref="C187:C188"/>
    <mergeCell ref="B189:B190"/>
    <mergeCell ref="C189:C190"/>
    <mergeCell ref="B191:B192"/>
    <mergeCell ref="C191:C192"/>
    <mergeCell ref="B163:B164"/>
    <mergeCell ref="C163:C164"/>
    <mergeCell ref="B173:B175"/>
    <mergeCell ref="C173:C175"/>
    <mergeCell ref="B176:B178"/>
    <mergeCell ref="C176:C178"/>
    <mergeCell ref="B179:B181"/>
    <mergeCell ref="C179:C181"/>
    <mergeCell ref="B182:B184"/>
    <mergeCell ref="C182:C184"/>
    <mergeCell ref="B85:B86"/>
    <mergeCell ref="C85:C86"/>
    <mergeCell ref="C74:C75"/>
    <mergeCell ref="B76:B77"/>
    <mergeCell ref="B81:B82"/>
    <mergeCell ref="C81:C82"/>
    <mergeCell ref="B83:B84"/>
    <mergeCell ref="C227:C228"/>
    <mergeCell ref="B229:B230"/>
    <mergeCell ref="C229:C230"/>
    <mergeCell ref="B231:B232"/>
    <mergeCell ref="C231:C232"/>
    <mergeCell ref="B233:B234"/>
    <mergeCell ref="C233:C234"/>
    <mergeCell ref="B251:B252"/>
    <mergeCell ref="C251:C252"/>
    <mergeCell ref="B248:B249"/>
    <mergeCell ref="C248:C249"/>
    <mergeCell ref="B240:B241"/>
    <mergeCell ref="C240:C241"/>
    <mergeCell ref="B242:B243"/>
    <mergeCell ref="C242:C243"/>
    <mergeCell ref="B244:B245"/>
    <mergeCell ref="C244:C245"/>
    <mergeCell ref="B236:B237"/>
    <mergeCell ref="C236:C237"/>
    <mergeCell ref="B246:B247"/>
    <mergeCell ref="C246:C247"/>
    <mergeCell ref="B303:B305"/>
    <mergeCell ref="C303:C305"/>
    <mergeCell ref="B306:B310"/>
    <mergeCell ref="C306:C310"/>
    <mergeCell ref="B311:B313"/>
    <mergeCell ref="C311:C313"/>
    <mergeCell ref="B278:B279"/>
    <mergeCell ref="C278:C279"/>
    <mergeCell ref="B300:B302"/>
    <mergeCell ref="C300:C302"/>
    <mergeCell ref="C273:C275"/>
    <mergeCell ref="B266:B269"/>
    <mergeCell ref="C266:C269"/>
    <mergeCell ref="B257:B260"/>
    <mergeCell ref="C257:C260"/>
    <mergeCell ref="C276:C277"/>
    <mergeCell ref="B261:B265"/>
    <mergeCell ref="C261:C265"/>
    <mergeCell ref="B292:B293"/>
    <mergeCell ref="C292:C293"/>
    <mergeCell ref="B270:B272"/>
    <mergeCell ref="B335:B336"/>
    <mergeCell ref="C335:C336"/>
    <mergeCell ref="B330:B331"/>
    <mergeCell ref="C330:C331"/>
    <mergeCell ref="B325:B326"/>
    <mergeCell ref="C325:C326"/>
    <mergeCell ref="C322:C323"/>
    <mergeCell ref="B322:B323"/>
    <mergeCell ref="B320:B321"/>
    <mergeCell ref="C320:C321"/>
    <mergeCell ref="B332:B334"/>
    <mergeCell ref="C332:C334"/>
    <mergeCell ref="B342:B343"/>
    <mergeCell ref="C342:C343"/>
    <mergeCell ref="B339:B340"/>
    <mergeCell ref="C339:C340"/>
    <mergeCell ref="B337:B338"/>
    <mergeCell ref="C337:C338"/>
    <mergeCell ref="B351:B352"/>
    <mergeCell ref="C351:C352"/>
    <mergeCell ref="B3:B4"/>
    <mergeCell ref="B5:B6"/>
    <mergeCell ref="C3:C4"/>
    <mergeCell ref="C5:C6"/>
    <mergeCell ref="B7:B9"/>
    <mergeCell ref="C7:C9"/>
    <mergeCell ref="B14:B15"/>
    <mergeCell ref="B16:B17"/>
    <mergeCell ref="C16:C17"/>
    <mergeCell ref="C14:C15"/>
    <mergeCell ref="B87:B91"/>
    <mergeCell ref="C87:C91"/>
    <mergeCell ref="B96:B100"/>
    <mergeCell ref="C96:C100"/>
    <mergeCell ref="B92:B95"/>
    <mergeCell ref="C92:C95"/>
    <mergeCell ref="B11:B13"/>
    <mergeCell ref="C11:C13"/>
    <mergeCell ref="B22:B23"/>
    <mergeCell ref="C22:C23"/>
    <mergeCell ref="B18:B20"/>
    <mergeCell ref="C18:C20"/>
    <mergeCell ref="D318:D329"/>
    <mergeCell ref="D173:D184"/>
    <mergeCell ref="D121:D123"/>
    <mergeCell ref="D87:D100"/>
    <mergeCell ref="B316:B317"/>
    <mergeCell ref="C316:C317"/>
    <mergeCell ref="B318:B319"/>
    <mergeCell ref="C318:C319"/>
    <mergeCell ref="B314:B315"/>
    <mergeCell ref="C314:C315"/>
    <mergeCell ref="B286:B287"/>
    <mergeCell ref="C286:C287"/>
    <mergeCell ref="B288:B289"/>
    <mergeCell ref="C288:C289"/>
    <mergeCell ref="B290:B291"/>
    <mergeCell ref="C290:C291"/>
    <mergeCell ref="C270:C272"/>
    <mergeCell ref="B273:B275"/>
    <mergeCell ref="E318:E329"/>
    <mergeCell ref="D330:D349"/>
    <mergeCell ref="E330:E349"/>
    <mergeCell ref="D240:D252"/>
    <mergeCell ref="E240:E252"/>
    <mergeCell ref="D253:D265"/>
    <mergeCell ref="E253:E265"/>
    <mergeCell ref="D266:D275"/>
    <mergeCell ref="E266:E275"/>
    <mergeCell ref="D276:D293"/>
    <mergeCell ref="E276:E293"/>
    <mergeCell ref="D294:D317"/>
    <mergeCell ref="E294:E317"/>
    <mergeCell ref="E173:E184"/>
    <mergeCell ref="D185:D192"/>
    <mergeCell ref="E185:E192"/>
    <mergeCell ref="D193:D208"/>
    <mergeCell ref="E193:E208"/>
    <mergeCell ref="D209:D224"/>
    <mergeCell ref="E209:E224"/>
    <mergeCell ref="D225:D239"/>
    <mergeCell ref="E225:E239"/>
    <mergeCell ref="E121:E123"/>
    <mergeCell ref="D124:D161"/>
    <mergeCell ref="E124:E161"/>
    <mergeCell ref="D162:D164"/>
    <mergeCell ref="E162:E164"/>
    <mergeCell ref="D165:D169"/>
    <mergeCell ref="E165:E169"/>
    <mergeCell ref="D170:D172"/>
    <mergeCell ref="E170:E172"/>
    <mergeCell ref="E87:E100"/>
    <mergeCell ref="D101:D102"/>
    <mergeCell ref="E101:E102"/>
    <mergeCell ref="D103:D107"/>
    <mergeCell ref="E103:E107"/>
    <mergeCell ref="D108:D116"/>
    <mergeCell ref="E108:E116"/>
    <mergeCell ref="D117:D120"/>
    <mergeCell ref="E117:E120"/>
    <mergeCell ref="D46:D63"/>
    <mergeCell ref="E46:E63"/>
    <mergeCell ref="D64:D73"/>
    <mergeCell ref="E64:E73"/>
    <mergeCell ref="D81:D86"/>
    <mergeCell ref="E81:E86"/>
    <mergeCell ref="D3:D9"/>
    <mergeCell ref="E3:E9"/>
    <mergeCell ref="D10:D13"/>
    <mergeCell ref="E10:E13"/>
    <mergeCell ref="D14:D20"/>
    <mergeCell ref="E14:E20"/>
    <mergeCell ref="D21:D23"/>
    <mergeCell ref="E21:E23"/>
    <mergeCell ref="D24:D34"/>
    <mergeCell ref="E24:E34"/>
    <mergeCell ref="D74:D80"/>
    <mergeCell ref="E74:E80"/>
    <mergeCell ref="A1:Z1"/>
    <mergeCell ref="F3:F9"/>
    <mergeCell ref="A173:A353"/>
    <mergeCell ref="F10:F13"/>
    <mergeCell ref="G10:G13"/>
    <mergeCell ref="K3:K9"/>
    <mergeCell ref="L3:L9"/>
    <mergeCell ref="M3:M9"/>
    <mergeCell ref="N3:N9"/>
    <mergeCell ref="O3:O9"/>
    <mergeCell ref="G3:G9"/>
    <mergeCell ref="H3:H9"/>
    <mergeCell ref="I3:I9"/>
    <mergeCell ref="J3:J9"/>
    <mergeCell ref="M10:M13"/>
    <mergeCell ref="N10:N13"/>
    <mergeCell ref="O10:O13"/>
    <mergeCell ref="P10:P11"/>
    <mergeCell ref="H10:H13"/>
    <mergeCell ref="I10:I13"/>
    <mergeCell ref="J10:J13"/>
    <mergeCell ref="K10:K13"/>
    <mergeCell ref="D35:D45"/>
    <mergeCell ref="E35:E45"/>
    <mergeCell ref="O21:O23"/>
    <mergeCell ref="O24:O34"/>
    <mergeCell ref="L10:L13"/>
    <mergeCell ref="O14:O20"/>
    <mergeCell ref="F21:F23"/>
    <mergeCell ref="G21:G23"/>
    <mergeCell ref="H21:H23"/>
    <mergeCell ref="I22:I23"/>
    <mergeCell ref="J22:J23"/>
    <mergeCell ref="K22:K23"/>
    <mergeCell ref="I14:I20"/>
    <mergeCell ref="J14:J20"/>
    <mergeCell ref="K14:K20"/>
    <mergeCell ref="L14:L20"/>
    <mergeCell ref="M14:M20"/>
    <mergeCell ref="N14:N20"/>
    <mergeCell ref="G14:G20"/>
    <mergeCell ref="H14:H20"/>
    <mergeCell ref="F14:F20"/>
    <mergeCell ref="F24:F34"/>
    <mergeCell ref="G24:G34"/>
    <mergeCell ref="H24:H34"/>
    <mergeCell ref="I24:I28"/>
    <mergeCell ref="J24:J28"/>
    <mergeCell ref="L22:L23"/>
    <mergeCell ref="M22:M23"/>
    <mergeCell ref="N22:N23"/>
    <mergeCell ref="I29:I34"/>
    <mergeCell ref="J29:J34"/>
    <mergeCell ref="K29:K34"/>
    <mergeCell ref="L29:L34"/>
    <mergeCell ref="M29:M34"/>
    <mergeCell ref="N29:N34"/>
    <mergeCell ref="K24:K28"/>
    <mergeCell ref="L24:L28"/>
    <mergeCell ref="M24:M28"/>
    <mergeCell ref="N24:N28"/>
    <mergeCell ref="K35:K45"/>
    <mergeCell ref="L35:L45"/>
    <mergeCell ref="M35:M45"/>
    <mergeCell ref="N35:N45"/>
    <mergeCell ref="O35:O45"/>
    <mergeCell ref="F35:F45"/>
    <mergeCell ref="G35:G45"/>
    <mergeCell ref="H35:H45"/>
    <mergeCell ref="I35:I45"/>
    <mergeCell ref="J35:J45"/>
    <mergeCell ref="K64:K73"/>
    <mergeCell ref="L64:L73"/>
    <mergeCell ref="M64:M73"/>
    <mergeCell ref="N64:N73"/>
    <mergeCell ref="O64:O73"/>
    <mergeCell ref="N46:N63"/>
    <mergeCell ref="O46:O63"/>
    <mergeCell ref="F64:F73"/>
    <mergeCell ref="G64:G73"/>
    <mergeCell ref="H64:H73"/>
    <mergeCell ref="I64:I73"/>
    <mergeCell ref="J64:J73"/>
    <mergeCell ref="F46:F63"/>
    <mergeCell ref="G46:G63"/>
    <mergeCell ref="H46:H63"/>
    <mergeCell ref="I46:I63"/>
    <mergeCell ref="J46:J63"/>
    <mergeCell ref="K46:K63"/>
    <mergeCell ref="L46:L63"/>
    <mergeCell ref="M46:M63"/>
    <mergeCell ref="A81:A123"/>
    <mergeCell ref="F81:F86"/>
    <mergeCell ref="F87:F100"/>
    <mergeCell ref="L81:L86"/>
    <mergeCell ref="M81:M86"/>
    <mergeCell ref="N81:N86"/>
    <mergeCell ref="O81:O86"/>
    <mergeCell ref="G81:G86"/>
    <mergeCell ref="H81:H86"/>
    <mergeCell ref="I81:I86"/>
    <mergeCell ref="J81:J86"/>
    <mergeCell ref="K81:K86"/>
    <mergeCell ref="J87:J100"/>
    <mergeCell ref="K87:K100"/>
    <mergeCell ref="F101:F102"/>
    <mergeCell ref="G101:G102"/>
    <mergeCell ref="H101:H102"/>
    <mergeCell ref="I101:I102"/>
    <mergeCell ref="J101:J102"/>
    <mergeCell ref="K101:K102"/>
    <mergeCell ref="L101:L102"/>
    <mergeCell ref="O103:O107"/>
    <mergeCell ref="L87:L100"/>
    <mergeCell ref="M87:M100"/>
    <mergeCell ref="G87:G100"/>
    <mergeCell ref="H87:H100"/>
    <mergeCell ref="I87:I100"/>
    <mergeCell ref="M101:M102"/>
    <mergeCell ref="N101:N102"/>
    <mergeCell ref="O101:O102"/>
    <mergeCell ref="F108:F116"/>
    <mergeCell ref="I103:I107"/>
    <mergeCell ref="J103:J107"/>
    <mergeCell ref="K103:K107"/>
    <mergeCell ref="L103:L107"/>
    <mergeCell ref="M103:M107"/>
    <mergeCell ref="N103:N107"/>
    <mergeCell ref="G103:G107"/>
    <mergeCell ref="H103:H107"/>
    <mergeCell ref="K108:K116"/>
    <mergeCell ref="L108:L116"/>
    <mergeCell ref="M108:M116"/>
    <mergeCell ref="N108:N116"/>
    <mergeCell ref="F103:F107"/>
    <mergeCell ref="O108:O116"/>
    <mergeCell ref="G108:G116"/>
    <mergeCell ref="F117:F120"/>
    <mergeCell ref="G117:G120"/>
    <mergeCell ref="J121:J123"/>
    <mergeCell ref="K121:K123"/>
    <mergeCell ref="L121:L123"/>
    <mergeCell ref="M121:M123"/>
    <mergeCell ref="N121:N123"/>
    <mergeCell ref="H108:H116"/>
    <mergeCell ref="I108:I116"/>
    <mergeCell ref="J108:J116"/>
    <mergeCell ref="F121:F123"/>
    <mergeCell ref="G121:G123"/>
    <mergeCell ref="H121:H123"/>
    <mergeCell ref="I121:I123"/>
    <mergeCell ref="H117:H120"/>
    <mergeCell ref="I117:I120"/>
    <mergeCell ref="J117:J120"/>
    <mergeCell ref="A124:A172"/>
    <mergeCell ref="F124:F161"/>
    <mergeCell ref="G124:G161"/>
    <mergeCell ref="H124:H161"/>
    <mergeCell ref="I124:I161"/>
    <mergeCell ref="J124:J161"/>
    <mergeCell ref="K124:K161"/>
    <mergeCell ref="F170:F172"/>
    <mergeCell ref="K168:K169"/>
    <mergeCell ref="B124:B129"/>
    <mergeCell ref="C124:C129"/>
    <mergeCell ref="Z124:Z127"/>
    <mergeCell ref="U128:U133"/>
    <mergeCell ref="V128:V133"/>
    <mergeCell ref="W128:W133"/>
    <mergeCell ref="X128:X133"/>
    <mergeCell ref="Y128:Y133"/>
    <mergeCell ref="Z128:Z133"/>
    <mergeCell ref="U124:U127"/>
    <mergeCell ref="V124:V127"/>
    <mergeCell ref="W124:W127"/>
    <mergeCell ref="X124:X127"/>
    <mergeCell ref="Y124:Y127"/>
    <mergeCell ref="Z139:Z141"/>
    <mergeCell ref="U134:U138"/>
    <mergeCell ref="V134:V138"/>
    <mergeCell ref="W134:W138"/>
    <mergeCell ref="X134:X138"/>
    <mergeCell ref="Y134:Y138"/>
    <mergeCell ref="Z142:Z146"/>
    <mergeCell ref="Z134:Z138"/>
    <mergeCell ref="U139:U141"/>
    <mergeCell ref="V139:V141"/>
    <mergeCell ref="W139:W141"/>
    <mergeCell ref="X139:X141"/>
    <mergeCell ref="Y139:Y141"/>
    <mergeCell ref="W147:W149"/>
    <mergeCell ref="X147:X149"/>
    <mergeCell ref="Y147:Y149"/>
    <mergeCell ref="Z147:Z149"/>
    <mergeCell ref="U142:U146"/>
    <mergeCell ref="V142:V146"/>
    <mergeCell ref="W142:W146"/>
    <mergeCell ref="X142:X146"/>
    <mergeCell ref="Y142:Y146"/>
    <mergeCell ref="L168:L169"/>
    <mergeCell ref="Z157:Z161"/>
    <mergeCell ref="F162:F164"/>
    <mergeCell ref="U157:U161"/>
    <mergeCell ref="V157:V161"/>
    <mergeCell ref="W157:W161"/>
    <mergeCell ref="X157:X161"/>
    <mergeCell ref="Y157:Y161"/>
    <mergeCell ref="Z150:Z152"/>
    <mergeCell ref="U153:U156"/>
    <mergeCell ref="V153:V156"/>
    <mergeCell ref="W153:W156"/>
    <mergeCell ref="X153:X156"/>
    <mergeCell ref="Y153:Y156"/>
    <mergeCell ref="Z153:Z156"/>
    <mergeCell ref="U150:U152"/>
    <mergeCell ref="V150:V152"/>
    <mergeCell ref="W150:W152"/>
    <mergeCell ref="X150:X152"/>
    <mergeCell ref="Y150:Y152"/>
    <mergeCell ref="L124:L161"/>
    <mergeCell ref="M124:M161"/>
    <mergeCell ref="U147:U149"/>
    <mergeCell ref="V147:V149"/>
    <mergeCell ref="H185:H192"/>
    <mergeCell ref="F185:F192"/>
    <mergeCell ref="G185:G192"/>
    <mergeCell ref="P162:P164"/>
    <mergeCell ref="F165:F169"/>
    <mergeCell ref="G165:G169"/>
    <mergeCell ref="H165:H169"/>
    <mergeCell ref="I165:I167"/>
    <mergeCell ref="J165:J167"/>
    <mergeCell ref="K165:K167"/>
    <mergeCell ref="L165:L167"/>
    <mergeCell ref="K162:K164"/>
    <mergeCell ref="L162:L164"/>
    <mergeCell ref="M162:M164"/>
    <mergeCell ref="N162:N164"/>
    <mergeCell ref="G162:G164"/>
    <mergeCell ref="H162:H164"/>
    <mergeCell ref="I162:I164"/>
    <mergeCell ref="J162:J164"/>
    <mergeCell ref="N168:N169"/>
    <mergeCell ref="M165:M167"/>
    <mergeCell ref="N165:N167"/>
    <mergeCell ref="I168:I169"/>
    <mergeCell ref="J168:J169"/>
    <mergeCell ref="F173:F184"/>
    <mergeCell ref="J170:J172"/>
    <mergeCell ref="K170:K172"/>
    <mergeCell ref="L170:L172"/>
    <mergeCell ref="M170:M172"/>
    <mergeCell ref="N170:N172"/>
    <mergeCell ref="O170:O172"/>
    <mergeCell ref="G170:G172"/>
    <mergeCell ref="H170:H172"/>
    <mergeCell ref="I170:I172"/>
    <mergeCell ref="K173:K184"/>
    <mergeCell ref="L173:L184"/>
    <mergeCell ref="M173:M184"/>
    <mergeCell ref="N173:N184"/>
    <mergeCell ref="O173:O184"/>
    <mergeCell ref="G173:G184"/>
    <mergeCell ref="H173:H184"/>
    <mergeCell ref="I173:I184"/>
    <mergeCell ref="J173:J184"/>
    <mergeCell ref="N209:N224"/>
    <mergeCell ref="O209:O224"/>
    <mergeCell ref="F209:F224"/>
    <mergeCell ref="G209:G224"/>
    <mergeCell ref="H209:H224"/>
    <mergeCell ref="I209:I224"/>
    <mergeCell ref="J209:J224"/>
    <mergeCell ref="K209:K224"/>
    <mergeCell ref="F193:F208"/>
    <mergeCell ref="J193:J208"/>
    <mergeCell ref="K193:K208"/>
    <mergeCell ref="L193:L208"/>
    <mergeCell ref="M193:M208"/>
    <mergeCell ref="N193:N208"/>
    <mergeCell ref="O193:O208"/>
    <mergeCell ref="F225:F239"/>
    <mergeCell ref="G225:G239"/>
    <mergeCell ref="H225:H239"/>
    <mergeCell ref="I225:I239"/>
    <mergeCell ref="G193:G208"/>
    <mergeCell ref="H193:H208"/>
    <mergeCell ref="I193:I208"/>
    <mergeCell ref="L209:L224"/>
    <mergeCell ref="M209:M224"/>
    <mergeCell ref="F253:F265"/>
    <mergeCell ref="F240:F252"/>
    <mergeCell ref="G240:G252"/>
    <mergeCell ref="H240:H252"/>
    <mergeCell ref="I240:I252"/>
    <mergeCell ref="J240:J252"/>
    <mergeCell ref="K240:K252"/>
    <mergeCell ref="L240:L252"/>
    <mergeCell ref="N253:N265"/>
    <mergeCell ref="I253:I265"/>
    <mergeCell ref="J253:J265"/>
    <mergeCell ref="K253:K265"/>
    <mergeCell ref="L253:L265"/>
    <mergeCell ref="M253:M265"/>
    <mergeCell ref="G253:G265"/>
    <mergeCell ref="H253:H265"/>
    <mergeCell ref="W298:W301"/>
    <mergeCell ref="F276:F293"/>
    <mergeCell ref="F330:F353"/>
    <mergeCell ref="L266:L275"/>
    <mergeCell ref="M266:M275"/>
    <mergeCell ref="N266:N275"/>
    <mergeCell ref="O266:O275"/>
    <mergeCell ref="G266:G275"/>
    <mergeCell ref="H266:H275"/>
    <mergeCell ref="I266:I275"/>
    <mergeCell ref="J266:J275"/>
    <mergeCell ref="K266:K275"/>
    <mergeCell ref="F266:F275"/>
    <mergeCell ref="O276:O293"/>
    <mergeCell ref="F294:F317"/>
    <mergeCell ref="G294:G317"/>
    <mergeCell ref="H294:H317"/>
    <mergeCell ref="I294:I317"/>
    <mergeCell ref="J294:J317"/>
    <mergeCell ref="K294:K317"/>
    <mergeCell ref="I276:I293"/>
    <mergeCell ref="J276:J293"/>
    <mergeCell ref="K276:K293"/>
    <mergeCell ref="P266:P275"/>
    <mergeCell ref="U314:U317"/>
    <mergeCell ref="V315:V317"/>
    <mergeCell ref="W315:W317"/>
    <mergeCell ref="F318:F329"/>
    <mergeCell ref="G318:G329"/>
    <mergeCell ref="H318:H329"/>
    <mergeCell ref="I318:I329"/>
    <mergeCell ref="J318:J329"/>
    <mergeCell ref="K318:K329"/>
    <mergeCell ref="L294:L317"/>
    <mergeCell ref="M294:M317"/>
    <mergeCell ref="N294:N317"/>
    <mergeCell ref="O294:O317"/>
    <mergeCell ref="U302:U304"/>
    <mergeCell ref="V303:V304"/>
    <mergeCell ref="W303:W304"/>
    <mergeCell ref="U309:U313"/>
    <mergeCell ref="V310:V313"/>
    <mergeCell ref="W310:W313"/>
    <mergeCell ref="U294:U297"/>
    <mergeCell ref="V294:V297"/>
    <mergeCell ref="W294:W297"/>
    <mergeCell ref="U298:U301"/>
    <mergeCell ref="V298:V301"/>
    <mergeCell ref="G330:G353"/>
    <mergeCell ref="H330:H353"/>
    <mergeCell ref="I330:I353"/>
    <mergeCell ref="J330:J353"/>
    <mergeCell ref="K330:K353"/>
    <mergeCell ref="L318:L329"/>
    <mergeCell ref="M318:M329"/>
    <mergeCell ref="N318:N329"/>
    <mergeCell ref="O318:O329"/>
    <mergeCell ref="L330:L353"/>
    <mergeCell ref="M330:M353"/>
    <mergeCell ref="N330:N353"/>
    <mergeCell ref="N276:N293"/>
    <mergeCell ref="G276:G293"/>
    <mergeCell ref="H276:H293"/>
    <mergeCell ref="L276:L293"/>
    <mergeCell ref="M276:M293"/>
    <mergeCell ref="M240:M252"/>
    <mergeCell ref="N240:N252"/>
    <mergeCell ref="J225:J239"/>
    <mergeCell ref="K225:K239"/>
    <mergeCell ref="L225:L239"/>
    <mergeCell ref="M225:M239"/>
    <mergeCell ref="N225:N239"/>
    <mergeCell ref="F74:F80"/>
    <mergeCell ref="G74:G80"/>
    <mergeCell ref="H74:H80"/>
    <mergeCell ref="I74:I80"/>
    <mergeCell ref="J74:J80"/>
    <mergeCell ref="K74:K80"/>
    <mergeCell ref="L74:L80"/>
    <mergeCell ref="M74:M80"/>
    <mergeCell ref="N74:N80"/>
    <mergeCell ref="O74:O80"/>
    <mergeCell ref="O162:O164"/>
    <mergeCell ref="I185:I192"/>
    <mergeCell ref="J185:J192"/>
    <mergeCell ref="K185:K192"/>
    <mergeCell ref="L185:L192"/>
    <mergeCell ref="M185:M192"/>
    <mergeCell ref="N185:N192"/>
    <mergeCell ref="O185:O192"/>
    <mergeCell ref="O121:O123"/>
    <mergeCell ref="M117:M120"/>
    <mergeCell ref="N117:N120"/>
    <mergeCell ref="O117:O120"/>
    <mergeCell ref="N124:N161"/>
    <mergeCell ref="O124:O161"/>
    <mergeCell ref="M168:M169"/>
    <mergeCell ref="K117:K120"/>
    <mergeCell ref="L117:L120"/>
    <mergeCell ref="N87:N100"/>
    <mergeCell ref="O87:O100"/>
    <mergeCell ref="O165:O169"/>
    <mergeCell ref="O330:O353"/>
    <mergeCell ref="O240:O252"/>
    <mergeCell ref="O253:O265"/>
    <mergeCell ref="O225:O239"/>
    <mergeCell ref="P170:P172"/>
    <mergeCell ref="P276:P293"/>
  </mergeCells>
  <conditionalFormatting sqref="U103">
    <cfRule type="expression" dxfId="0" priority="1">
      <formula>#REF!="COMPLETA"</formula>
    </cfRule>
  </conditionalFormatting>
  <dataValidations count="3">
    <dataValidation type="list" allowBlank="1" showInputMessage="1" showErrorMessage="1" sqref="B202 B10:B11 B21:B22 B130 B136 B111 B87 B96 B92 B74 B78 B76 B64 B71 B67 B3 B7 B5 B14 B18 B16 B24 B31 B27 B35:B36 B42 B39 B46 B50 B58 B54 B81 B85 B83 B106 B101:B103 B108 B114 B139 B142 B144:B145 B155:B173 B270 B176 B179 B181:B185 B187 B189 B191:B193 B196 B199 B205 B209 B212 B215 B218 B220:B225 B227 B229 B231 B233 B235:B236 B238:B240 B242 B244 B246 B248 B250:B253 B257 B117:B118 B353 B272:B276 B278 B280 B283 B286 B288 B290 B292:B294 B297 B300 B303 B306:B308 B311 B314 B316:B318 B320 B322 B325 B327:B330 B332 B335 B337 B339 B341:B342 B148 B120:B124 B260:B261 B266 B351 B344:B349">
      <formula1>DIMENSION</formula1>
    </dataValidation>
    <dataValidation type="list" allowBlank="1" showInputMessage="1" showErrorMessage="1" sqref="D3:E353 C10:C11 C130 C136 C83 C90:C92 C76 C56:C64 C5 C67 C71:C74 C3 C7 C14 C16 C18 C20:C24 C27 C29:C36 C39 C41:C42 C44:C46 C50 C53:C54 C78:C81 C85:C87 C94:C103 C105:C108 C111 C139 C142 C144:C145 C148:C149 C151 C153:C173 C176 C179 C181:C185 C187 C189 C191:C193 C196 C199 C202 C204:C209 C212 C215 C218 C220:C225 C227 C229 C231 C233 C235:C236 C238:C240 C242 C244 C246 C248 C250:C253 C257 C113:C118 C269:C270 C272:C276 C278 C280 C283 C286 C288 C290 C292:C294 C297 C300 C303 C306:C308 C311 C314 C316:C318 C320 C322 C325 C327:C330 C332 C335 C337 C339 C341:C342 C266 C120:C124 C260:C261 C353 C351 C344:C349">
      <formula1>POLITICA</formula1>
    </dataValidation>
    <dataValidation type="list" allowBlank="1" showInputMessage="1" showErrorMessage="1" sqref="AA3:AA353">
      <formula1>COMPONENTES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A6"/>
    </sheetView>
  </sheetViews>
  <sheetFormatPr baseColWidth="10" defaultRowHeight="15"/>
  <cols>
    <col min="1" max="1" width="23.85546875" customWidth="1"/>
    <col min="2" max="2" width="25.28515625" customWidth="1"/>
    <col min="3" max="3" width="28.42578125" customWidth="1"/>
    <col min="5" max="5" width="13.7109375" bestFit="1" customWidth="1"/>
    <col min="6" max="6" width="12.7109375" bestFit="1" customWidth="1"/>
  </cols>
  <sheetData>
    <row r="1" spans="1:6" ht="39" thickBot="1">
      <c r="A1" s="165" t="s">
        <v>818</v>
      </c>
      <c r="B1" s="140" t="s">
        <v>678</v>
      </c>
      <c r="C1" s="140" t="s">
        <v>678</v>
      </c>
    </row>
    <row r="2" spans="1:6">
      <c r="A2" s="166" t="s">
        <v>819</v>
      </c>
      <c r="B2" s="140" t="s">
        <v>684</v>
      </c>
      <c r="C2" s="140" t="s">
        <v>678</v>
      </c>
    </row>
    <row r="3" spans="1:6" ht="30.75" thickBot="1">
      <c r="A3" s="167" t="s">
        <v>820</v>
      </c>
      <c r="B3" s="140" t="s">
        <v>619</v>
      </c>
      <c r="C3" s="140" t="s">
        <v>679</v>
      </c>
    </row>
    <row r="4" spans="1:6" ht="45.75" thickBot="1">
      <c r="A4" s="168" t="s">
        <v>821</v>
      </c>
      <c r="B4" s="140" t="s">
        <v>683</v>
      </c>
      <c r="C4" s="140" t="s">
        <v>679</v>
      </c>
    </row>
    <row r="5" spans="1:6" ht="38.25">
      <c r="A5" s="169" t="s">
        <v>822</v>
      </c>
      <c r="B5" s="85" t="s">
        <v>690</v>
      </c>
      <c r="C5" s="140" t="s">
        <v>680</v>
      </c>
      <c r="E5" s="141"/>
      <c r="F5" s="141"/>
    </row>
    <row r="6" spans="1:6" ht="30">
      <c r="A6" s="170" t="s">
        <v>823</v>
      </c>
      <c r="B6" s="85" t="s">
        <v>691</v>
      </c>
      <c r="C6" s="140" t="s">
        <v>680</v>
      </c>
      <c r="E6" s="142"/>
    </row>
    <row r="7" spans="1:6" ht="30">
      <c r="B7" s="84" t="s">
        <v>694</v>
      </c>
      <c r="C7" s="140" t="s">
        <v>680</v>
      </c>
      <c r="E7" s="142"/>
    </row>
    <row r="8" spans="1:6" ht="30">
      <c r="B8" s="84" t="s">
        <v>695</v>
      </c>
      <c r="C8" s="140" t="s">
        <v>680</v>
      </c>
      <c r="E8" s="141"/>
    </row>
    <row r="9" spans="1:6" ht="30">
      <c r="B9" s="84" t="s">
        <v>696</v>
      </c>
      <c r="C9" s="140" t="s">
        <v>680</v>
      </c>
      <c r="E9" s="141"/>
    </row>
    <row r="10" spans="1:6" ht="30">
      <c r="B10" t="s">
        <v>697</v>
      </c>
      <c r="C10" s="140" t="s">
        <v>680</v>
      </c>
      <c r="E10" s="141"/>
    </row>
    <row r="11" spans="1:6" ht="45">
      <c r="B11" s="84" t="s">
        <v>698</v>
      </c>
      <c r="C11" s="140" t="s">
        <v>680</v>
      </c>
      <c r="E11" s="141"/>
    </row>
    <row r="12" spans="1:6" ht="45">
      <c r="B12" s="85" t="s">
        <v>682</v>
      </c>
      <c r="C12" s="140" t="s">
        <v>681</v>
      </c>
      <c r="E12" s="142"/>
    </row>
    <row r="13" spans="1:6">
      <c r="B13" s="85" t="s">
        <v>686</v>
      </c>
      <c r="C13" s="140" t="s">
        <v>685</v>
      </c>
      <c r="E13" s="141"/>
    </row>
    <row r="14" spans="1:6" ht="45">
      <c r="B14" s="85" t="s">
        <v>687</v>
      </c>
      <c r="C14" s="140" t="s">
        <v>685</v>
      </c>
    </row>
    <row r="15" spans="1:6" ht="30">
      <c r="B15" s="85" t="s">
        <v>693</v>
      </c>
      <c r="C15" s="140" t="s">
        <v>688</v>
      </c>
    </row>
    <row r="16" spans="1:6">
      <c r="B16" s="85" t="s">
        <v>692</v>
      </c>
      <c r="C16" s="140" t="s">
        <v>689</v>
      </c>
    </row>
    <row r="41" ht="15" customHeight="1"/>
    <row r="58" ht="15" customHeight="1"/>
    <row r="71" ht="1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4"/>
  <sheetViews>
    <sheetView workbookViewId="0">
      <selection activeCell="A45" sqref="A45"/>
    </sheetView>
  </sheetViews>
  <sheetFormatPr baseColWidth="10" defaultRowHeight="15"/>
  <cols>
    <col min="1" max="1" width="72.7109375" customWidth="1"/>
  </cols>
  <sheetData>
    <row r="1" spans="1:12">
      <c r="A1" s="146" t="s">
        <v>751</v>
      </c>
      <c r="B1" s="146" t="s">
        <v>741</v>
      </c>
      <c r="C1" s="146" t="s">
        <v>742</v>
      </c>
      <c r="D1" s="146" t="s">
        <v>743</v>
      </c>
      <c r="E1" s="146" t="s">
        <v>744</v>
      </c>
      <c r="F1" s="146" t="s">
        <v>745</v>
      </c>
      <c r="G1" s="146" t="s">
        <v>748</v>
      </c>
      <c r="H1" s="146" t="s">
        <v>748</v>
      </c>
      <c r="I1" s="146" t="s">
        <v>746</v>
      </c>
      <c r="J1" s="146" t="s">
        <v>747</v>
      </c>
      <c r="K1" s="146" t="s">
        <v>749</v>
      </c>
      <c r="L1" s="146" t="s">
        <v>750</v>
      </c>
    </row>
    <row r="2" spans="1:12" ht="24">
      <c r="A2" s="144" t="s">
        <v>766</v>
      </c>
      <c r="B2" s="145">
        <v>43101</v>
      </c>
      <c r="C2" s="146" t="s">
        <v>753</v>
      </c>
      <c r="D2" s="146"/>
      <c r="E2" s="146"/>
      <c r="F2" s="146"/>
      <c r="G2" s="146"/>
      <c r="H2" s="146"/>
      <c r="I2" s="146"/>
      <c r="J2" s="146"/>
      <c r="K2" s="146"/>
      <c r="L2" s="146"/>
    </row>
    <row r="3" spans="1:12">
      <c r="A3" s="144" t="s">
        <v>767</v>
      </c>
      <c r="B3" s="145">
        <v>43101</v>
      </c>
      <c r="C3" s="146" t="s">
        <v>753</v>
      </c>
      <c r="D3" s="146"/>
      <c r="E3" s="146"/>
      <c r="F3" s="146"/>
      <c r="G3" s="146"/>
      <c r="H3" s="146"/>
      <c r="I3" s="146"/>
      <c r="J3" s="146"/>
      <c r="K3" s="146"/>
      <c r="L3" s="146"/>
    </row>
    <row r="4" spans="1:12" ht="24">
      <c r="A4" s="144" t="s">
        <v>754</v>
      </c>
      <c r="B4" s="145">
        <v>43101</v>
      </c>
      <c r="C4" t="s">
        <v>753</v>
      </c>
    </row>
    <row r="5" spans="1:12" ht="24">
      <c r="A5" s="144" t="s">
        <v>755</v>
      </c>
      <c r="B5" s="145">
        <v>43101</v>
      </c>
      <c r="C5" t="s">
        <v>753</v>
      </c>
    </row>
    <row r="6" spans="1:12">
      <c r="A6" s="144" t="s">
        <v>723</v>
      </c>
      <c r="B6" s="145">
        <v>43132</v>
      </c>
      <c r="C6" t="s">
        <v>753</v>
      </c>
    </row>
    <row r="7" spans="1:12">
      <c r="A7" s="144" t="s">
        <v>724</v>
      </c>
      <c r="B7" s="145">
        <v>43102</v>
      </c>
      <c r="C7" t="s">
        <v>753</v>
      </c>
    </row>
    <row r="8" spans="1:12" ht="24">
      <c r="A8" s="144" t="s">
        <v>725</v>
      </c>
      <c r="B8" s="145">
        <v>43133</v>
      </c>
      <c r="C8" t="s">
        <v>753</v>
      </c>
    </row>
    <row r="9" spans="1:12" ht="24">
      <c r="A9" s="144" t="s">
        <v>726</v>
      </c>
      <c r="B9" s="145">
        <v>43132</v>
      </c>
      <c r="C9" t="s">
        <v>753</v>
      </c>
    </row>
    <row r="10" spans="1:12" ht="24">
      <c r="A10" s="144" t="s">
        <v>727</v>
      </c>
      <c r="B10" s="145">
        <v>43132</v>
      </c>
      <c r="C10" t="s">
        <v>753</v>
      </c>
    </row>
    <row r="11" spans="1:12" ht="36">
      <c r="A11" s="144" t="s">
        <v>728</v>
      </c>
      <c r="B11" s="145">
        <v>43132</v>
      </c>
      <c r="C11" t="s">
        <v>753</v>
      </c>
    </row>
    <row r="12" spans="1:12" ht="36">
      <c r="A12" s="144" t="s">
        <v>729</v>
      </c>
      <c r="B12" s="145">
        <v>43132</v>
      </c>
      <c r="C12" t="s">
        <v>753</v>
      </c>
    </row>
    <row r="13" spans="1:12" ht="36">
      <c r="A13" s="144" t="s">
        <v>730</v>
      </c>
      <c r="B13" s="145">
        <v>43101</v>
      </c>
      <c r="C13" t="s">
        <v>753</v>
      </c>
    </row>
    <row r="14" spans="1:12">
      <c r="A14" s="144" t="s">
        <v>756</v>
      </c>
      <c r="B14" s="145">
        <v>43101</v>
      </c>
      <c r="C14" t="s">
        <v>753</v>
      </c>
    </row>
    <row r="15" spans="1:12">
      <c r="A15" s="144" t="s">
        <v>757</v>
      </c>
      <c r="B15" s="145">
        <v>43101</v>
      </c>
      <c r="C15" t="s">
        <v>753</v>
      </c>
    </row>
    <row r="16" spans="1:12" ht="24">
      <c r="A16" s="144" t="s">
        <v>731</v>
      </c>
      <c r="B16" s="145">
        <v>43115</v>
      </c>
      <c r="C16" t="s">
        <v>753</v>
      </c>
    </row>
    <row r="17" spans="1:3">
      <c r="A17" s="144" t="s">
        <v>758</v>
      </c>
      <c r="B17" s="145">
        <v>43101</v>
      </c>
      <c r="C17" t="s">
        <v>753</v>
      </c>
    </row>
    <row r="18" spans="1:3">
      <c r="A18" s="144" t="s">
        <v>732</v>
      </c>
      <c r="B18" s="145">
        <v>43132</v>
      </c>
      <c r="C18" t="s">
        <v>753</v>
      </c>
    </row>
    <row r="19" spans="1:3" ht="24">
      <c r="A19" s="144" t="s">
        <v>759</v>
      </c>
      <c r="B19" s="145">
        <v>43101</v>
      </c>
      <c r="C19" t="s">
        <v>753</v>
      </c>
    </row>
    <row r="20" spans="1:3" ht="24">
      <c r="A20" s="144" t="s">
        <v>733</v>
      </c>
      <c r="B20" s="145">
        <v>43101</v>
      </c>
      <c r="C20" t="s">
        <v>753</v>
      </c>
    </row>
    <row r="21" spans="1:3" ht="24">
      <c r="A21" s="144" t="s">
        <v>760</v>
      </c>
      <c r="B21" s="145">
        <v>43101</v>
      </c>
      <c r="C21" t="s">
        <v>753</v>
      </c>
    </row>
    <row r="22" spans="1:3" ht="24">
      <c r="A22" s="144" t="s">
        <v>761</v>
      </c>
      <c r="B22" s="145">
        <v>43101</v>
      </c>
      <c r="C22" t="s">
        <v>753</v>
      </c>
    </row>
    <row r="23" spans="1:3" ht="24">
      <c r="A23" s="144" t="s">
        <v>734</v>
      </c>
      <c r="B23" s="145">
        <v>43101</v>
      </c>
      <c r="C23" t="s">
        <v>753</v>
      </c>
    </row>
    <row r="24" spans="1:3" ht="24">
      <c r="A24" s="144" t="s">
        <v>735</v>
      </c>
      <c r="B24" s="145">
        <v>43101</v>
      </c>
      <c r="C24" t="s">
        <v>753</v>
      </c>
    </row>
    <row r="25" spans="1:3">
      <c r="A25" s="144" t="s">
        <v>736</v>
      </c>
      <c r="B25" s="145">
        <v>43101</v>
      </c>
      <c r="C25" t="s">
        <v>753</v>
      </c>
    </row>
    <row r="26" spans="1:3" ht="24">
      <c r="A26" s="144" t="s">
        <v>737</v>
      </c>
      <c r="B26" s="145">
        <v>43101</v>
      </c>
      <c r="C26" t="s">
        <v>753</v>
      </c>
    </row>
    <row r="27" spans="1:3">
      <c r="A27" s="144" t="s">
        <v>738</v>
      </c>
      <c r="B27" s="145">
        <v>43101</v>
      </c>
      <c r="C27" t="s">
        <v>753</v>
      </c>
    </row>
    <row r="28" spans="1:3" ht="36">
      <c r="A28" s="144" t="s">
        <v>739</v>
      </c>
      <c r="B28" s="145">
        <v>43101</v>
      </c>
      <c r="C28" t="s">
        <v>753</v>
      </c>
    </row>
    <row r="29" spans="1:3" ht="24">
      <c r="A29" s="144" t="s">
        <v>740</v>
      </c>
      <c r="B29" s="145">
        <v>43133</v>
      </c>
      <c r="C29" t="s">
        <v>753</v>
      </c>
    </row>
    <row r="30" spans="1:3" ht="24">
      <c r="A30" s="144" t="s">
        <v>763</v>
      </c>
      <c r="B30" s="145">
        <v>43101</v>
      </c>
      <c r="C30" s="143" t="s">
        <v>753</v>
      </c>
    </row>
    <row r="31" spans="1:3" ht="24">
      <c r="A31" s="144" t="s">
        <v>764</v>
      </c>
      <c r="B31" s="145">
        <v>43101</v>
      </c>
      <c r="C31" t="s">
        <v>753</v>
      </c>
    </row>
    <row r="32" spans="1:3" ht="24">
      <c r="A32" s="144" t="s">
        <v>765</v>
      </c>
      <c r="B32" s="145">
        <v>43101</v>
      </c>
      <c r="C32" t="s">
        <v>753</v>
      </c>
    </row>
    <row r="33" spans="1:3" ht="24">
      <c r="A33" s="144" t="s">
        <v>762</v>
      </c>
      <c r="B33" s="145">
        <v>43110</v>
      </c>
      <c r="C33" t="s">
        <v>753</v>
      </c>
    </row>
    <row r="34" spans="1:3">
      <c r="C34" t="s">
        <v>752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COMPONENTES</vt:lpstr>
      <vt:lpstr>DIMENSION</vt:lpstr>
      <vt:lpstr>POLITICA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Alexandra Chaparro Sanchez</dc:creator>
  <cp:lastModifiedBy>Fredy Alayon Garcia</cp:lastModifiedBy>
  <dcterms:created xsi:type="dcterms:W3CDTF">2018-01-31T21:54:31Z</dcterms:created>
  <dcterms:modified xsi:type="dcterms:W3CDTF">2018-08-10T22:55:00Z</dcterms:modified>
</cp:coreProperties>
</file>