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400"/>
  </bookViews>
  <sheets>
    <sheet name="Plan de Adquisiciones 2016" sheetId="1" r:id="rId1"/>
  </sheets>
  <definedNames>
    <definedName name="_xlnm.Print_Titles" localSheetId="0">'Plan de Adquisiciones 2016'!$23:24</definedName>
    <definedName name="_xlnm.Print_Area" localSheetId="0">'Plan de Adquisiciones 2016'!$A$1:$L$118</definedName>
  </definedNames>
  <calcPr calcId="144525" concurrentCalc="0"/>
</workbook>
</file>

<file path=xl/sharedStrings.xml><?xml version="1.0" encoding="utf-8"?>
<sst xmlns="http://schemas.openxmlformats.org/spreadsheetml/2006/main" count="153">
  <si>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</si>
  <si>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A. INFORMACIÓN GENERAL DE LA ENTIDAD</t>
  </si>
  <si>
    <t>Nombre</t>
  </si>
  <si>
    <t>AGENCIA PRESIDENCIAL DE COOPERACIÓN INTERNACIONAL DE COLOMBIA APC-COLOMBIA</t>
  </si>
  <si>
    <t>Dirección</t>
  </si>
  <si>
    <t>Carrera 10 No. 97A-13 Piso 6 Torre A</t>
  </si>
  <si>
    <t>Teléfono</t>
  </si>
  <si>
    <t>57 (1) 6012424</t>
  </si>
  <si>
    <t>Página web</t>
  </si>
  <si>
    <t>www.apccolombia.gov.co</t>
  </si>
  <si>
    <t>Misión y visión</t>
  </si>
  <si>
    <r>
      <rPr>
        <b/>
        <sz val="11"/>
        <color indexed="8"/>
        <rFont val="Arial"/>
        <charset val="134"/>
      </rPr>
      <t>Misión</t>
    </r>
    <r>
      <rPr>
        <sz val="11"/>
        <color indexed="8"/>
        <rFont val="Arial"/>
        <charset val="134"/>
      </rPr>
      <t xml:space="preserve">: Liderar la Cooperación Internacional del país, a través de la coordinación, el fortalecimiento y la diversificación de la oferta y la demanda, en sinergia con los diferentes actores, para contribuir al desarrollo sostenible y al posicionamiento de Colombia en el mundo. </t>
    </r>
    <r>
      <rPr>
        <b/>
        <sz val="11"/>
        <color indexed="8"/>
        <rFont val="Arial"/>
        <charset val="134"/>
      </rPr>
      <t>Visión</t>
    </r>
    <r>
      <rPr>
        <sz val="11"/>
        <color indexed="8"/>
        <rFont val="Arial"/>
        <charset val="134"/>
      </rPr>
      <t>: Consolidar a Colombia como un actor relevante en el contexto mundial, con modelos efectivos para la gestión y articulación de la oferta y la demanda de cooperación de alto impacto y sostenible, para el desarrollo nacional e internacional.</t>
    </r>
  </si>
  <si>
    <t>Perspectiva estratégica</t>
  </si>
  <si>
    <t>El proyecto estrategico es el fortalecimiento de la cooperación inetrnacional pública, privada, técnica y financiera no reembolsable que reciba y otorgue el país.</t>
  </si>
  <si>
    <t>Información de contacto</t>
  </si>
  <si>
    <t xml:space="preserve">Felipe Valencia Bitar                                                                                                                                                                                                                                   Director Administrativo y Financiero                                                                                                                                                                                                                               Tel: 6012424        Ext.143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</si>
  <si>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del PAA</t>
  </si>
  <si>
    <t>Límites de contratación</t>
  </si>
  <si>
    <t>Menor Cuantía: $  193.047.120,00                                                                     Mínima Cuantía: $ 19.304.712,00</t>
  </si>
  <si>
    <t>Fecha de última actualización del PAA</t>
  </si>
  <si>
    <t>PLAN ANUAL DE ADQUISICIONES 2016</t>
  </si>
  <si>
    <t>B. ADQUISICIONES PLANEADAS</t>
  </si>
  <si>
    <t>Códigos UNSPSC</t>
  </si>
  <si>
    <t>Descripción</t>
  </si>
  <si>
    <t>Fecha estimada de inicio de proceso de selección</t>
  </si>
  <si>
    <t>Duración estimada del contrato</t>
  </si>
  <si>
    <t xml:space="preserve">Modalidad de selección </t>
  </si>
  <si>
    <t>Fuente de los recursos</t>
  </si>
  <si>
    <t>Valor total estimado del contrato</t>
  </si>
  <si>
    <t>Valor estimado - vigencia actual</t>
  </si>
  <si>
    <t>¿Se requieren vigencias futuras?</t>
  </si>
  <si>
    <t>Estado de solicitud de vigencias futuras</t>
  </si>
  <si>
    <t>Datos de contacto del responsable</t>
  </si>
  <si>
    <t>DIRECCIÓN ADMINISTRATIVA Y FINANCIERA</t>
  </si>
  <si>
    <t>Adquisición de Mobiliario</t>
  </si>
  <si>
    <t>Abril de 2016</t>
  </si>
  <si>
    <t>1 mes</t>
  </si>
  <si>
    <t>Mínima Cuantía</t>
  </si>
  <si>
    <t>Recursos Corrientes</t>
  </si>
  <si>
    <t>NO</t>
  </si>
  <si>
    <t>N/A</t>
  </si>
  <si>
    <t>Felipe Valencia Bitar Director Administrativo y Financiero  Tel: 6012424 ext. 143 felipevalencia@apccolombia.gov.co</t>
  </si>
  <si>
    <t>Baterias para lector de tecnología RFID</t>
  </si>
  <si>
    <t>Febrero de 2016</t>
  </si>
  <si>
    <t>Suministro de Combustible</t>
  </si>
  <si>
    <t>Enero de 2016</t>
  </si>
  <si>
    <t>12 meses</t>
  </si>
  <si>
    <t>Acuerdo Marco - Colombia Compra Eficiente</t>
  </si>
  <si>
    <t>Suministro de Papeleria, Útiles de Escritorio y Oficina</t>
  </si>
  <si>
    <t>Marzo de 2016</t>
  </si>
  <si>
    <t>Servicio de instalacion de cámaras y otros equipos.</t>
  </si>
  <si>
    <t>Suministro de Carpetas y Toners</t>
  </si>
  <si>
    <t>Julio de 2016</t>
  </si>
  <si>
    <t>Servicio de mantenimiento de los vehículos de APC Colombia</t>
  </si>
  <si>
    <t>Diciembre de 2017</t>
  </si>
  <si>
    <t>24 meses</t>
  </si>
  <si>
    <t>Selección Abreviada</t>
  </si>
  <si>
    <t>SI</t>
  </si>
  <si>
    <t>Vigencia Aprobada</t>
  </si>
  <si>
    <t>Servicio de Aseo y Cafetería</t>
  </si>
  <si>
    <t>Octubre de 2016</t>
  </si>
  <si>
    <t>Correo</t>
  </si>
  <si>
    <t>Adquisición de pólizas de seguros para bienes y funcionarios de APC Colombia</t>
  </si>
  <si>
    <t>Diciembre de 2016</t>
  </si>
  <si>
    <t>Pendiente Trámite</t>
  </si>
  <si>
    <t>Seguro Infidelidad y Riesgos Financieros</t>
  </si>
  <si>
    <t>Adquisición de SOAT para vehículos de APC Colombia</t>
  </si>
  <si>
    <t>Junio y Diciembre de 2016</t>
  </si>
  <si>
    <t>Arrendamiento Servicio Fotocopiado</t>
  </si>
  <si>
    <t xml:space="preserve">Arrendamiento de oficinas para APC Colombia </t>
  </si>
  <si>
    <t>Contratatación Directa</t>
  </si>
  <si>
    <t>Mantenimiento Antivirus</t>
  </si>
  <si>
    <t>Felipe Valencia Bitar Director Administrativo y Financiero   Tel: 6012424 ext. 143 felipevalencia@apccolombia.gov.co</t>
  </si>
  <si>
    <t>Mnatenimiento de los equipos de computo y comunicaciones</t>
  </si>
  <si>
    <t>Febrero 2016</t>
  </si>
  <si>
    <t>10 meses</t>
  </si>
  <si>
    <t xml:space="preserve">Mantenimiento Soporte Licenciamiento </t>
  </si>
  <si>
    <t>Adquisición de equipo de respaldo (Firewall)</t>
  </si>
  <si>
    <t>Soporte de pared para televisores</t>
  </si>
  <si>
    <t>Enero 2016</t>
  </si>
  <si>
    <t>Colombia Compra Eficiente - Grandes Superficies</t>
  </si>
  <si>
    <t>Mantenimiento de Orfeo</t>
  </si>
  <si>
    <t xml:space="preserve">Servicios de Telecomunicaciones Telefonia, Servidores para APC Colombia </t>
  </si>
  <si>
    <t>Contratación Directa</t>
  </si>
  <si>
    <t>Servicos de Telecomunicaciones Internet</t>
  </si>
  <si>
    <t>Septiembre de 2016</t>
  </si>
  <si>
    <t xml:space="preserve">Mantenimiento Software de Nómina </t>
  </si>
  <si>
    <t>Adquisición Dotación Conductores APC Colombia</t>
  </si>
  <si>
    <t>Abril, Septiembre, Noviembre de 2016</t>
  </si>
  <si>
    <t>3 meses</t>
  </si>
  <si>
    <t>Adquisición elementos de Salud Ocupacional -Extintonres y Botiquines</t>
  </si>
  <si>
    <t>Noviembre de 2016</t>
  </si>
  <si>
    <t>Servicios de Bienestar Social para la APC Colombia</t>
  </si>
  <si>
    <t>Contrtación Directa</t>
  </si>
  <si>
    <t xml:space="preserve">Servicios de Capacitación para la APC Colombia </t>
  </si>
  <si>
    <t>Febrero a Diciembre de 2016</t>
  </si>
  <si>
    <t>Contratar los servicios de apoyo logístico en la realización de eventos a nivel nacional e internacional para APC-Colombia.</t>
  </si>
  <si>
    <t>Licitación Pública</t>
  </si>
  <si>
    <t>Operador de tiquetes aéreos internacionales y nacionales.</t>
  </si>
  <si>
    <t>Licitación pública</t>
  </si>
  <si>
    <t>Suscripción solución integral de correo electrónico y demás funcionalidades conexas para APC Colombia</t>
  </si>
  <si>
    <t>Servicio de Tercerización Archivo de APC Colombia</t>
  </si>
  <si>
    <t>Servicio de Intermediación de Seguros</t>
  </si>
  <si>
    <t>Concurso de Méritos</t>
  </si>
  <si>
    <t>Prestación de Servicios Profesionales de Apoyo a la Gestión</t>
  </si>
  <si>
    <t>Enero a Noviembre de 2016</t>
  </si>
  <si>
    <t>11 meses</t>
  </si>
  <si>
    <t>Adquisición de Llantas</t>
  </si>
  <si>
    <t>Junio de 2016</t>
  </si>
  <si>
    <t>Mantenimiento Circuito Cerrado</t>
  </si>
  <si>
    <t>DIRECCIÓN DE OFERTA DE COOPERACIÓN</t>
  </si>
  <si>
    <t xml:space="preserve">Operador de tiquetes aéreos internacionales y nacionales, seguros médicos.  </t>
  </si>
  <si>
    <t xml:space="preserve">FOCAI </t>
  </si>
  <si>
    <t>Enrique Maruri Londoño                 Director de Oferta                                 Tel: 6012424 ext. 104 enriquemaruri@apccolombia.gov.co</t>
  </si>
  <si>
    <t>80141902                                                       80141607</t>
  </si>
  <si>
    <t xml:space="preserve">Asistencia Internacional </t>
  </si>
  <si>
    <t>Fondo Alianza Pacífico</t>
  </si>
  <si>
    <t>Depende de trámite legislativo</t>
  </si>
  <si>
    <t>por definir</t>
  </si>
  <si>
    <t>Proyecto de cooperación de movilidad académica  (Alianza del Pacífico)</t>
  </si>
  <si>
    <t>ELE - FOCALAE</t>
  </si>
  <si>
    <t xml:space="preserve">Inversión </t>
  </si>
  <si>
    <t xml:space="preserve">NO </t>
  </si>
  <si>
    <t>Programas Especiales</t>
  </si>
  <si>
    <t>ALIANZAS ESTRATÉGICAS</t>
  </si>
  <si>
    <t>DIRECCIÓN GENERAL</t>
  </si>
  <si>
    <t>Mantenimiento Página Web de APC Colombia</t>
  </si>
  <si>
    <t>6 meses</t>
  </si>
  <si>
    <t>Ana Maria Rocha Asesora Comunicaciones                                                Tel: 6012424 ext. 133 anarocha@apccolombia.gov.co</t>
  </si>
  <si>
    <t xml:space="preserve">Contratación Certificación de Calidad con normas NTCGP1000:2009 e ISO 19011 de 2011 </t>
  </si>
  <si>
    <t>Minima Cuantía</t>
  </si>
  <si>
    <t>Jorge Ivan Escalante Castellanos                                      Tel: 6012424 ext. 150 Asesor Planeación  jorgeescalante@apccolombia.gov.co</t>
  </si>
  <si>
    <t>Contratación de pendones</t>
  </si>
  <si>
    <t>Material impreso, cuadernos, carpetas, esferos.</t>
  </si>
  <si>
    <t>Gestión  de monitoreo de medios y seguimiento</t>
  </si>
  <si>
    <t>Suscripción en medio electrónico (internet) a una base de datos información jurídica</t>
  </si>
  <si>
    <t>Ricardo Villalba Amaris Asesor Jurídico Tel: 6012424 ext 144  ricardovillalba@apccolombia.gov.co</t>
  </si>
  <si>
    <t>DIRECIÓN DE COORDINACIÓN INTERINSTITUCIONAL</t>
  </si>
  <si>
    <t>Contratar los servicios de un operador para la realización de eventos enamarcados dentro de las actividades misionales de APC-Colombia y el POA 2014 de la Dirección de Coordinación Interinstitucional</t>
  </si>
  <si>
    <t>Recursos  Corrientes</t>
  </si>
  <si>
    <t>Mónica Varona Guzmán Directora de Coordinación Interadminitrativa                                         Tel: 6012424 ext. 123 monicavarona@apccolombia.gov.co</t>
  </si>
  <si>
    <t>Contratar servicios profesionales en materia de cooperación internacional para fortalecer la gestión de la Dirección de Coordinación Interinstitucional de APC-Colombia para el cumplimiento de las metas del POA 2014, tanto en la gestión sectorial como territorial</t>
  </si>
  <si>
    <t>AECID</t>
  </si>
  <si>
    <t>Contratar los servicios de un operador para el suministro de tiquetes nacionales e internacionales enamarcados dentro de las actividades misionales de APC-Colombia.</t>
  </si>
  <si>
    <t>DIRECCIÓN DE DEMANDA</t>
  </si>
  <si>
    <t xml:space="preserve">Prestación de Servicios para Apoyar la gestión de la cooperación internacional en desarrollo del objeto misional de la Dirección de Demanda </t>
  </si>
  <si>
    <t>Andrés Uribe Orozco                                                     Tel: 6012424 ext. 142                                               Director de Demanda andresuribe@apccolombia.gov.co</t>
  </si>
  <si>
    <t>Contratar los servicios de un operador para la realización de eventos enamarcados dentro de las actividades misionales de APC-Colombia y el POA 2014 de la Dirección de Demanda</t>
  </si>
  <si>
    <t>Contratar los servicios de un operador para el suministro de tiquetes nacionales e internacionales enamarcados dentro de las actividades misionales de  APC-Colombia.</t>
  </si>
  <si>
    <t>FELIPE J.VALENCIA BITAR</t>
  </si>
  <si>
    <t>JAIME ANAYA BLANQUICETT</t>
  </si>
  <si>
    <t xml:space="preserve">Director Administrativo y Financiero     </t>
  </si>
  <si>
    <t>Funcionario Encargado del Plan Anual de Adquisiciones</t>
  </si>
</sst>
</file>

<file path=xl/styles.xml><?xml version="1.0" encoding="utf-8"?>
<styleSheet xmlns="http://schemas.openxmlformats.org/spreadsheetml/2006/main">
  <numFmts count="8">
    <numFmt numFmtId="176" formatCode="&quot;$&quot;\ #,##0.00"/>
    <numFmt numFmtId="177" formatCode="_ &quot;$&quot;\ * #,##0.00_ ;_ &quot;$&quot;\ * \-#,##0.00_ ;_ &quot;$&quot;\ * &quot;-&quot;??_ ;_ @_ 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  <numFmt numFmtId="178" formatCode="[$$-240A]\ #,##0"/>
    <numFmt numFmtId="179" formatCode="[$-240A]dddd\,\ dd&quot; de &quot;mmmm&quot; de &quot;yyyy;@"/>
    <numFmt numFmtId="180" formatCode="mmm\-yy"/>
  </numFmts>
  <fonts count="11">
    <font>
      <sz val="10"/>
      <name val="Arial"/>
      <charset val="134"/>
    </font>
    <font>
      <sz val="11"/>
      <color indexed="9"/>
      <name val="Arial"/>
      <charset val="134"/>
    </font>
    <font>
      <sz val="11"/>
      <name val="Arial"/>
      <charset val="134"/>
    </font>
    <font>
      <b/>
      <sz val="11"/>
      <color indexed="8"/>
      <name val="Arial"/>
      <charset val="134"/>
    </font>
    <font>
      <sz val="11"/>
      <color indexed="8"/>
      <name val="Arial"/>
      <charset val="134"/>
    </font>
    <font>
      <u/>
      <sz val="11"/>
      <color indexed="12"/>
      <name val="Arial"/>
      <charset val="134"/>
    </font>
    <font>
      <b/>
      <sz val="11"/>
      <name val="Arial"/>
      <charset val="134"/>
    </font>
    <font>
      <b/>
      <sz val="11"/>
      <color indexed="9"/>
      <name val="Arial"/>
      <charset val="134"/>
    </font>
    <font>
      <sz val="12"/>
      <color indexed="8"/>
      <name val="Arial"/>
      <charset val="134"/>
    </font>
    <font>
      <u/>
      <sz val="10"/>
      <color indexed="12"/>
      <name val="Arial"/>
      <charset val="134"/>
    </font>
    <font>
      <sz val="11"/>
      <color indexed="9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4">
    <xf numFmtId="0" fontId="0" fillId="0" borderId="0" xfId="0" applyAlignment="1"/>
    <xf numFmtId="0" fontId="1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5" fillId="2" borderId="14" xfId="8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76" fontId="4" fillId="2" borderId="14" xfId="3" applyNumberFormat="1" applyFont="1" applyFill="1" applyBorder="1" applyAlignment="1">
      <alignment horizontal="justify" vertical="center" wrapText="1"/>
    </xf>
    <xf numFmtId="176" fontId="4" fillId="2" borderId="15" xfId="3" applyNumberFormat="1" applyFont="1" applyFill="1" applyBorder="1" applyAlignment="1">
      <alignment horizontal="justify" vertical="center" wrapText="1"/>
    </xf>
    <xf numFmtId="176" fontId="4" fillId="2" borderId="16" xfId="3" applyNumberFormat="1" applyFont="1" applyFill="1" applyBorder="1" applyAlignment="1">
      <alignment horizontal="justify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58" fontId="4" fillId="2" borderId="25" xfId="0" applyNumberFormat="1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7" fillId="3" borderId="28" xfId="7" applyFont="1" applyFill="1" applyBorder="1" applyAlignment="1">
      <alignment horizontal="center" vertical="center" wrapText="1"/>
    </xf>
    <xf numFmtId="0" fontId="7" fillId="3" borderId="29" xfId="7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178" fontId="4" fillId="2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78" fontId="4" fillId="2" borderId="15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justify"/>
    </xf>
    <xf numFmtId="179" fontId="4" fillId="2" borderId="15" xfId="0" applyNumberFormat="1" applyFont="1" applyFill="1" applyBorder="1" applyAlignment="1">
      <alignment horizontal="center" vertical="center"/>
    </xf>
    <xf numFmtId="179" fontId="4" fillId="2" borderId="15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7" fillId="3" borderId="30" xfId="7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178" fontId="4" fillId="2" borderId="16" xfId="0" applyNumberFormat="1" applyFont="1" applyFill="1" applyBorder="1" applyAlignment="1">
      <alignment horizontal="justify" vertical="center" wrapText="1"/>
    </xf>
    <xf numFmtId="178" fontId="4" fillId="2" borderId="16" xfId="0" applyNumberFormat="1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justify" vertical="center"/>
    </xf>
    <xf numFmtId="0" fontId="4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justify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vertical="center" wrapText="1"/>
    </xf>
    <xf numFmtId="0" fontId="4" fillId="4" borderId="3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178" fontId="3" fillId="4" borderId="32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180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justify" vertical="center" wrapText="1"/>
      <protection locked="0"/>
    </xf>
    <xf numFmtId="178" fontId="2" fillId="2" borderId="15" xfId="0" applyNumberFormat="1" applyFont="1" applyFill="1" applyBorder="1" applyAlignment="1">
      <alignment horizontal="center" vertical="center"/>
    </xf>
    <xf numFmtId="180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180" fontId="3" fillId="4" borderId="1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78" fontId="3" fillId="4" borderId="15" xfId="0" applyNumberFormat="1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/>
    </xf>
    <xf numFmtId="180" fontId="2" fillId="2" borderId="15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180" fontId="6" fillId="4" borderId="15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178" fontId="6" fillId="4" borderId="15" xfId="0" applyNumberFormat="1" applyFont="1" applyFill="1" applyBorder="1" applyAlignment="1">
      <alignment horizontal="center" vertical="center"/>
    </xf>
    <xf numFmtId="58" fontId="2" fillId="2" borderId="15" xfId="0" applyNumberFormat="1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horizontal="center" vertical="center" wrapText="1"/>
    </xf>
    <xf numFmtId="178" fontId="3" fillId="4" borderId="34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>
      <alignment horizontal="center" wrapText="1"/>
    </xf>
    <xf numFmtId="178" fontId="4" fillId="4" borderId="32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left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>
      <alignment horizontal="center"/>
    </xf>
    <xf numFmtId="0" fontId="3" fillId="4" borderId="16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</cellXfs>
  <cellStyles count="9">
    <cellStyle name="Normal" xfId="0" builtinId="0"/>
    <cellStyle name="Coma" xfId="1" builtinId="3"/>
    <cellStyle name="Normal_permisos 2003" xfId="2"/>
    <cellStyle name="Moneda" xfId="3" builtinId="4"/>
    <cellStyle name="Coma[0]" xfId="4" builtinId="6"/>
    <cellStyle name="Porcentaje" xfId="5" builtinId="5"/>
    <cellStyle name="Moneda[0]" xfId="6" builtinId="7"/>
    <cellStyle name="Énfasis1" xfId="7"/>
    <cellStyle name="Hipervínculo " xfId="8" builtinId="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pccolombia.gov.co/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21"/>
  <sheetViews>
    <sheetView tabSelected="1" zoomScale="80" zoomScaleNormal="80" topLeftCell="A97" workbookViewId="0">
      <selection activeCell="C107" sqref="C107"/>
    </sheetView>
  </sheetViews>
  <sheetFormatPr defaultColWidth="11.5047619047619" defaultRowHeight="14.25"/>
  <cols>
    <col min="1" max="1" width="4.33333333333333" style="2" customWidth="1"/>
    <col min="2" max="2" width="32.1619047619048" style="2" customWidth="1"/>
    <col min="3" max="3" width="55.5047619047619" style="2" customWidth="1"/>
    <col min="4" max="4" width="25.3333333333333" style="2" customWidth="1"/>
    <col min="5" max="5" width="20" style="2" customWidth="1"/>
    <col min="6" max="6" width="17.5047619047619" style="2" customWidth="1"/>
    <col min="7" max="7" width="23.5047619047619" style="2" customWidth="1"/>
    <col min="8" max="8" width="25.5047619047619" style="2" customWidth="1"/>
    <col min="9" max="9" width="25.5047619047619" style="3" customWidth="1"/>
    <col min="10" max="10" width="16.8285714285714" style="3" customWidth="1"/>
    <col min="11" max="11" width="21.1619047619048" style="3" customWidth="1"/>
    <col min="12" max="12" width="37.6666666666667" style="3" customWidth="1"/>
    <col min="13" max="13" width="16.8285714285714" style="3" customWidth="1"/>
    <col min="14" max="14" width="11.5047619047619" style="3"/>
    <col min="15" max="15" width="23.3333333333333" style="3" customWidth="1"/>
    <col min="16" max="16384" width="11.5047619047619" style="3"/>
  </cols>
  <sheetData>
    <row r="1" ht="15" spans="2:12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5" t="s">
        <v>0</v>
      </c>
      <c r="C2" s="6"/>
      <c r="D2" s="6"/>
      <c r="E2" s="6"/>
      <c r="F2" s="6"/>
      <c r="G2" s="7"/>
      <c r="H2" s="8"/>
      <c r="I2" s="8"/>
      <c r="J2" s="8"/>
      <c r="K2" s="8"/>
      <c r="L2" s="16"/>
    </row>
    <row r="3" spans="2:12">
      <c r="B3" s="9"/>
      <c r="C3" s="10"/>
      <c r="D3" s="10"/>
      <c r="E3" s="10"/>
      <c r="F3" s="10"/>
      <c r="G3" s="11"/>
      <c r="H3" s="8"/>
      <c r="I3" s="8"/>
      <c r="J3" s="8"/>
      <c r="K3" s="8"/>
      <c r="L3" s="16"/>
    </row>
    <row r="4" spans="2:12">
      <c r="B4" s="9"/>
      <c r="C4" s="10"/>
      <c r="D4" s="10"/>
      <c r="E4" s="10"/>
      <c r="F4" s="10"/>
      <c r="G4" s="11"/>
      <c r="H4" s="8"/>
      <c r="I4" s="8"/>
      <c r="J4" s="8"/>
      <c r="K4" s="8"/>
      <c r="L4" s="16"/>
    </row>
    <row r="5" ht="15" customHeight="1" spans="2:12">
      <c r="B5" s="9"/>
      <c r="C5" s="10"/>
      <c r="D5" s="10"/>
      <c r="E5" s="10"/>
      <c r="F5" s="10"/>
      <c r="G5" s="11"/>
      <c r="H5" s="8"/>
      <c r="I5" s="8"/>
      <c r="J5" s="8"/>
      <c r="K5" s="8"/>
      <c r="L5" s="16"/>
    </row>
    <row r="6" ht="15" spans="2:12">
      <c r="B6" s="12"/>
      <c r="C6" s="13"/>
      <c r="D6" s="13"/>
      <c r="E6" s="13"/>
      <c r="F6" s="13"/>
      <c r="G6" s="14"/>
      <c r="H6" s="8"/>
      <c r="I6" s="8"/>
      <c r="J6" s="8"/>
      <c r="K6" s="8"/>
      <c r="L6" s="16"/>
    </row>
    <row r="7" ht="15" spans="2:12">
      <c r="B7" s="15"/>
      <c r="C7" s="16"/>
      <c r="D7" s="16"/>
      <c r="E7" s="16"/>
      <c r="F7" s="16"/>
      <c r="G7" s="16"/>
      <c r="H7" s="8"/>
      <c r="I7" s="8"/>
      <c r="J7" s="8"/>
      <c r="K7" s="8"/>
      <c r="L7" s="16"/>
    </row>
    <row r="8" ht="15.75" spans="2:12">
      <c r="B8" s="15" t="s">
        <v>1</v>
      </c>
      <c r="C8" s="16"/>
      <c r="D8" s="16"/>
      <c r="E8" s="16"/>
      <c r="F8" s="16"/>
      <c r="G8" s="16"/>
      <c r="H8" s="8"/>
      <c r="I8" s="8"/>
      <c r="J8" s="8"/>
      <c r="K8" s="8"/>
      <c r="L8" s="16"/>
    </row>
    <row r="9" spans="2:12">
      <c r="B9" s="17" t="s">
        <v>2</v>
      </c>
      <c r="C9" s="18" t="s">
        <v>3</v>
      </c>
      <c r="D9" s="19"/>
      <c r="E9" s="19"/>
      <c r="F9" s="19"/>
      <c r="G9" s="20"/>
      <c r="H9" s="21"/>
      <c r="I9" s="8"/>
      <c r="J9" s="8"/>
      <c r="K9" s="8"/>
      <c r="L9" s="16"/>
    </row>
    <row r="10" spans="2:12">
      <c r="B10" s="22" t="s">
        <v>4</v>
      </c>
      <c r="C10" s="23" t="s">
        <v>5</v>
      </c>
      <c r="D10" s="24"/>
      <c r="E10" s="24"/>
      <c r="F10" s="24"/>
      <c r="G10" s="25"/>
      <c r="H10" s="21"/>
      <c r="I10" s="8"/>
      <c r="J10" s="8"/>
      <c r="K10" s="8"/>
      <c r="L10" s="16"/>
    </row>
    <row r="11" spans="2:12">
      <c r="B11" s="22" t="s">
        <v>6</v>
      </c>
      <c r="C11" s="23" t="s">
        <v>7</v>
      </c>
      <c r="D11" s="24"/>
      <c r="E11" s="24"/>
      <c r="F11" s="24"/>
      <c r="G11" s="25"/>
      <c r="H11" s="21"/>
      <c r="I11" s="8"/>
      <c r="J11" s="8"/>
      <c r="K11" s="8"/>
      <c r="L11" s="16"/>
    </row>
    <row r="12" spans="2:12">
      <c r="B12" s="22" t="s">
        <v>8</v>
      </c>
      <c r="C12" s="26" t="s">
        <v>9</v>
      </c>
      <c r="D12" s="24"/>
      <c r="E12" s="24"/>
      <c r="F12" s="24"/>
      <c r="G12" s="25"/>
      <c r="H12" s="21"/>
      <c r="I12" s="8"/>
      <c r="J12" s="8"/>
      <c r="K12" s="8"/>
      <c r="L12" s="16"/>
    </row>
    <row r="13" spans="2:12">
      <c r="B13" s="22" t="s">
        <v>10</v>
      </c>
      <c r="C13" s="23" t="s">
        <v>11</v>
      </c>
      <c r="D13" s="24"/>
      <c r="E13" s="24"/>
      <c r="F13" s="24"/>
      <c r="G13" s="25"/>
      <c r="H13" s="21"/>
      <c r="I13" s="8"/>
      <c r="J13" s="8"/>
      <c r="K13" s="8"/>
      <c r="L13" s="16"/>
    </row>
    <row r="14" spans="2:12">
      <c r="B14" s="22" t="s">
        <v>12</v>
      </c>
      <c r="C14" s="23" t="s">
        <v>13</v>
      </c>
      <c r="D14" s="24"/>
      <c r="E14" s="24"/>
      <c r="F14" s="24"/>
      <c r="G14" s="25"/>
      <c r="H14" s="8"/>
      <c r="I14" s="8"/>
      <c r="J14" s="8"/>
      <c r="K14" s="8"/>
      <c r="L14" s="16"/>
    </row>
    <row r="15" spans="2:12">
      <c r="B15" s="27" t="s">
        <v>14</v>
      </c>
      <c r="C15" s="28" t="s">
        <v>15</v>
      </c>
      <c r="D15" s="29"/>
      <c r="E15" s="29"/>
      <c r="F15" s="29"/>
      <c r="G15" s="30"/>
      <c r="H15" s="8"/>
      <c r="I15" s="8"/>
      <c r="J15" s="8"/>
      <c r="K15" s="8"/>
      <c r="L15" s="16"/>
    </row>
    <row r="16" spans="2:12">
      <c r="B16" s="27"/>
      <c r="C16" s="31"/>
      <c r="D16" s="32"/>
      <c r="E16" s="32"/>
      <c r="F16" s="32"/>
      <c r="G16" s="33"/>
      <c r="H16" s="8"/>
      <c r="I16" s="8"/>
      <c r="J16" s="8"/>
      <c r="K16" s="8"/>
      <c r="L16" s="16"/>
    </row>
    <row r="17" spans="2:12">
      <c r="B17" s="27"/>
      <c r="C17" s="34"/>
      <c r="D17" s="35"/>
      <c r="E17" s="35"/>
      <c r="F17" s="35"/>
      <c r="G17" s="36"/>
      <c r="H17" s="37"/>
      <c r="I17" s="71"/>
      <c r="J17" s="8"/>
      <c r="K17" s="37"/>
      <c r="L17" s="16"/>
    </row>
    <row r="18" spans="2:12">
      <c r="B18" s="22" t="s">
        <v>16</v>
      </c>
      <c r="C18" s="38">
        <f>+I77+I88+I97+I103+I108</f>
        <v>18419779936</v>
      </c>
      <c r="D18" s="39"/>
      <c r="E18" s="39"/>
      <c r="F18" s="39"/>
      <c r="G18" s="40"/>
      <c r="H18" s="37"/>
      <c r="I18" s="8"/>
      <c r="J18" s="8"/>
      <c r="K18" s="8"/>
      <c r="L18" s="16"/>
    </row>
    <row r="19" spans="2:12">
      <c r="B19" s="22" t="s">
        <v>17</v>
      </c>
      <c r="C19" s="27" t="s">
        <v>18</v>
      </c>
      <c r="D19" s="41"/>
      <c r="E19" s="41"/>
      <c r="F19" s="41"/>
      <c r="G19" s="42"/>
      <c r="H19" s="37"/>
      <c r="I19" s="8"/>
      <c r="J19" s="8"/>
      <c r="K19" s="8"/>
      <c r="L19" s="16"/>
    </row>
    <row r="20" ht="29.25" spans="2:12">
      <c r="B20" s="43" t="s">
        <v>19</v>
      </c>
      <c r="C20" s="44">
        <v>42398</v>
      </c>
      <c r="D20" s="45"/>
      <c r="E20" s="45"/>
      <c r="F20" s="45"/>
      <c r="G20" s="46"/>
      <c r="H20" s="8"/>
      <c r="I20" s="8"/>
      <c r="J20" s="8"/>
      <c r="K20" s="8"/>
      <c r="L20" s="16"/>
    </row>
    <row r="21" ht="15" spans="2:12">
      <c r="B21" s="15"/>
      <c r="C21" s="16"/>
      <c r="D21" s="8"/>
      <c r="E21" s="8"/>
      <c r="F21" s="8"/>
      <c r="G21" s="8"/>
      <c r="H21" s="8"/>
      <c r="I21" s="8"/>
      <c r="J21" s="8"/>
      <c r="K21" s="8"/>
      <c r="L21" s="16"/>
    </row>
    <row r="22" ht="15" spans="2:12">
      <c r="B22" s="47" t="s">
        <v>20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ht="15.75" spans="2:12">
      <c r="B23" s="15" t="s">
        <v>21</v>
      </c>
      <c r="C23" s="16"/>
      <c r="D23" s="8"/>
      <c r="E23" s="8"/>
      <c r="F23" s="8"/>
      <c r="G23" s="8"/>
      <c r="H23" s="8"/>
      <c r="I23" s="8"/>
      <c r="J23" s="8"/>
      <c r="K23" s="8"/>
      <c r="L23" s="16"/>
    </row>
    <row r="24" ht="45.75" spans="2:12">
      <c r="B24" s="48" t="s">
        <v>22</v>
      </c>
      <c r="C24" s="49" t="s">
        <v>23</v>
      </c>
      <c r="D24" s="49" t="s">
        <v>24</v>
      </c>
      <c r="E24" s="49" t="s">
        <v>25</v>
      </c>
      <c r="F24" s="49" t="s">
        <v>26</v>
      </c>
      <c r="G24" s="49" t="s">
        <v>27</v>
      </c>
      <c r="H24" s="49" t="s">
        <v>28</v>
      </c>
      <c r="I24" s="49" t="s">
        <v>29</v>
      </c>
      <c r="J24" s="49" t="s">
        <v>30</v>
      </c>
      <c r="K24" s="49" t="s">
        <v>31</v>
      </c>
      <c r="L24" s="72" t="s">
        <v>32</v>
      </c>
    </row>
    <row r="25" ht="15.75" spans="2:12">
      <c r="B25" s="50" t="s">
        <v>33</v>
      </c>
      <c r="C25" s="51"/>
      <c r="D25" s="51"/>
      <c r="E25" s="51"/>
      <c r="F25" s="51"/>
      <c r="G25" s="51"/>
      <c r="H25" s="51"/>
      <c r="I25" s="51"/>
      <c r="J25" s="51"/>
      <c r="K25" s="51"/>
      <c r="L25" s="73"/>
    </row>
    <row r="26" ht="63" customHeight="1" spans="2:12">
      <c r="B26" s="52">
        <v>56101700</v>
      </c>
      <c r="C26" s="53" t="s">
        <v>34</v>
      </c>
      <c r="D26" s="54" t="s">
        <v>35</v>
      </c>
      <c r="E26" s="55" t="s">
        <v>36</v>
      </c>
      <c r="F26" s="55" t="s">
        <v>37</v>
      </c>
      <c r="G26" s="55" t="s">
        <v>38</v>
      </c>
      <c r="H26" s="56">
        <v>5000000</v>
      </c>
      <c r="I26" s="56">
        <v>5000000</v>
      </c>
      <c r="J26" s="55" t="s">
        <v>39</v>
      </c>
      <c r="K26" s="55" t="s">
        <v>40</v>
      </c>
      <c r="L26" s="74" t="s">
        <v>41</v>
      </c>
    </row>
    <row r="27" ht="63" customHeight="1" spans="2:12">
      <c r="B27" s="57">
        <v>26111711</v>
      </c>
      <c r="C27" s="58" t="s">
        <v>42</v>
      </c>
      <c r="D27" s="59" t="s">
        <v>43</v>
      </c>
      <c r="E27" s="60" t="s">
        <v>36</v>
      </c>
      <c r="F27" s="60" t="s">
        <v>37</v>
      </c>
      <c r="G27" s="60" t="s">
        <v>38</v>
      </c>
      <c r="H27" s="61">
        <v>2000000</v>
      </c>
      <c r="I27" s="61">
        <v>2000000</v>
      </c>
      <c r="J27" s="60" t="s">
        <v>39</v>
      </c>
      <c r="K27" s="60" t="s">
        <v>40</v>
      </c>
      <c r="L27" s="75" t="s">
        <v>41</v>
      </c>
    </row>
    <row r="28" ht="63.75" customHeight="1" spans="2:12">
      <c r="B28" s="62">
        <v>15101506</v>
      </c>
      <c r="C28" s="63" t="s">
        <v>44</v>
      </c>
      <c r="D28" s="59" t="s">
        <v>45</v>
      </c>
      <c r="E28" s="60" t="s">
        <v>46</v>
      </c>
      <c r="F28" s="60" t="s">
        <v>47</v>
      </c>
      <c r="G28" s="60" t="s">
        <v>38</v>
      </c>
      <c r="H28" s="61">
        <v>33000000</v>
      </c>
      <c r="I28" s="61">
        <v>33000000</v>
      </c>
      <c r="J28" s="60" t="s">
        <v>39</v>
      </c>
      <c r="K28" s="60" t="s">
        <v>40</v>
      </c>
      <c r="L28" s="75" t="s">
        <v>41</v>
      </c>
    </row>
    <row r="29" customHeight="1" spans="2:12">
      <c r="B29" s="62">
        <v>14111507</v>
      </c>
      <c r="C29" s="24" t="s">
        <v>48</v>
      </c>
      <c r="D29" s="59" t="s">
        <v>49</v>
      </c>
      <c r="E29" s="64" t="s">
        <v>36</v>
      </c>
      <c r="F29" s="65" t="s">
        <v>47</v>
      </c>
      <c r="G29" s="64" t="s">
        <v>38</v>
      </c>
      <c r="H29" s="61">
        <v>5000000</v>
      </c>
      <c r="I29" s="61">
        <v>5000000</v>
      </c>
      <c r="J29" s="61" t="s">
        <v>39</v>
      </c>
      <c r="K29" s="61" t="s">
        <v>40</v>
      </c>
      <c r="L29" s="76" t="s">
        <v>41</v>
      </c>
    </row>
    <row r="30" spans="2:12">
      <c r="B30" s="62">
        <v>44103103</v>
      </c>
      <c r="C30" s="24"/>
      <c r="D30" s="59"/>
      <c r="E30" s="64"/>
      <c r="F30" s="65"/>
      <c r="G30" s="64"/>
      <c r="H30" s="61"/>
      <c r="I30" s="61"/>
      <c r="J30" s="61"/>
      <c r="K30" s="61"/>
      <c r="L30" s="76"/>
    </row>
    <row r="31" spans="2:12">
      <c r="B31" s="62">
        <v>44121503</v>
      </c>
      <c r="C31" s="24"/>
      <c r="D31" s="59"/>
      <c r="E31" s="64"/>
      <c r="F31" s="65"/>
      <c r="G31" s="64"/>
      <c r="H31" s="61"/>
      <c r="I31" s="61"/>
      <c r="J31" s="61"/>
      <c r="K31" s="61"/>
      <c r="L31" s="76"/>
    </row>
    <row r="32" spans="2:12">
      <c r="B32" s="62">
        <v>44121618</v>
      </c>
      <c r="C32" s="24"/>
      <c r="D32" s="59"/>
      <c r="E32" s="64"/>
      <c r="F32" s="65"/>
      <c r="G32" s="64"/>
      <c r="H32" s="61"/>
      <c r="I32" s="61"/>
      <c r="J32" s="61"/>
      <c r="K32" s="61"/>
      <c r="L32" s="76"/>
    </row>
    <row r="33" spans="2:12">
      <c r="B33" s="62">
        <v>44121619</v>
      </c>
      <c r="C33" s="24"/>
      <c r="D33" s="59"/>
      <c r="E33" s="64"/>
      <c r="F33" s="65"/>
      <c r="G33" s="64"/>
      <c r="H33" s="61"/>
      <c r="I33" s="61"/>
      <c r="J33" s="61"/>
      <c r="K33" s="61"/>
      <c r="L33" s="76"/>
    </row>
    <row r="34" spans="2:12">
      <c r="B34" s="62">
        <v>44121701</v>
      </c>
      <c r="C34" s="24"/>
      <c r="D34" s="59"/>
      <c r="E34" s="64"/>
      <c r="F34" s="65"/>
      <c r="G34" s="64"/>
      <c r="H34" s="61"/>
      <c r="I34" s="61"/>
      <c r="J34" s="61"/>
      <c r="K34" s="61"/>
      <c r="L34" s="76"/>
    </row>
    <row r="35" spans="2:12">
      <c r="B35" s="62">
        <v>44121706</v>
      </c>
      <c r="C35" s="24"/>
      <c r="D35" s="59"/>
      <c r="E35" s="64"/>
      <c r="F35" s="65"/>
      <c r="G35" s="64"/>
      <c r="H35" s="61"/>
      <c r="I35" s="61"/>
      <c r="J35" s="61"/>
      <c r="K35" s="61"/>
      <c r="L35" s="76"/>
    </row>
    <row r="36" spans="2:12">
      <c r="B36" s="62">
        <v>44121707</v>
      </c>
      <c r="C36" s="24"/>
      <c r="D36" s="59"/>
      <c r="E36" s="64"/>
      <c r="F36" s="65"/>
      <c r="G36" s="64"/>
      <c r="H36" s="61"/>
      <c r="I36" s="61"/>
      <c r="J36" s="61"/>
      <c r="K36" s="61"/>
      <c r="L36" s="76"/>
    </row>
    <row r="37" spans="2:12">
      <c r="B37" s="62">
        <v>44121804</v>
      </c>
      <c r="C37" s="24"/>
      <c r="D37" s="59"/>
      <c r="E37" s="64"/>
      <c r="F37" s="65"/>
      <c r="G37" s="64"/>
      <c r="H37" s="61"/>
      <c r="I37" s="61"/>
      <c r="J37" s="61"/>
      <c r="K37" s="61"/>
      <c r="L37" s="76"/>
    </row>
    <row r="38" spans="2:12">
      <c r="B38" s="62">
        <v>44122003</v>
      </c>
      <c r="C38" s="24"/>
      <c r="D38" s="59"/>
      <c r="E38" s="64"/>
      <c r="F38" s="65"/>
      <c r="G38" s="64"/>
      <c r="H38" s="61"/>
      <c r="I38" s="61"/>
      <c r="J38" s="61"/>
      <c r="K38" s="61"/>
      <c r="L38" s="76"/>
    </row>
    <row r="39" spans="2:12">
      <c r="B39" s="62">
        <v>44122010</v>
      </c>
      <c r="C39" s="24"/>
      <c r="D39" s="59"/>
      <c r="E39" s="64"/>
      <c r="F39" s="65"/>
      <c r="G39" s="64"/>
      <c r="H39" s="61"/>
      <c r="I39" s="61"/>
      <c r="J39" s="61"/>
      <c r="K39" s="61"/>
      <c r="L39" s="76"/>
    </row>
    <row r="40" spans="2:12">
      <c r="B40" s="62">
        <v>44122011</v>
      </c>
      <c r="C40" s="24"/>
      <c r="D40" s="59"/>
      <c r="E40" s="64"/>
      <c r="F40" s="65"/>
      <c r="G40" s="64"/>
      <c r="H40" s="61"/>
      <c r="I40" s="61"/>
      <c r="J40" s="61"/>
      <c r="K40" s="61"/>
      <c r="L40" s="76"/>
    </row>
    <row r="41" spans="2:12">
      <c r="B41" s="62">
        <v>44122107</v>
      </c>
      <c r="C41" s="24"/>
      <c r="D41" s="59"/>
      <c r="E41" s="64"/>
      <c r="F41" s="65"/>
      <c r="G41" s="64"/>
      <c r="H41" s="61"/>
      <c r="I41" s="61"/>
      <c r="J41" s="61"/>
      <c r="K41" s="61"/>
      <c r="L41" s="76"/>
    </row>
    <row r="42" ht="35.25" customHeight="1" spans="2:12">
      <c r="B42" s="62">
        <v>72154066</v>
      </c>
      <c r="C42" s="63" t="s">
        <v>50</v>
      </c>
      <c r="D42" s="59" t="s">
        <v>43</v>
      </c>
      <c r="E42" s="64" t="s">
        <v>36</v>
      </c>
      <c r="F42" s="65" t="s">
        <v>37</v>
      </c>
      <c r="G42" s="60" t="s">
        <v>38</v>
      </c>
      <c r="H42" s="61">
        <v>6000000</v>
      </c>
      <c r="I42" s="61">
        <v>6000000</v>
      </c>
      <c r="J42" s="61" t="s">
        <v>39</v>
      </c>
      <c r="K42" s="61" t="s">
        <v>40</v>
      </c>
      <c r="L42" s="77" t="s">
        <v>41</v>
      </c>
    </row>
    <row r="43" ht="36" customHeight="1" spans="2:12">
      <c r="B43" s="62">
        <v>72101507</v>
      </c>
      <c r="C43" s="63"/>
      <c r="D43" s="59"/>
      <c r="E43" s="64"/>
      <c r="F43" s="65"/>
      <c r="G43" s="60"/>
      <c r="H43" s="61"/>
      <c r="I43" s="61"/>
      <c r="J43" s="61"/>
      <c r="K43" s="61"/>
      <c r="L43" s="77"/>
    </row>
    <row r="44" ht="36" customHeight="1" spans="2:12">
      <c r="B44" s="62">
        <v>44121600</v>
      </c>
      <c r="C44" s="63" t="s">
        <v>51</v>
      </c>
      <c r="D44" s="59" t="s">
        <v>52</v>
      </c>
      <c r="E44" s="64" t="s">
        <v>36</v>
      </c>
      <c r="F44" s="65" t="s">
        <v>37</v>
      </c>
      <c r="G44" s="60" t="s">
        <v>38</v>
      </c>
      <c r="H44" s="61">
        <v>5000000</v>
      </c>
      <c r="I44" s="61">
        <v>5000000</v>
      </c>
      <c r="J44" s="61" t="s">
        <v>39</v>
      </c>
      <c r="K44" s="61" t="s">
        <v>40</v>
      </c>
      <c r="L44" s="76" t="s">
        <v>41</v>
      </c>
    </row>
    <row r="45" ht="36" customHeight="1" spans="2:12">
      <c r="B45" s="62">
        <v>44121506</v>
      </c>
      <c r="C45" s="63"/>
      <c r="D45" s="59"/>
      <c r="E45" s="64"/>
      <c r="F45" s="65"/>
      <c r="G45" s="60"/>
      <c r="H45" s="61"/>
      <c r="I45" s="61"/>
      <c r="J45" s="61"/>
      <c r="K45" s="61"/>
      <c r="L45" s="76"/>
    </row>
    <row r="46" ht="36" customHeight="1" spans="2:12">
      <c r="B46" s="62">
        <v>44103103</v>
      </c>
      <c r="C46" s="63"/>
      <c r="D46" s="59"/>
      <c r="E46" s="64"/>
      <c r="F46" s="65"/>
      <c r="G46" s="60"/>
      <c r="H46" s="61"/>
      <c r="I46" s="61"/>
      <c r="J46" s="61"/>
      <c r="K46" s="61"/>
      <c r="L46" s="76"/>
    </row>
    <row r="47" ht="36" customHeight="1" spans="2:12">
      <c r="B47" s="62">
        <v>82121503</v>
      </c>
      <c r="C47" s="63"/>
      <c r="D47" s="59"/>
      <c r="E47" s="64"/>
      <c r="F47" s="65"/>
      <c r="G47" s="60"/>
      <c r="H47" s="61"/>
      <c r="I47" s="61"/>
      <c r="J47" s="61"/>
      <c r="K47" s="61"/>
      <c r="L47" s="76"/>
    </row>
    <row r="48" ht="67.5" customHeight="1" spans="2:12">
      <c r="B48" s="62">
        <v>78181507</v>
      </c>
      <c r="C48" s="63" t="s">
        <v>53</v>
      </c>
      <c r="D48" s="59" t="s">
        <v>54</v>
      </c>
      <c r="E48" s="64" t="s">
        <v>55</v>
      </c>
      <c r="F48" s="65" t="s">
        <v>56</v>
      </c>
      <c r="G48" s="60" t="s">
        <v>38</v>
      </c>
      <c r="H48" s="61">
        <f>+I48*2</f>
        <v>29142000</v>
      </c>
      <c r="I48" s="61">
        <v>14571000</v>
      </c>
      <c r="J48" s="61" t="s">
        <v>57</v>
      </c>
      <c r="K48" s="60" t="s">
        <v>58</v>
      </c>
      <c r="L48" s="75" t="s">
        <v>41</v>
      </c>
    </row>
    <row r="49" ht="72" customHeight="1" spans="2:13">
      <c r="B49" s="62">
        <v>76111501</v>
      </c>
      <c r="C49" s="63" t="s">
        <v>59</v>
      </c>
      <c r="D49" s="59" t="s">
        <v>60</v>
      </c>
      <c r="E49" s="64" t="s">
        <v>55</v>
      </c>
      <c r="F49" s="65" t="s">
        <v>47</v>
      </c>
      <c r="G49" s="60" t="s">
        <v>38</v>
      </c>
      <c r="H49" s="61">
        <f>+I49*24</f>
        <v>168000000</v>
      </c>
      <c r="I49" s="61">
        <v>7000000</v>
      </c>
      <c r="J49" s="60" t="s">
        <v>57</v>
      </c>
      <c r="K49" s="60" t="s">
        <v>58</v>
      </c>
      <c r="L49" s="75" t="s">
        <v>41</v>
      </c>
      <c r="M49" s="37"/>
    </row>
    <row r="50" ht="63.75" customHeight="1" spans="2:13">
      <c r="B50" s="62">
        <v>78102203</v>
      </c>
      <c r="C50" s="63" t="s">
        <v>61</v>
      </c>
      <c r="D50" s="59" t="s">
        <v>54</v>
      </c>
      <c r="E50" s="60" t="s">
        <v>55</v>
      </c>
      <c r="F50" s="60" t="s">
        <v>56</v>
      </c>
      <c r="G50" s="60" t="s">
        <v>38</v>
      </c>
      <c r="H50" s="61">
        <f>+I50/12*24</f>
        <v>180000000</v>
      </c>
      <c r="I50" s="61">
        <v>90000000</v>
      </c>
      <c r="J50" s="60" t="s">
        <v>57</v>
      </c>
      <c r="K50" s="60" t="s">
        <v>58</v>
      </c>
      <c r="L50" s="75" t="s">
        <v>41</v>
      </c>
      <c r="M50" s="37"/>
    </row>
    <row r="51" ht="26.25" customHeight="1" spans="2:12">
      <c r="B51" s="62">
        <v>84131500</v>
      </c>
      <c r="C51" s="63" t="s">
        <v>62</v>
      </c>
      <c r="D51" s="59" t="s">
        <v>63</v>
      </c>
      <c r="E51" s="64" t="s">
        <v>46</v>
      </c>
      <c r="F51" s="65" t="s">
        <v>56</v>
      </c>
      <c r="G51" s="64" t="s">
        <v>38</v>
      </c>
      <c r="H51" s="61">
        <v>122000000</v>
      </c>
      <c r="I51" s="61">
        <v>10000000</v>
      </c>
      <c r="J51" s="61" t="s">
        <v>57</v>
      </c>
      <c r="K51" s="61" t="s">
        <v>64</v>
      </c>
      <c r="L51" s="78" t="s">
        <v>41</v>
      </c>
    </row>
    <row r="52" ht="36.75" customHeight="1" spans="2:12">
      <c r="B52" s="62"/>
      <c r="C52" s="63" t="s">
        <v>65</v>
      </c>
      <c r="D52" s="59"/>
      <c r="E52" s="64"/>
      <c r="F52" s="65"/>
      <c r="G52" s="64" t="s">
        <v>38</v>
      </c>
      <c r="H52" s="61"/>
      <c r="I52" s="61"/>
      <c r="J52" s="61"/>
      <c r="K52" s="61"/>
      <c r="L52" s="78"/>
    </row>
    <row r="53" ht="60" customHeight="1" spans="2:12">
      <c r="B53" s="62">
        <v>84131500</v>
      </c>
      <c r="C53" s="63" t="s">
        <v>66</v>
      </c>
      <c r="D53" s="66" t="s">
        <v>67</v>
      </c>
      <c r="E53" s="64" t="s">
        <v>36</v>
      </c>
      <c r="F53" s="65" t="s">
        <v>47</v>
      </c>
      <c r="G53" s="64" t="s">
        <v>38</v>
      </c>
      <c r="H53" s="61">
        <v>1600000</v>
      </c>
      <c r="I53" s="61">
        <v>1600000</v>
      </c>
      <c r="J53" s="61" t="s">
        <v>39</v>
      </c>
      <c r="K53" s="61" t="s">
        <v>40</v>
      </c>
      <c r="L53" s="75" t="s">
        <v>41</v>
      </c>
    </row>
    <row r="54" ht="65.25" customHeight="1" spans="2:13">
      <c r="B54" s="62">
        <v>80161801</v>
      </c>
      <c r="C54" s="63" t="s">
        <v>68</v>
      </c>
      <c r="D54" s="59" t="s">
        <v>54</v>
      </c>
      <c r="E54" s="67" t="s">
        <v>55</v>
      </c>
      <c r="F54" s="68" t="s">
        <v>56</v>
      </c>
      <c r="G54" s="60" t="s">
        <v>38</v>
      </c>
      <c r="H54" s="61">
        <v>19500000</v>
      </c>
      <c r="I54" s="61">
        <v>9000000</v>
      </c>
      <c r="J54" s="60" t="s">
        <v>57</v>
      </c>
      <c r="K54" s="60" t="s">
        <v>58</v>
      </c>
      <c r="L54" s="75" t="s">
        <v>41</v>
      </c>
      <c r="M54" s="37"/>
    </row>
    <row r="55" ht="70.5" customHeight="1" spans="2:13">
      <c r="B55" s="62">
        <v>80131500</v>
      </c>
      <c r="C55" s="63" t="s">
        <v>69</v>
      </c>
      <c r="D55" s="59" t="s">
        <v>54</v>
      </c>
      <c r="E55" s="67" t="s">
        <v>55</v>
      </c>
      <c r="F55" s="68" t="s">
        <v>70</v>
      </c>
      <c r="G55" s="60" t="s">
        <v>38</v>
      </c>
      <c r="H55" s="61">
        <f>+I55*2</f>
        <v>2160000000</v>
      </c>
      <c r="I55" s="61">
        <f>90000000*12</f>
        <v>1080000000</v>
      </c>
      <c r="J55" s="60" t="s">
        <v>57</v>
      </c>
      <c r="K55" s="60" t="s">
        <v>58</v>
      </c>
      <c r="L55" s="75" t="s">
        <v>41</v>
      </c>
      <c r="M55" s="37"/>
    </row>
    <row r="56" ht="57" spans="2:12">
      <c r="B56" s="62">
        <v>81112204</v>
      </c>
      <c r="C56" s="63" t="s">
        <v>71</v>
      </c>
      <c r="D56" s="59" t="s">
        <v>60</v>
      </c>
      <c r="E56" s="60" t="s">
        <v>46</v>
      </c>
      <c r="F56" s="60" t="s">
        <v>37</v>
      </c>
      <c r="G56" s="60" t="s">
        <v>38</v>
      </c>
      <c r="H56" s="61">
        <v>4120000</v>
      </c>
      <c r="I56" s="61">
        <v>4120000</v>
      </c>
      <c r="J56" s="60" t="s">
        <v>39</v>
      </c>
      <c r="K56" s="60" t="s">
        <v>40</v>
      </c>
      <c r="L56" s="75" t="s">
        <v>72</v>
      </c>
    </row>
    <row r="57" ht="57" spans="2:12">
      <c r="B57" s="62">
        <v>81111812</v>
      </c>
      <c r="C57" s="63" t="s">
        <v>73</v>
      </c>
      <c r="D57" s="59" t="s">
        <v>74</v>
      </c>
      <c r="E57" s="60" t="s">
        <v>75</v>
      </c>
      <c r="F57" s="60" t="s">
        <v>56</v>
      </c>
      <c r="G57" s="60" t="s">
        <v>38</v>
      </c>
      <c r="H57" s="61">
        <v>24000000</v>
      </c>
      <c r="I57" s="61">
        <v>24000000</v>
      </c>
      <c r="J57" s="60" t="s">
        <v>39</v>
      </c>
      <c r="K57" s="60" t="s">
        <v>40</v>
      </c>
      <c r="L57" s="75" t="s">
        <v>72</v>
      </c>
    </row>
    <row r="58" ht="69" customHeight="1" spans="2:12">
      <c r="B58" s="62">
        <v>81111812</v>
      </c>
      <c r="C58" s="63" t="s">
        <v>76</v>
      </c>
      <c r="D58" s="59" t="s">
        <v>60</v>
      </c>
      <c r="E58" s="60" t="s">
        <v>46</v>
      </c>
      <c r="F58" s="60" t="s">
        <v>56</v>
      </c>
      <c r="G58" s="60" t="s">
        <v>38</v>
      </c>
      <c r="H58" s="61">
        <v>10000000</v>
      </c>
      <c r="I58" s="61">
        <v>10000000</v>
      </c>
      <c r="J58" s="60" t="s">
        <v>39</v>
      </c>
      <c r="K58" s="60" t="s">
        <v>40</v>
      </c>
      <c r="L58" s="75" t="s">
        <v>41</v>
      </c>
    </row>
    <row r="59" ht="69" customHeight="1" spans="2:12">
      <c r="B59" s="69">
        <v>43211507</v>
      </c>
      <c r="C59" s="70" t="s">
        <v>77</v>
      </c>
      <c r="D59" s="54" t="s">
        <v>49</v>
      </c>
      <c r="E59" s="55" t="s">
        <v>36</v>
      </c>
      <c r="F59" s="55" t="s">
        <v>56</v>
      </c>
      <c r="G59" s="55" t="s">
        <v>38</v>
      </c>
      <c r="H59" s="56">
        <v>20000000</v>
      </c>
      <c r="I59" s="56">
        <v>20000000</v>
      </c>
      <c r="J59" s="55" t="s">
        <v>39</v>
      </c>
      <c r="K59" s="55" t="s">
        <v>40</v>
      </c>
      <c r="L59" s="74" t="s">
        <v>41</v>
      </c>
    </row>
    <row r="60" ht="69" customHeight="1" spans="2:12">
      <c r="B60" s="62">
        <v>31162506</v>
      </c>
      <c r="C60" s="63" t="s">
        <v>78</v>
      </c>
      <c r="D60" s="59" t="s">
        <v>79</v>
      </c>
      <c r="E60" s="60" t="s">
        <v>36</v>
      </c>
      <c r="F60" s="60" t="s">
        <v>80</v>
      </c>
      <c r="G60" s="60" t="s">
        <v>38</v>
      </c>
      <c r="H60" s="61">
        <v>300000</v>
      </c>
      <c r="I60" s="61">
        <v>300000</v>
      </c>
      <c r="J60" s="60" t="s">
        <v>39</v>
      </c>
      <c r="K60" s="60" t="s">
        <v>40</v>
      </c>
      <c r="L60" s="75" t="s">
        <v>41</v>
      </c>
    </row>
    <row r="61" ht="70.5" customHeight="1" spans="2:12">
      <c r="B61" s="62">
        <v>81112204</v>
      </c>
      <c r="C61" s="63" t="s">
        <v>81</v>
      </c>
      <c r="D61" s="59" t="s">
        <v>45</v>
      </c>
      <c r="E61" s="60" t="s">
        <v>75</v>
      </c>
      <c r="F61" s="60" t="s">
        <v>37</v>
      </c>
      <c r="G61" s="60" t="s">
        <v>38</v>
      </c>
      <c r="H61" s="61">
        <v>14000000</v>
      </c>
      <c r="I61" s="61">
        <v>14000000</v>
      </c>
      <c r="J61" s="60" t="s">
        <v>39</v>
      </c>
      <c r="K61" s="60" t="s">
        <v>40</v>
      </c>
      <c r="L61" s="75" t="s">
        <v>41</v>
      </c>
    </row>
    <row r="62" ht="68.25" customHeight="1" spans="2:13">
      <c r="B62" s="62">
        <v>81161801</v>
      </c>
      <c r="C62" s="63" t="s">
        <v>82</v>
      </c>
      <c r="D62" s="64" t="s">
        <v>54</v>
      </c>
      <c r="E62" s="64" t="s">
        <v>55</v>
      </c>
      <c r="F62" s="65" t="s">
        <v>83</v>
      </c>
      <c r="G62" s="64" t="s">
        <v>38</v>
      </c>
      <c r="H62" s="61">
        <f>+I62/12*24</f>
        <v>272113872</v>
      </c>
      <c r="I62" s="61">
        <v>136056936</v>
      </c>
      <c r="J62" s="61" t="s">
        <v>57</v>
      </c>
      <c r="K62" s="61" t="s">
        <v>58</v>
      </c>
      <c r="L62" s="75" t="s">
        <v>72</v>
      </c>
      <c r="M62" s="37"/>
    </row>
    <row r="63" ht="68.25" customHeight="1" spans="2:13">
      <c r="B63" s="62">
        <v>81161801</v>
      </c>
      <c r="C63" s="63" t="s">
        <v>84</v>
      </c>
      <c r="D63" s="64" t="s">
        <v>85</v>
      </c>
      <c r="E63" s="64" t="s">
        <v>46</v>
      </c>
      <c r="F63" s="65" t="s">
        <v>47</v>
      </c>
      <c r="G63" s="64" t="s">
        <v>38</v>
      </c>
      <c r="H63" s="61">
        <v>14000000</v>
      </c>
      <c r="I63" s="61">
        <v>5000000</v>
      </c>
      <c r="J63" s="61" t="s">
        <v>57</v>
      </c>
      <c r="K63" s="61" t="s">
        <v>58</v>
      </c>
      <c r="L63" s="75" t="s">
        <v>72</v>
      </c>
      <c r="M63" s="37"/>
    </row>
    <row r="64" ht="57" spans="2:12">
      <c r="B64" s="62">
        <v>81112204</v>
      </c>
      <c r="C64" s="24" t="s">
        <v>86</v>
      </c>
      <c r="D64" s="59" t="s">
        <v>43</v>
      </c>
      <c r="E64" s="60" t="s">
        <v>75</v>
      </c>
      <c r="F64" s="60" t="s">
        <v>70</v>
      </c>
      <c r="G64" s="60" t="s">
        <v>38</v>
      </c>
      <c r="H64" s="61">
        <v>40000000</v>
      </c>
      <c r="I64" s="61">
        <v>40000000</v>
      </c>
      <c r="J64" s="60" t="s">
        <v>39</v>
      </c>
      <c r="K64" s="60" t="s">
        <v>40</v>
      </c>
      <c r="L64" s="75" t="s">
        <v>41</v>
      </c>
    </row>
    <row r="65" ht="57" spans="2:12">
      <c r="B65" s="62">
        <v>53102710</v>
      </c>
      <c r="C65" s="24" t="s">
        <v>87</v>
      </c>
      <c r="D65" s="79" t="s">
        <v>88</v>
      </c>
      <c r="E65" s="60" t="s">
        <v>89</v>
      </c>
      <c r="F65" s="60" t="s">
        <v>47</v>
      </c>
      <c r="G65" s="60" t="s">
        <v>38</v>
      </c>
      <c r="H65" s="61">
        <v>5000000</v>
      </c>
      <c r="I65" s="61">
        <v>5000000</v>
      </c>
      <c r="J65" s="60" t="s">
        <v>39</v>
      </c>
      <c r="K65" s="60" t="s">
        <v>40</v>
      </c>
      <c r="L65" s="75" t="s">
        <v>41</v>
      </c>
    </row>
    <row r="66" ht="57" spans="2:12">
      <c r="B66" s="62">
        <v>93141808</v>
      </c>
      <c r="C66" s="24" t="s">
        <v>90</v>
      </c>
      <c r="D66" s="59" t="s">
        <v>91</v>
      </c>
      <c r="E66" s="60" t="s">
        <v>36</v>
      </c>
      <c r="F66" s="60" t="s">
        <v>37</v>
      </c>
      <c r="G66" s="60" t="s">
        <v>38</v>
      </c>
      <c r="H66" s="61">
        <v>3000000</v>
      </c>
      <c r="I66" s="61">
        <v>3000000</v>
      </c>
      <c r="J66" s="60" t="s">
        <v>39</v>
      </c>
      <c r="K66" s="60" t="s">
        <v>40</v>
      </c>
      <c r="L66" s="75" t="s">
        <v>72</v>
      </c>
    </row>
    <row r="67" ht="57" spans="2:12">
      <c r="B67" s="62">
        <v>93141506</v>
      </c>
      <c r="C67" s="24" t="s">
        <v>92</v>
      </c>
      <c r="D67" s="59" t="s">
        <v>43</v>
      </c>
      <c r="E67" s="60" t="s">
        <v>75</v>
      </c>
      <c r="F67" s="60" t="s">
        <v>93</v>
      </c>
      <c r="G67" s="60" t="s">
        <v>38</v>
      </c>
      <c r="H67" s="61">
        <v>130000000</v>
      </c>
      <c r="I67" s="61">
        <v>130000000</v>
      </c>
      <c r="J67" s="60" t="s">
        <v>39</v>
      </c>
      <c r="K67" s="60" t="s">
        <v>40</v>
      </c>
      <c r="L67" s="75" t="s">
        <v>41</v>
      </c>
    </row>
    <row r="68" ht="66.75" customHeight="1" spans="2:12">
      <c r="B68" s="62">
        <v>86101705</v>
      </c>
      <c r="C68" s="24" t="s">
        <v>94</v>
      </c>
      <c r="D68" s="79" t="s">
        <v>95</v>
      </c>
      <c r="E68" s="60" t="s">
        <v>75</v>
      </c>
      <c r="F68" s="60" t="s">
        <v>56</v>
      </c>
      <c r="G68" s="60" t="s">
        <v>38</v>
      </c>
      <c r="H68" s="61">
        <v>135000000</v>
      </c>
      <c r="I68" s="61">
        <v>135000000</v>
      </c>
      <c r="J68" s="60" t="s">
        <v>39</v>
      </c>
      <c r="K68" s="60" t="s">
        <v>40</v>
      </c>
      <c r="L68" s="75" t="s">
        <v>41</v>
      </c>
    </row>
    <row r="69" ht="72.75" customHeight="1" spans="2:12">
      <c r="B69" s="80">
        <v>90121502</v>
      </c>
      <c r="C69" s="81" t="s">
        <v>96</v>
      </c>
      <c r="D69" s="59" t="s">
        <v>43</v>
      </c>
      <c r="E69" s="60" t="s">
        <v>75</v>
      </c>
      <c r="F69" s="60" t="s">
        <v>97</v>
      </c>
      <c r="G69" s="60" t="s">
        <v>38</v>
      </c>
      <c r="H69" s="61">
        <v>100000000</v>
      </c>
      <c r="I69" s="61">
        <v>100000000</v>
      </c>
      <c r="J69" s="60" t="s">
        <v>39</v>
      </c>
      <c r="K69" s="60" t="s">
        <v>40</v>
      </c>
      <c r="L69" s="75" t="s">
        <v>72</v>
      </c>
    </row>
    <row r="70" ht="72.75" customHeight="1" spans="2:12">
      <c r="B70" s="82">
        <v>90121502</v>
      </c>
      <c r="C70" s="83" t="s">
        <v>98</v>
      </c>
      <c r="D70" s="59" t="s">
        <v>43</v>
      </c>
      <c r="E70" s="84" t="s">
        <v>75</v>
      </c>
      <c r="F70" s="65" t="s">
        <v>99</v>
      </c>
      <c r="G70" s="60" t="s">
        <v>38</v>
      </c>
      <c r="H70" s="61">
        <v>265000000</v>
      </c>
      <c r="I70" s="61">
        <v>265000000</v>
      </c>
      <c r="J70" s="60" t="s">
        <v>39</v>
      </c>
      <c r="K70" s="60" t="s">
        <v>40</v>
      </c>
      <c r="L70" s="75" t="s">
        <v>72</v>
      </c>
    </row>
    <row r="71" ht="61.5" customHeight="1" spans="2:12">
      <c r="B71" s="80">
        <v>55101519</v>
      </c>
      <c r="C71" s="85" t="s">
        <v>100</v>
      </c>
      <c r="D71" s="59" t="s">
        <v>85</v>
      </c>
      <c r="E71" s="64" t="s">
        <v>46</v>
      </c>
      <c r="F71" s="65" t="s">
        <v>56</v>
      </c>
      <c r="G71" s="64" t="s">
        <v>38</v>
      </c>
      <c r="H71" s="61">
        <v>20000000</v>
      </c>
      <c r="I71" s="61">
        <v>20000000</v>
      </c>
      <c r="J71" s="60" t="s">
        <v>39</v>
      </c>
      <c r="K71" s="60" t="s">
        <v>40</v>
      </c>
      <c r="L71" s="75" t="s">
        <v>72</v>
      </c>
    </row>
    <row r="72" ht="57" spans="2:13">
      <c r="B72" s="80">
        <v>80101505</v>
      </c>
      <c r="C72" s="24" t="s">
        <v>101</v>
      </c>
      <c r="D72" s="59" t="s">
        <v>54</v>
      </c>
      <c r="E72" s="64" t="s">
        <v>55</v>
      </c>
      <c r="F72" s="65" t="s">
        <v>56</v>
      </c>
      <c r="G72" s="64" t="s">
        <v>38</v>
      </c>
      <c r="H72" s="61">
        <f>+I72*2</f>
        <v>24720000</v>
      </c>
      <c r="I72" s="61">
        <v>12360000</v>
      </c>
      <c r="J72" s="60" t="s">
        <v>57</v>
      </c>
      <c r="K72" s="60" t="s">
        <v>58</v>
      </c>
      <c r="L72" s="75" t="s">
        <v>72</v>
      </c>
      <c r="M72" s="37"/>
    </row>
    <row r="73" ht="57" spans="2:12">
      <c r="B73" s="80">
        <v>84130000</v>
      </c>
      <c r="C73" s="63" t="s">
        <v>102</v>
      </c>
      <c r="D73" s="59" t="s">
        <v>60</v>
      </c>
      <c r="E73" s="64" t="s">
        <v>46</v>
      </c>
      <c r="F73" s="65" t="s">
        <v>103</v>
      </c>
      <c r="G73" s="64" t="s">
        <v>40</v>
      </c>
      <c r="H73" s="64" t="s">
        <v>40</v>
      </c>
      <c r="I73" s="64" t="s">
        <v>40</v>
      </c>
      <c r="J73" s="64" t="s">
        <v>40</v>
      </c>
      <c r="K73" s="64" t="s">
        <v>40</v>
      </c>
      <c r="L73" s="75" t="s">
        <v>72</v>
      </c>
    </row>
    <row r="74" ht="73.5" customHeight="1" spans="2:12">
      <c r="B74" s="82">
        <v>93142103</v>
      </c>
      <c r="C74" s="85" t="s">
        <v>104</v>
      </c>
      <c r="D74" s="79" t="s">
        <v>105</v>
      </c>
      <c r="E74" s="64" t="s">
        <v>106</v>
      </c>
      <c r="F74" s="65" t="s">
        <v>70</v>
      </c>
      <c r="G74" s="64" t="s">
        <v>38</v>
      </c>
      <c r="H74" s="61">
        <f>104000000+3567000</f>
        <v>107567000</v>
      </c>
      <c r="I74" s="61">
        <v>107567000</v>
      </c>
      <c r="J74" s="64" t="s">
        <v>39</v>
      </c>
      <c r="K74" s="60" t="s">
        <v>40</v>
      </c>
      <c r="L74" s="75" t="s">
        <v>72</v>
      </c>
    </row>
    <row r="75" ht="73.5" customHeight="1" spans="2:12">
      <c r="B75" s="62">
        <v>25172504</v>
      </c>
      <c r="C75" s="63" t="s">
        <v>107</v>
      </c>
      <c r="D75" s="59" t="s">
        <v>108</v>
      </c>
      <c r="E75" s="60" t="s">
        <v>36</v>
      </c>
      <c r="F75" s="60" t="s">
        <v>80</v>
      </c>
      <c r="G75" s="60" t="s">
        <v>38</v>
      </c>
      <c r="H75" s="61">
        <v>5000000</v>
      </c>
      <c r="I75" s="61">
        <v>5000000</v>
      </c>
      <c r="J75" s="60" t="s">
        <v>39</v>
      </c>
      <c r="K75" s="60" t="s">
        <v>40</v>
      </c>
      <c r="L75" s="75" t="s">
        <v>41</v>
      </c>
    </row>
    <row r="76" ht="73.5" customHeight="1" spans="2:12">
      <c r="B76" s="62">
        <v>72151704</v>
      </c>
      <c r="C76" s="63" t="s">
        <v>109</v>
      </c>
      <c r="D76" s="59" t="s">
        <v>49</v>
      </c>
      <c r="E76" s="60" t="s">
        <v>89</v>
      </c>
      <c r="F76" s="60" t="s">
        <v>37</v>
      </c>
      <c r="G76" s="60" t="s">
        <v>38</v>
      </c>
      <c r="H76" s="61">
        <v>1000000</v>
      </c>
      <c r="I76" s="61">
        <v>1000000</v>
      </c>
      <c r="J76" s="60" t="s">
        <v>39</v>
      </c>
      <c r="K76" s="60" t="s">
        <v>40</v>
      </c>
      <c r="L76" s="75" t="s">
        <v>41</v>
      </c>
    </row>
    <row r="77" ht="15" spans="2:12">
      <c r="B77" s="86"/>
      <c r="C77" s="87"/>
      <c r="D77" s="88"/>
      <c r="E77" s="88"/>
      <c r="F77" s="89"/>
      <c r="G77" s="88"/>
      <c r="H77" s="90">
        <f>SUM(H26:H75)</f>
        <v>3930062872</v>
      </c>
      <c r="I77" s="90">
        <f>SUM(I26:I75)</f>
        <v>2304574936</v>
      </c>
      <c r="J77" s="122"/>
      <c r="K77" s="123"/>
      <c r="L77" s="124"/>
    </row>
    <row r="78" ht="15" customHeight="1" spans="2:12">
      <c r="B78" s="91" t="s">
        <v>110</v>
      </c>
      <c r="C78" s="92"/>
      <c r="D78" s="92"/>
      <c r="E78" s="92"/>
      <c r="F78" s="92"/>
      <c r="G78" s="92"/>
      <c r="H78" s="92"/>
      <c r="I78" s="92"/>
      <c r="J78" s="92"/>
      <c r="K78" s="92"/>
      <c r="L78" s="125"/>
    </row>
    <row r="79" ht="63.75" customHeight="1" spans="2:12">
      <c r="B79" s="82">
        <v>90121502</v>
      </c>
      <c r="C79" s="83" t="s">
        <v>111</v>
      </c>
      <c r="D79" s="93" t="s">
        <v>43</v>
      </c>
      <c r="E79" s="84" t="s">
        <v>106</v>
      </c>
      <c r="F79" s="65" t="s">
        <v>99</v>
      </c>
      <c r="G79" s="65" t="s">
        <v>112</v>
      </c>
      <c r="H79" s="61">
        <v>3200000000</v>
      </c>
      <c r="I79" s="61">
        <f>H79</f>
        <v>3200000000</v>
      </c>
      <c r="J79" s="126" t="s">
        <v>39</v>
      </c>
      <c r="K79" s="126" t="s">
        <v>40</v>
      </c>
      <c r="L79" s="75" t="s">
        <v>113</v>
      </c>
    </row>
    <row r="80" ht="90.75" customHeight="1" spans="2:12">
      <c r="B80" s="80" t="s">
        <v>114</v>
      </c>
      <c r="C80" s="81" t="s">
        <v>96</v>
      </c>
      <c r="D80" s="93" t="s">
        <v>43</v>
      </c>
      <c r="E80" s="84" t="s">
        <v>106</v>
      </c>
      <c r="F80" s="65" t="s">
        <v>99</v>
      </c>
      <c r="G80" s="65" t="s">
        <v>112</v>
      </c>
      <c r="H80" s="61">
        <v>2200000000</v>
      </c>
      <c r="I80" s="61">
        <f>H80</f>
        <v>2200000000</v>
      </c>
      <c r="J80" s="126" t="s">
        <v>39</v>
      </c>
      <c r="K80" s="126" t="s">
        <v>40</v>
      </c>
      <c r="L80" s="75" t="s">
        <v>113</v>
      </c>
    </row>
    <row r="81" ht="57" spans="2:12">
      <c r="B81" s="82">
        <v>93121606</v>
      </c>
      <c r="C81" s="83" t="s">
        <v>115</v>
      </c>
      <c r="D81" s="93" t="s">
        <v>43</v>
      </c>
      <c r="E81" s="60" t="s">
        <v>106</v>
      </c>
      <c r="F81" s="60" t="s">
        <v>83</v>
      </c>
      <c r="G81" s="65" t="s">
        <v>112</v>
      </c>
      <c r="H81" s="61">
        <v>500000000</v>
      </c>
      <c r="I81" s="61">
        <v>500000000</v>
      </c>
      <c r="J81" s="126" t="s">
        <v>39</v>
      </c>
      <c r="K81" s="126" t="s">
        <v>40</v>
      </c>
      <c r="L81" s="75" t="s">
        <v>113</v>
      </c>
    </row>
    <row r="82" ht="57" spans="2:12">
      <c r="B82" s="82">
        <v>93121606</v>
      </c>
      <c r="C82" s="94" t="s">
        <v>116</v>
      </c>
      <c r="D82" s="93" t="s">
        <v>117</v>
      </c>
      <c r="E82" s="84" t="s">
        <v>118</v>
      </c>
      <c r="F82" s="60" t="s">
        <v>83</v>
      </c>
      <c r="G82" s="60" t="s">
        <v>112</v>
      </c>
      <c r="H82" s="95">
        <v>875000000</v>
      </c>
      <c r="I82" s="95">
        <v>875000000</v>
      </c>
      <c r="J82" s="127" t="s">
        <v>39</v>
      </c>
      <c r="K82" s="127" t="s">
        <v>40</v>
      </c>
      <c r="L82" s="75" t="s">
        <v>113</v>
      </c>
    </row>
    <row r="83" ht="57" spans="2:12">
      <c r="B83" s="82">
        <v>93121606</v>
      </c>
      <c r="C83" s="94" t="s">
        <v>119</v>
      </c>
      <c r="D83" s="96" t="s">
        <v>43</v>
      </c>
      <c r="E83" s="60" t="s">
        <v>106</v>
      </c>
      <c r="F83" s="60" t="s">
        <v>83</v>
      </c>
      <c r="G83" s="60" t="s">
        <v>112</v>
      </c>
      <c r="H83" s="95">
        <v>1650000000</v>
      </c>
      <c r="I83" s="95">
        <v>1650000000</v>
      </c>
      <c r="J83" s="127" t="s">
        <v>39</v>
      </c>
      <c r="K83" s="127" t="s">
        <v>40</v>
      </c>
      <c r="L83" s="75" t="s">
        <v>113</v>
      </c>
    </row>
    <row r="84" ht="57" spans="2:12">
      <c r="B84" s="82">
        <v>93121606</v>
      </c>
      <c r="C84" s="94" t="s">
        <v>120</v>
      </c>
      <c r="D84" s="96" t="s">
        <v>43</v>
      </c>
      <c r="E84" s="60" t="s">
        <v>106</v>
      </c>
      <c r="F84" s="60" t="s">
        <v>83</v>
      </c>
      <c r="G84" s="60" t="s">
        <v>121</v>
      </c>
      <c r="H84" s="95">
        <v>1850000000</v>
      </c>
      <c r="I84" s="95">
        <v>1850000000</v>
      </c>
      <c r="J84" s="127" t="s">
        <v>122</v>
      </c>
      <c r="K84" s="127" t="s">
        <v>40</v>
      </c>
      <c r="L84" s="75" t="s">
        <v>113</v>
      </c>
    </row>
    <row r="85" ht="57" spans="2:12">
      <c r="B85" s="82">
        <v>93142103</v>
      </c>
      <c r="C85" s="85" t="s">
        <v>104</v>
      </c>
      <c r="D85" s="66" t="s">
        <v>105</v>
      </c>
      <c r="E85" s="64" t="s">
        <v>106</v>
      </c>
      <c r="F85" s="65" t="s">
        <v>70</v>
      </c>
      <c r="G85" s="64" t="s">
        <v>38</v>
      </c>
      <c r="H85" s="61">
        <v>120000000</v>
      </c>
      <c r="I85" s="61">
        <v>120000000</v>
      </c>
      <c r="J85" s="64" t="s">
        <v>39</v>
      </c>
      <c r="K85" s="60" t="s">
        <v>40</v>
      </c>
      <c r="L85" s="75" t="s">
        <v>113</v>
      </c>
    </row>
    <row r="86" ht="66" customHeight="1" spans="2:12">
      <c r="B86" s="82">
        <v>93121608</v>
      </c>
      <c r="C86" s="85" t="s">
        <v>123</v>
      </c>
      <c r="D86" s="66" t="s">
        <v>43</v>
      </c>
      <c r="E86" s="64" t="s">
        <v>106</v>
      </c>
      <c r="F86" s="65" t="s">
        <v>83</v>
      </c>
      <c r="G86" s="64" t="s">
        <v>112</v>
      </c>
      <c r="H86" s="61">
        <v>1200000000</v>
      </c>
      <c r="I86" s="61">
        <v>1200000000</v>
      </c>
      <c r="J86" s="64" t="s">
        <v>39</v>
      </c>
      <c r="K86" s="60" t="s">
        <v>40</v>
      </c>
      <c r="L86" s="75" t="s">
        <v>113</v>
      </c>
    </row>
    <row r="87" ht="57" spans="2:15">
      <c r="B87" s="82">
        <v>93121606</v>
      </c>
      <c r="C87" s="97" t="s">
        <v>124</v>
      </c>
      <c r="D87" s="96" t="s">
        <v>43</v>
      </c>
      <c r="E87" s="60" t="s">
        <v>106</v>
      </c>
      <c r="F87" s="60" t="s">
        <v>83</v>
      </c>
      <c r="G87" s="60" t="s">
        <v>112</v>
      </c>
      <c r="H87" s="95">
        <v>3500000000</v>
      </c>
      <c r="I87" s="95">
        <v>3500000000</v>
      </c>
      <c r="J87" s="127" t="s">
        <v>122</v>
      </c>
      <c r="K87" s="127" t="s">
        <v>40</v>
      </c>
      <c r="L87" s="75" t="s">
        <v>113</v>
      </c>
      <c r="O87" s="128"/>
    </row>
    <row r="88" ht="15" spans="2:12">
      <c r="B88" s="98"/>
      <c r="C88" s="99"/>
      <c r="D88" s="100"/>
      <c r="E88" s="101"/>
      <c r="F88" s="101"/>
      <c r="G88" s="101"/>
      <c r="H88" s="102">
        <f>SUM(H79:H87)</f>
        <v>15095000000</v>
      </c>
      <c r="I88" s="102">
        <f>SUM(I79:I87)</f>
        <v>15095000000</v>
      </c>
      <c r="J88" s="101"/>
      <c r="K88" s="101"/>
      <c r="L88" s="129"/>
    </row>
    <row r="89" s="1" customFormat="1" ht="15" spans="1:12">
      <c r="A89" s="103"/>
      <c r="B89" s="91" t="s">
        <v>125</v>
      </c>
      <c r="C89" s="92"/>
      <c r="D89" s="92"/>
      <c r="E89" s="92"/>
      <c r="F89" s="92"/>
      <c r="G89" s="92"/>
      <c r="H89" s="92"/>
      <c r="I89" s="92"/>
      <c r="J89" s="92"/>
      <c r="K89" s="92"/>
      <c r="L89" s="125"/>
    </row>
    <row r="90" ht="68.25" customHeight="1" spans="2:12">
      <c r="B90" s="62">
        <v>81112218</v>
      </c>
      <c r="C90" s="63" t="s">
        <v>126</v>
      </c>
      <c r="D90" s="59" t="s">
        <v>49</v>
      </c>
      <c r="E90" s="60" t="s">
        <v>127</v>
      </c>
      <c r="F90" s="60" t="s">
        <v>56</v>
      </c>
      <c r="G90" s="60" t="s">
        <v>38</v>
      </c>
      <c r="H90" s="61">
        <v>150000000</v>
      </c>
      <c r="I90" s="61">
        <v>150000000</v>
      </c>
      <c r="J90" s="60" t="s">
        <v>39</v>
      </c>
      <c r="K90" s="60" t="s">
        <v>40</v>
      </c>
      <c r="L90" s="75" t="s">
        <v>128</v>
      </c>
    </row>
    <row r="91" ht="83.25" customHeight="1" spans="2:12">
      <c r="B91" s="82">
        <v>8411600</v>
      </c>
      <c r="C91" s="97" t="s">
        <v>129</v>
      </c>
      <c r="D91" s="104" t="s">
        <v>108</v>
      </c>
      <c r="E91" s="60" t="s">
        <v>89</v>
      </c>
      <c r="F91" s="60" t="s">
        <v>130</v>
      </c>
      <c r="G91" s="60" t="s">
        <v>38</v>
      </c>
      <c r="H91" s="61">
        <v>60000000</v>
      </c>
      <c r="I91" s="61">
        <v>60000000</v>
      </c>
      <c r="J91" s="60" t="s">
        <v>39</v>
      </c>
      <c r="K91" s="60" t="s">
        <v>40</v>
      </c>
      <c r="L91" s="75" t="s">
        <v>131</v>
      </c>
    </row>
    <row r="92" ht="65.25" customHeight="1" spans="2:12">
      <c r="B92" s="82">
        <v>55121714</v>
      </c>
      <c r="C92" s="97" t="s">
        <v>132</v>
      </c>
      <c r="D92" s="104" t="s">
        <v>35</v>
      </c>
      <c r="E92" s="60" t="s">
        <v>36</v>
      </c>
      <c r="F92" s="60" t="s">
        <v>37</v>
      </c>
      <c r="G92" s="60" t="s">
        <v>38</v>
      </c>
      <c r="H92" s="61">
        <v>1000000</v>
      </c>
      <c r="I92" s="61">
        <v>1000000</v>
      </c>
      <c r="J92" s="60" t="s">
        <v>39</v>
      </c>
      <c r="K92" s="60" t="s">
        <v>40</v>
      </c>
      <c r="L92" s="75" t="s">
        <v>128</v>
      </c>
    </row>
    <row r="93" ht="87" customHeight="1" spans="2:12">
      <c r="B93" s="62">
        <v>44103103</v>
      </c>
      <c r="C93" s="97" t="s">
        <v>133</v>
      </c>
      <c r="D93" s="104" t="s">
        <v>35</v>
      </c>
      <c r="E93" s="60" t="s">
        <v>36</v>
      </c>
      <c r="F93" s="60" t="s">
        <v>37</v>
      </c>
      <c r="G93" s="60" t="s">
        <v>38</v>
      </c>
      <c r="H93" s="61">
        <v>12000000</v>
      </c>
      <c r="I93" s="61">
        <v>12000000</v>
      </c>
      <c r="J93" s="60" t="s">
        <v>39</v>
      </c>
      <c r="K93" s="60" t="s">
        <v>40</v>
      </c>
      <c r="L93" s="75" t="s">
        <v>128</v>
      </c>
    </row>
    <row r="94" ht="68.25" customHeight="1" spans="2:12">
      <c r="B94" s="82">
        <v>93142103</v>
      </c>
      <c r="C94" s="97" t="s">
        <v>134</v>
      </c>
      <c r="D94" s="104" t="s">
        <v>49</v>
      </c>
      <c r="E94" s="60" t="s">
        <v>36</v>
      </c>
      <c r="F94" s="60" t="s">
        <v>37</v>
      </c>
      <c r="G94" s="60" t="s">
        <v>38</v>
      </c>
      <c r="H94" s="61">
        <v>30000000</v>
      </c>
      <c r="I94" s="61">
        <v>30000000</v>
      </c>
      <c r="J94" s="60" t="s">
        <v>39</v>
      </c>
      <c r="K94" s="60" t="s">
        <v>40</v>
      </c>
      <c r="L94" s="75" t="s">
        <v>128</v>
      </c>
    </row>
    <row r="95" ht="68.25" customHeight="1" spans="2:12">
      <c r="B95" s="82">
        <v>55101519</v>
      </c>
      <c r="C95" s="97" t="s">
        <v>135</v>
      </c>
      <c r="D95" s="104" t="s">
        <v>49</v>
      </c>
      <c r="E95" s="60" t="s">
        <v>46</v>
      </c>
      <c r="F95" s="60" t="s">
        <v>37</v>
      </c>
      <c r="G95" s="60" t="s">
        <v>38</v>
      </c>
      <c r="H95" s="61">
        <v>4000000</v>
      </c>
      <c r="I95" s="61">
        <v>4000000</v>
      </c>
      <c r="J95" s="60" t="s">
        <v>39</v>
      </c>
      <c r="K95" s="60" t="s">
        <v>40</v>
      </c>
      <c r="L95" s="75" t="s">
        <v>136</v>
      </c>
    </row>
    <row r="96" ht="92.25" customHeight="1" spans="2:12">
      <c r="B96" s="82">
        <v>93142103</v>
      </c>
      <c r="C96" s="85" t="s">
        <v>104</v>
      </c>
      <c r="D96" s="59" t="s">
        <v>45</v>
      </c>
      <c r="E96" s="64" t="s">
        <v>106</v>
      </c>
      <c r="F96" s="65" t="s">
        <v>70</v>
      </c>
      <c r="G96" s="64" t="s">
        <v>38</v>
      </c>
      <c r="H96" s="61">
        <v>87500000</v>
      </c>
      <c r="I96" s="61">
        <v>87500000</v>
      </c>
      <c r="J96" s="64" t="s">
        <v>39</v>
      </c>
      <c r="K96" s="60" t="s">
        <v>40</v>
      </c>
      <c r="L96" s="75" t="s">
        <v>72</v>
      </c>
    </row>
    <row r="97" ht="15" spans="2:12">
      <c r="B97" s="98"/>
      <c r="C97" s="99"/>
      <c r="D97" s="100"/>
      <c r="E97" s="101"/>
      <c r="F97" s="101"/>
      <c r="G97" s="101"/>
      <c r="H97" s="102">
        <f>SUM(H90:H96)</f>
        <v>344500000</v>
      </c>
      <c r="I97" s="102">
        <f>SUM(I90:I96)</f>
        <v>344500000</v>
      </c>
      <c r="J97" s="101"/>
      <c r="K97" s="101"/>
      <c r="L97" s="129"/>
    </row>
    <row r="98" ht="15" customHeight="1" spans="2:12">
      <c r="B98" s="105" t="s">
        <v>137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30"/>
    </row>
    <row r="99" ht="84.75" customHeight="1" spans="2:12">
      <c r="B99" s="80">
        <v>90121502</v>
      </c>
      <c r="C99" s="81" t="s">
        <v>138</v>
      </c>
      <c r="D99" s="104" t="s">
        <v>43</v>
      </c>
      <c r="E99" s="60" t="s">
        <v>106</v>
      </c>
      <c r="F99" s="60" t="s">
        <v>97</v>
      </c>
      <c r="G99" s="60" t="s">
        <v>139</v>
      </c>
      <c r="H99" s="61">
        <v>121040000</v>
      </c>
      <c r="I99" s="61">
        <v>121040000</v>
      </c>
      <c r="J99" s="60" t="s">
        <v>39</v>
      </c>
      <c r="K99" s="60" t="s">
        <v>40</v>
      </c>
      <c r="L99" s="75" t="s">
        <v>140</v>
      </c>
    </row>
    <row r="100" ht="102" customHeight="1" spans="2:12">
      <c r="B100" s="82">
        <v>93142103</v>
      </c>
      <c r="C100" s="81" t="s">
        <v>141</v>
      </c>
      <c r="D100" s="104" t="s">
        <v>45</v>
      </c>
      <c r="E100" s="60" t="s">
        <v>106</v>
      </c>
      <c r="F100" s="60" t="s">
        <v>83</v>
      </c>
      <c r="G100" s="60" t="s">
        <v>139</v>
      </c>
      <c r="H100" s="61">
        <v>219725000</v>
      </c>
      <c r="I100" s="61">
        <f>+H100</f>
        <v>219725000</v>
      </c>
      <c r="J100" s="60" t="s">
        <v>39</v>
      </c>
      <c r="K100" s="60" t="s">
        <v>40</v>
      </c>
      <c r="L100" s="75" t="s">
        <v>140</v>
      </c>
    </row>
    <row r="101" ht="84.75" customHeight="1" spans="2:12">
      <c r="B101" s="82">
        <v>93142103</v>
      </c>
      <c r="C101" s="81" t="s">
        <v>141</v>
      </c>
      <c r="D101" s="104" t="s">
        <v>45</v>
      </c>
      <c r="E101" s="60" t="s">
        <v>106</v>
      </c>
      <c r="F101" s="60" t="s">
        <v>83</v>
      </c>
      <c r="G101" s="60" t="s">
        <v>142</v>
      </c>
      <c r="H101" s="61">
        <v>30000000</v>
      </c>
      <c r="I101" s="61">
        <v>30000000</v>
      </c>
      <c r="J101" s="60" t="s">
        <v>39</v>
      </c>
      <c r="K101" s="60" t="s">
        <v>40</v>
      </c>
      <c r="L101" s="75" t="s">
        <v>140</v>
      </c>
    </row>
    <row r="102" ht="79.5" customHeight="1" spans="2:12">
      <c r="B102" s="80">
        <v>90121502</v>
      </c>
      <c r="C102" s="81" t="s">
        <v>143</v>
      </c>
      <c r="D102" s="104" t="s">
        <v>43</v>
      </c>
      <c r="E102" s="107" t="s">
        <v>75</v>
      </c>
      <c r="F102" s="65" t="s">
        <v>99</v>
      </c>
      <c r="G102" s="60" t="s">
        <v>139</v>
      </c>
      <c r="H102" s="61">
        <v>84800000</v>
      </c>
      <c r="I102" s="61">
        <f>+H102</f>
        <v>84800000</v>
      </c>
      <c r="J102" s="126" t="s">
        <v>39</v>
      </c>
      <c r="K102" s="126" t="s">
        <v>40</v>
      </c>
      <c r="L102" s="75" t="s">
        <v>140</v>
      </c>
    </row>
    <row r="103" ht="15" spans="2:12">
      <c r="B103" s="108"/>
      <c r="C103" s="109"/>
      <c r="D103" s="110"/>
      <c r="E103" s="111"/>
      <c r="F103" s="111"/>
      <c r="G103" s="111"/>
      <c r="H103" s="112">
        <f>SUM(H99:H102)</f>
        <v>455565000</v>
      </c>
      <c r="I103" s="112">
        <f>SUM(I99:I102)</f>
        <v>455565000</v>
      </c>
      <c r="J103" s="111"/>
      <c r="K103" s="111"/>
      <c r="L103" s="131"/>
    </row>
    <row r="104" ht="15" spans="2:12">
      <c r="B104" s="105" t="s">
        <v>144</v>
      </c>
      <c r="C104" s="106"/>
      <c r="D104" s="106"/>
      <c r="E104" s="106"/>
      <c r="F104" s="106"/>
      <c r="G104" s="106"/>
      <c r="H104" s="106"/>
      <c r="I104" s="106"/>
      <c r="J104" s="106"/>
      <c r="K104" s="106"/>
      <c r="L104" s="130"/>
    </row>
    <row r="105" ht="93" customHeight="1" spans="2:12">
      <c r="B105" s="82">
        <v>93142103</v>
      </c>
      <c r="C105" s="97" t="s">
        <v>145</v>
      </c>
      <c r="D105" s="113" t="s">
        <v>45</v>
      </c>
      <c r="E105" s="60" t="s">
        <v>106</v>
      </c>
      <c r="F105" s="60" t="s">
        <v>83</v>
      </c>
      <c r="G105" s="60" t="s">
        <v>38</v>
      </c>
      <c r="H105" s="61">
        <v>140140000</v>
      </c>
      <c r="I105" s="61">
        <v>140140000</v>
      </c>
      <c r="J105" s="60" t="s">
        <v>39</v>
      </c>
      <c r="K105" s="60" t="s">
        <v>40</v>
      </c>
      <c r="L105" s="78" t="s">
        <v>146</v>
      </c>
    </row>
    <row r="106" ht="93" customHeight="1" spans="2:12">
      <c r="B106" s="80">
        <v>90121502</v>
      </c>
      <c r="C106" s="81" t="s">
        <v>147</v>
      </c>
      <c r="D106" s="104" t="s">
        <v>43</v>
      </c>
      <c r="E106" s="60" t="s">
        <v>106</v>
      </c>
      <c r="F106" s="60" t="s">
        <v>97</v>
      </c>
      <c r="G106" s="60" t="s">
        <v>139</v>
      </c>
      <c r="H106" s="61">
        <v>30000000</v>
      </c>
      <c r="I106" s="61">
        <v>30000000</v>
      </c>
      <c r="J106" s="60" t="s">
        <v>39</v>
      </c>
      <c r="K106" s="60" t="s">
        <v>40</v>
      </c>
      <c r="L106" s="78" t="s">
        <v>146</v>
      </c>
    </row>
    <row r="107" ht="102" customHeight="1" spans="2:12">
      <c r="B107" s="80">
        <v>90121502</v>
      </c>
      <c r="C107" s="81" t="s">
        <v>148</v>
      </c>
      <c r="D107" s="104" t="s">
        <v>43</v>
      </c>
      <c r="E107" s="60" t="s">
        <v>106</v>
      </c>
      <c r="F107" s="60" t="s">
        <v>97</v>
      </c>
      <c r="G107" s="60" t="s">
        <v>139</v>
      </c>
      <c r="H107" s="61">
        <v>50000000</v>
      </c>
      <c r="I107" s="61">
        <v>50000000</v>
      </c>
      <c r="J107" s="60" t="s">
        <v>39</v>
      </c>
      <c r="K107" s="60" t="s">
        <v>40</v>
      </c>
      <c r="L107" s="78" t="s">
        <v>146</v>
      </c>
    </row>
    <row r="108" ht="15.75" spans="2:12">
      <c r="B108" s="114"/>
      <c r="C108" s="115"/>
      <c r="D108" s="116"/>
      <c r="E108" s="116"/>
      <c r="F108" s="116"/>
      <c r="G108" s="116"/>
      <c r="H108" s="117">
        <f>SUM(H105:H107)</f>
        <v>220140000</v>
      </c>
      <c r="I108" s="117">
        <f>SUM(I105:I107)</f>
        <v>220140000</v>
      </c>
      <c r="J108" s="116"/>
      <c r="K108" s="116"/>
      <c r="L108" s="132"/>
    </row>
    <row r="109" spans="2:12">
      <c r="B109" s="16"/>
      <c r="C109" s="16"/>
      <c r="D109" s="8"/>
      <c r="E109" s="8"/>
      <c r="F109" s="8"/>
      <c r="G109" s="8"/>
      <c r="H109" s="118"/>
      <c r="I109" s="8"/>
      <c r="J109" s="8"/>
      <c r="K109" s="8"/>
      <c r="L109" s="16"/>
    </row>
    <row r="110" spans="2:12">
      <c r="B110" s="16"/>
      <c r="C110" s="16"/>
      <c r="D110" s="8"/>
      <c r="E110" s="8"/>
      <c r="F110" s="8"/>
      <c r="G110" s="8"/>
      <c r="H110" s="118"/>
      <c r="I110" s="8"/>
      <c r="J110" s="118"/>
      <c r="K110" s="8"/>
      <c r="L110" s="16"/>
    </row>
    <row r="111" spans="2:12">
      <c r="B111" s="16"/>
      <c r="C111" s="16"/>
      <c r="D111" s="8"/>
      <c r="E111" s="8"/>
      <c r="F111" s="8"/>
      <c r="G111" s="8"/>
      <c r="H111" s="118"/>
      <c r="I111" s="8"/>
      <c r="J111" s="8"/>
      <c r="K111" s="8"/>
      <c r="L111" s="16"/>
    </row>
    <row r="112" spans="2:12">
      <c r="B112" s="16"/>
      <c r="C112" s="16"/>
      <c r="D112" s="8"/>
      <c r="E112" s="8"/>
      <c r="F112" s="8"/>
      <c r="G112" s="8"/>
      <c r="H112" s="118"/>
      <c r="I112" s="8"/>
      <c r="J112" s="8"/>
      <c r="K112" s="8"/>
      <c r="L112" s="16"/>
    </row>
    <row r="113" spans="2:12">
      <c r="B113" s="16"/>
      <c r="C113" s="16"/>
      <c r="D113" s="8"/>
      <c r="E113" s="8"/>
      <c r="F113" s="8"/>
      <c r="G113" s="8"/>
      <c r="H113" s="118"/>
      <c r="I113" s="8"/>
      <c r="J113" s="8"/>
      <c r="K113" s="8"/>
      <c r="L113" s="16"/>
    </row>
    <row r="114" ht="15" spans="2:12">
      <c r="B114" s="16"/>
      <c r="C114" s="16"/>
      <c r="D114" s="8"/>
      <c r="E114" s="8"/>
      <c r="F114" s="8"/>
      <c r="G114" s="8"/>
      <c r="H114" s="47"/>
      <c r="I114" s="47"/>
      <c r="J114" s="8"/>
      <c r="K114" s="8"/>
      <c r="L114" s="16"/>
    </row>
    <row r="115" ht="15" spans="2:12">
      <c r="B115" s="119" t="s">
        <v>149</v>
      </c>
      <c r="C115" s="119"/>
      <c r="D115" s="8"/>
      <c r="E115" s="8"/>
      <c r="F115" s="8"/>
      <c r="G115" s="8"/>
      <c r="H115" s="47" t="s">
        <v>150</v>
      </c>
      <c r="I115" s="47"/>
      <c r="J115" s="8"/>
      <c r="K115" s="8"/>
      <c r="L115" s="16"/>
    </row>
    <row r="116" ht="15" customHeight="1" spans="2:12">
      <c r="B116" s="120" t="s">
        <v>151</v>
      </c>
      <c r="C116" s="120"/>
      <c r="D116" s="8"/>
      <c r="E116" s="8"/>
      <c r="F116" s="8"/>
      <c r="G116" s="120" t="s">
        <v>152</v>
      </c>
      <c r="H116" s="120"/>
      <c r="I116" s="120"/>
      <c r="J116" s="120"/>
      <c r="K116" s="120"/>
      <c r="L116" s="133"/>
    </row>
    <row r="117" spans="2:12">
      <c r="B117" s="8"/>
      <c r="C117" s="8"/>
      <c r="D117" s="8"/>
      <c r="E117" s="8"/>
      <c r="F117" s="8"/>
      <c r="G117" s="8"/>
      <c r="H117" s="8"/>
      <c r="I117" s="21"/>
      <c r="J117" s="21"/>
      <c r="K117" s="21"/>
      <c r="L117" s="21"/>
    </row>
    <row r="118" spans="2:1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2:1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2:12">
      <c r="B120" s="4"/>
      <c r="C120" s="4"/>
      <c r="D120" s="4"/>
      <c r="E120" s="4"/>
      <c r="F120" s="4"/>
      <c r="G120" s="4"/>
      <c r="H120" s="121"/>
      <c r="I120" s="4"/>
      <c r="J120" s="4"/>
      <c r="K120" s="4"/>
      <c r="L120" s="4"/>
    </row>
    <row r="121" spans="2:1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2:12">
      <c r="B122" s="4"/>
      <c r="C122" s="4"/>
      <c r="D122" s="4"/>
      <c r="E122" s="4"/>
      <c r="F122" s="4"/>
      <c r="G122" s="4"/>
      <c r="H122" s="121"/>
      <c r="I122" s="4"/>
      <c r="J122" s="4"/>
      <c r="K122" s="4"/>
      <c r="L122" s="4"/>
    </row>
    <row r="123" spans="2:1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2:1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2:12">
      <c r="B125" s="4"/>
      <c r="C125" s="4"/>
      <c r="D125" s="4"/>
      <c r="E125" s="4"/>
      <c r="F125" s="4"/>
      <c r="G125" s="4"/>
      <c r="H125" s="121"/>
      <c r="I125" s="4"/>
      <c r="J125" s="4"/>
      <c r="K125" s="4"/>
      <c r="L125" s="4"/>
    </row>
    <row r="126" spans="2:12">
      <c r="B126" s="4"/>
      <c r="C126" s="4"/>
      <c r="D126" s="4"/>
      <c r="E126" s="4"/>
      <c r="F126" s="4"/>
      <c r="G126" s="4"/>
      <c r="H126" s="121"/>
      <c r="I126" s="4"/>
      <c r="J126" s="4"/>
      <c r="K126" s="4"/>
      <c r="L126" s="4"/>
    </row>
    <row r="127" spans="2:1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2:12">
      <c r="B128" s="4"/>
      <c r="C128" s="4"/>
      <c r="D128" s="4"/>
      <c r="E128" s="4"/>
      <c r="F128" s="4"/>
      <c r="G128" s="4"/>
      <c r="H128" s="121"/>
      <c r="I128" s="4"/>
      <c r="J128" s="4"/>
      <c r="K128" s="4"/>
      <c r="L128" s="4"/>
    </row>
    <row r="129" spans="2:1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2:1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2:1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2:1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2:1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2:1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2:1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2:1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2:1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2:1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2:1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2:1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2:1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2:1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2:1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2:1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2:1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2:1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2:1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2:1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2:1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2:1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2:1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2:1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2:1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2:1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2:1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2:1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2:1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2:1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2:1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2:1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2:1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2:1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2:1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2:1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2:1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2:1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2:1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2:1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2:1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2:1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2:1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2:1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2:1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2:1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2:1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2:1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2:1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2:1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2:1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2:1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2:1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2:1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2:1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2:1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2:1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2:1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2:1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2:1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2:1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2:1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2:1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2:1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2:1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2:1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2:1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2:1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2:1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2:1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2:1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2:1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2:1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2:1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2:1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2:1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2:1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2:1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2:1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2:1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2:1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2:1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2:1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2:1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2:1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2:1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2:1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2:1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2:1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2:1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2:1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2:1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</sheetData>
  <sheetProtection password="F686" sheet="1" objects="1" scenarios="1"/>
  <mergeCells count="64">
    <mergeCell ref="C9:G9"/>
    <mergeCell ref="C10:G10"/>
    <mergeCell ref="C11:G11"/>
    <mergeCell ref="C12:G12"/>
    <mergeCell ref="C13:G13"/>
    <mergeCell ref="C14:G14"/>
    <mergeCell ref="C18:G18"/>
    <mergeCell ref="C19:G19"/>
    <mergeCell ref="C20:G20"/>
    <mergeCell ref="B22:L22"/>
    <mergeCell ref="B25:L25"/>
    <mergeCell ref="B78:L78"/>
    <mergeCell ref="B89:L89"/>
    <mergeCell ref="B98:L98"/>
    <mergeCell ref="B104:L104"/>
    <mergeCell ref="H114:I114"/>
    <mergeCell ref="B115:C115"/>
    <mergeCell ref="H115:I115"/>
    <mergeCell ref="B116:C116"/>
    <mergeCell ref="G116:K116"/>
    <mergeCell ref="B15:B17"/>
    <mergeCell ref="B51:B52"/>
    <mergeCell ref="C29:C41"/>
    <mergeCell ref="C42:C43"/>
    <mergeCell ref="C44:C47"/>
    <mergeCell ref="C51:C52"/>
    <mergeCell ref="D29:D41"/>
    <mergeCell ref="D42:D43"/>
    <mergeCell ref="D44:D47"/>
    <mergeCell ref="D51:D52"/>
    <mergeCell ref="E29:E41"/>
    <mergeCell ref="E42:E43"/>
    <mergeCell ref="E44:E47"/>
    <mergeCell ref="E51:E52"/>
    <mergeCell ref="F29:F41"/>
    <mergeCell ref="F42:F43"/>
    <mergeCell ref="F44:F47"/>
    <mergeCell ref="F51:F52"/>
    <mergeCell ref="G29:G41"/>
    <mergeCell ref="G42:G43"/>
    <mergeCell ref="G44:G47"/>
    <mergeCell ref="G51:G52"/>
    <mergeCell ref="H29:H41"/>
    <mergeCell ref="H42:H43"/>
    <mergeCell ref="H44:H47"/>
    <mergeCell ref="H51:H52"/>
    <mergeCell ref="I29:I41"/>
    <mergeCell ref="I42:I43"/>
    <mergeCell ref="I44:I47"/>
    <mergeCell ref="I51:I52"/>
    <mergeCell ref="J29:J41"/>
    <mergeCell ref="J42:J43"/>
    <mergeCell ref="J44:J47"/>
    <mergeCell ref="J51:J52"/>
    <mergeCell ref="K29:K41"/>
    <mergeCell ref="K42:K43"/>
    <mergeCell ref="K44:K47"/>
    <mergeCell ref="K51:K52"/>
    <mergeCell ref="L29:L41"/>
    <mergeCell ref="L42:L43"/>
    <mergeCell ref="L44:L47"/>
    <mergeCell ref="L51:L52"/>
    <mergeCell ref="B2:G6"/>
    <mergeCell ref="C15:G17"/>
  </mergeCells>
  <hyperlinks>
    <hyperlink ref="C12" r:id="rId2" display="www.apccolombia.gov.co"/>
  </hyperlinks>
  <printOptions horizontalCentered="1"/>
  <pageMargins left="0.393055555555556" right="0.393055555555556" top="1.57430555555556" bottom="0.984027777777778" header="0.393055555555556" footer="0.393055555555556"/>
  <pageSetup paperSize="14" scale="50" orientation="landscape"/>
  <headerFooter>
    <oddHeader>&amp;CPágina &amp;P&amp;R&amp;F</oddHeader>
    <oddFooter>&amp;L&amp;"Arial Narrow,Cursiva"&amp;7&amp;G&amp;C&amp;8Este documento es propiedad de la Agencia Presidencial de Cooperación Internacional de Colombia   _x000D_No está autorizada su reproducción total o parcial_x000D_&amp;P/&amp;N</oddFooter>
  </headerFooter>
  <rowBreaks count="1" manualBreakCount="1">
    <brk id="77" max="12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MINISTERIO DE MEDIO AMBIENTE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 de Adquisiciones 2016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apc</cp:lastModifiedBy>
  <dcterms:created xsi:type="dcterms:W3CDTF">2006-03-13T14:08:00Z</dcterms:created>
  <cp:lastPrinted>2016-01-28T16:08:00Z</cp:lastPrinted>
  <dcterms:modified xsi:type="dcterms:W3CDTF">2016-08-03T14:04:31Z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3082-9.1.0.5217</vt:lpwstr>
  </property>
</Properties>
</file>