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64011"/>
  <mc:AlternateContent xmlns:mc="http://schemas.openxmlformats.org/markup-compatibility/2006">
    <mc:Choice Requires="x15">
      <x15ac:absPath xmlns:x15ac="http://schemas.microsoft.com/office/spreadsheetml/2010/11/ac" url="C:\Users\ivansanchez\Documents\"/>
    </mc:Choice>
  </mc:AlternateContent>
  <bookViews>
    <workbookView xWindow="0" yWindow="0" windowWidth="28800" windowHeight="11730" tabRatio="936" activeTab="1"/>
  </bookViews>
  <sheets>
    <sheet name="DATOS" sheetId="2" r:id="rId1"/>
    <sheet name="Formato Formulación CSS" sheetId="1" r:id="rId2"/>
    <sheet name="Hoja1" sheetId="6" state="hidden" r:id="rId3"/>
    <sheet name="Agregación de Valor" sheetId="3" r:id="rId4"/>
    <sheet name="Instrumentos de Intercambio" sheetId="5" r:id="rId5"/>
    <sheet name="Agregación " sheetId="4" state="hidden" r:id="rId6"/>
  </sheets>
  <definedNames>
    <definedName name="CONOCIMIENTO_Técnicas__métodos__saberes__metodologías_desarrolladas_o_mejoradas." comment="Nuevas técnicas, métodos, metodologías comprobables son desarolladas al interior de la entidad socia receptora que permite apropiar los conocimientos y aprendizajes a futuro.">'Formato Formulación CSS'!$F$76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8" i="3" l="1"/>
  <c r="F58" i="3"/>
  <c r="E58" i="3"/>
  <c r="G57" i="3"/>
  <c r="F57" i="3"/>
  <c r="E57" i="3"/>
  <c r="G56" i="3"/>
  <c r="F56" i="3"/>
  <c r="E56" i="3"/>
  <c r="G55" i="3"/>
  <c r="F55" i="3"/>
  <c r="E55" i="3"/>
  <c r="G54" i="3"/>
  <c r="F54" i="3"/>
  <c r="E54" i="3"/>
  <c r="G53" i="3"/>
  <c r="F53" i="3"/>
  <c r="E53" i="3"/>
  <c r="G52" i="3"/>
  <c r="F52" i="3"/>
  <c r="E52" i="3"/>
  <c r="E44" i="3" l="1"/>
  <c r="E45" i="3"/>
  <c r="E46" i="3"/>
  <c r="E47" i="3"/>
  <c r="E48" i="3"/>
  <c r="E49" i="3"/>
  <c r="E50" i="3"/>
  <c r="E51" i="3"/>
  <c r="E43" i="3"/>
  <c r="N20" i="3"/>
  <c r="AH66" i="1" l="1"/>
  <c r="AF66" i="1"/>
  <c r="AD66" i="1"/>
  <c r="AB66" i="1"/>
  <c r="Z66" i="1"/>
  <c r="X66" i="1"/>
  <c r="V66" i="1"/>
  <c r="T66" i="1"/>
  <c r="R66" i="1"/>
  <c r="P66" i="1"/>
  <c r="N66" i="1"/>
  <c r="L66" i="1"/>
  <c r="H66" i="1"/>
  <c r="F66" i="1"/>
  <c r="D66" i="1"/>
  <c r="C66" i="1"/>
  <c r="AA106" i="1"/>
  <c r="X106" i="1"/>
  <c r="Q105" i="1"/>
  <c r="V105" i="1" s="1"/>
  <c r="Q102" i="1"/>
  <c r="Q101" i="1"/>
  <c r="Q100" i="1"/>
  <c r="V111" i="1"/>
  <c r="V112" i="1"/>
  <c r="V103" i="1"/>
  <c r="J66" i="1"/>
  <c r="G119" i="3"/>
  <c r="Z22" i="3"/>
  <c r="Z21" i="3"/>
  <c r="Z20" i="3"/>
  <c r="Z19" i="3"/>
  <c r="Z18" i="3"/>
  <c r="Z17" i="3"/>
  <c r="Z15" i="3"/>
  <c r="Z16" i="3"/>
  <c r="Z14" i="3"/>
  <c r="Z13" i="3"/>
  <c r="Z12" i="3"/>
  <c r="R21" i="3" l="1"/>
  <c r="R20" i="3"/>
  <c r="T102" i="1"/>
  <c r="V102" i="1" s="1"/>
  <c r="T101" i="1"/>
  <c r="V101" i="1" s="1"/>
  <c r="C158" i="1"/>
  <c r="C151" i="1"/>
  <c r="C144" i="1"/>
  <c r="C136" i="1"/>
  <c r="AD164" i="1"/>
  <c r="AA164" i="1"/>
  <c r="V163" i="1"/>
  <c r="V162" i="1"/>
  <c r="X164" i="1" s="1"/>
  <c r="V161" i="1"/>
  <c r="V160" i="1"/>
  <c r="V159" i="1"/>
  <c r="V158" i="1"/>
  <c r="C129" i="1"/>
  <c r="C122" i="1"/>
  <c r="C114" i="1"/>
  <c r="C107" i="1"/>
  <c r="C100" i="1"/>
  <c r="V100" i="1"/>
  <c r="AD113" i="1"/>
  <c r="AA113" i="1"/>
  <c r="V110" i="1"/>
  <c r="V109" i="1"/>
  <c r="V108" i="1"/>
  <c r="V107" i="1"/>
  <c r="V114" i="1"/>
  <c r="V115" i="1"/>
  <c r="V116" i="1"/>
  <c r="V117" i="1"/>
  <c r="V118" i="1"/>
  <c r="V119" i="1"/>
  <c r="AA120" i="1"/>
  <c r="AD120" i="1"/>
  <c r="V164" i="1" l="1"/>
  <c r="AA121" i="1"/>
  <c r="V120" i="1"/>
  <c r="V113" i="1"/>
  <c r="X120" i="1"/>
  <c r="AG113" i="1"/>
  <c r="O12" i="3"/>
  <c r="X113" i="1"/>
  <c r="AU10" i="3"/>
  <c r="AT20" i="3"/>
  <c r="AU12" i="3"/>
  <c r="AU15" i="3"/>
  <c r="AR20" i="3" s="1"/>
  <c r="AU11" i="3"/>
  <c r="AH98" i="3"/>
  <c r="AH97" i="3"/>
  <c r="AH96" i="3"/>
  <c r="AH95" i="3"/>
  <c r="AH94" i="3"/>
  <c r="AG164" i="1" l="1"/>
  <c r="AG120" i="1"/>
  <c r="X121" i="1"/>
  <c r="AU13" i="3"/>
  <c r="AE90" i="3" l="1"/>
  <c r="AE88" i="3"/>
  <c r="AE86" i="3"/>
  <c r="AE84" i="3"/>
  <c r="AE82" i="3"/>
  <c r="AE80" i="3"/>
  <c r="AE78" i="3"/>
  <c r="AE76" i="3"/>
  <c r="AE75" i="3"/>
  <c r="AE73" i="3"/>
  <c r="AE71" i="3"/>
  <c r="AD90" i="3"/>
  <c r="AD88" i="3"/>
  <c r="AD86" i="3"/>
  <c r="AD84" i="3"/>
  <c r="AD82" i="3"/>
  <c r="AD80" i="3"/>
  <c r="AD78" i="3"/>
  <c r="AD76" i="3"/>
  <c r="AD75" i="3"/>
  <c r="AD73" i="3"/>
  <c r="AD71" i="3"/>
  <c r="AC56" i="3"/>
  <c r="AC90" i="3" s="1"/>
  <c r="AC54" i="3"/>
  <c r="AC88" i="3" s="1"/>
  <c r="AC52" i="3"/>
  <c r="AC86" i="3" s="1"/>
  <c r="AC50" i="3"/>
  <c r="AC84" i="3" s="1"/>
  <c r="AC48" i="3"/>
  <c r="AC82" i="3" s="1"/>
  <c r="AC46" i="3"/>
  <c r="AC80" i="3" s="1"/>
  <c r="AC44" i="3"/>
  <c r="AC78" i="3" s="1"/>
  <c r="AC42" i="3"/>
  <c r="AC76" i="3" s="1"/>
  <c r="AC41" i="3"/>
  <c r="AC75" i="3" s="1"/>
  <c r="AC39" i="3"/>
  <c r="AC73" i="3" s="1"/>
  <c r="AC37" i="3"/>
  <c r="AC71" i="3" s="1"/>
  <c r="AB56" i="3"/>
  <c r="AB90" i="3" s="1"/>
  <c r="AB54" i="3"/>
  <c r="AB88" i="3" s="1"/>
  <c r="AB52" i="3"/>
  <c r="AB86" i="3" s="1"/>
  <c r="AB50" i="3"/>
  <c r="AB84" i="3" s="1"/>
  <c r="AB48" i="3"/>
  <c r="AB82" i="3" s="1"/>
  <c r="AB46" i="3"/>
  <c r="AB80" i="3" s="1"/>
  <c r="AB44" i="3"/>
  <c r="AB78" i="3" s="1"/>
  <c r="AB42" i="3"/>
  <c r="AB76" i="3" s="1"/>
  <c r="AB41" i="3"/>
  <c r="AB75" i="3" s="1"/>
  <c r="AB39" i="3"/>
  <c r="AB73" i="3" s="1"/>
  <c r="AB37" i="3"/>
  <c r="AB71" i="3" s="1"/>
  <c r="L67" i="3" l="1"/>
  <c r="AU16" i="3"/>
  <c r="AU17" i="3" s="1"/>
  <c r="AD167" i="1" l="1"/>
  <c r="V148" i="1"/>
  <c r="V145" i="1"/>
  <c r="AE154" i="4" l="1"/>
  <c r="AE155" i="4" s="1"/>
  <c r="Z154" i="4"/>
  <c r="T153" i="4"/>
  <c r="U153" i="4" s="1"/>
  <c r="T152" i="4"/>
  <c r="U152" i="4" s="1"/>
  <c r="T151" i="4"/>
  <c r="U151" i="4" s="1"/>
  <c r="T150" i="4"/>
  <c r="Q150" i="4"/>
  <c r="U150" i="4" s="1"/>
  <c r="T149" i="4"/>
  <c r="Q149" i="4"/>
  <c r="U149" i="4" s="1"/>
  <c r="Q148" i="4"/>
  <c r="U148" i="4" s="1"/>
  <c r="U154" i="4" s="1"/>
  <c r="C148" i="4"/>
  <c r="AE147" i="4"/>
  <c r="Z147" i="4"/>
  <c r="U146" i="4"/>
  <c r="T146" i="4"/>
  <c r="U145" i="4"/>
  <c r="T145" i="4"/>
  <c r="U144" i="4"/>
  <c r="T144" i="4"/>
  <c r="T143" i="4"/>
  <c r="Q143" i="4"/>
  <c r="U143" i="4" s="1"/>
  <c r="U142" i="4"/>
  <c r="T142" i="4"/>
  <c r="Q142" i="4"/>
  <c r="U141" i="4"/>
  <c r="U147" i="4" s="1"/>
  <c r="Q141" i="4"/>
  <c r="C141" i="4"/>
  <c r="AE140" i="4"/>
  <c r="Z140" i="4"/>
  <c r="Z155" i="4" s="1"/>
  <c r="U139" i="4"/>
  <c r="T139" i="4"/>
  <c r="U138" i="4"/>
  <c r="T138" i="4"/>
  <c r="U137" i="4"/>
  <c r="T137" i="4"/>
  <c r="U136" i="4"/>
  <c r="T136" i="4"/>
  <c r="Q136" i="4"/>
  <c r="T135" i="4"/>
  <c r="Q135" i="4"/>
  <c r="U135" i="4" s="1"/>
  <c r="U134" i="4"/>
  <c r="Q134" i="4"/>
  <c r="C134" i="4"/>
  <c r="Z133" i="4"/>
  <c r="AE132" i="4"/>
  <c r="AE133" i="4" s="1"/>
  <c r="Z132" i="4"/>
  <c r="T131" i="4"/>
  <c r="U131" i="4" s="1"/>
  <c r="T130" i="4"/>
  <c r="U130" i="4" s="1"/>
  <c r="T129" i="4"/>
  <c r="U129" i="4" s="1"/>
  <c r="T128" i="4"/>
  <c r="U128" i="4" s="1"/>
  <c r="Q128" i="4"/>
  <c r="U127" i="4"/>
  <c r="T127" i="4"/>
  <c r="Q127" i="4"/>
  <c r="Q126" i="4"/>
  <c r="U126" i="4" s="1"/>
  <c r="C126" i="4"/>
  <c r="AE125" i="4"/>
  <c r="Z125" i="4"/>
  <c r="T124" i="4"/>
  <c r="U124" i="4" s="1"/>
  <c r="T123" i="4"/>
  <c r="U123" i="4" s="1"/>
  <c r="T122" i="4"/>
  <c r="U122" i="4" s="1"/>
  <c r="T121" i="4"/>
  <c r="Q121" i="4"/>
  <c r="U121" i="4" s="1"/>
  <c r="T120" i="4"/>
  <c r="Q120" i="4"/>
  <c r="U120" i="4" s="1"/>
  <c r="Q119" i="4"/>
  <c r="U119" i="4" s="1"/>
  <c r="U125" i="4" s="1"/>
  <c r="C119" i="4"/>
  <c r="AE118" i="4"/>
  <c r="Z118" i="4"/>
  <c r="T117" i="4"/>
  <c r="U117" i="4" s="1"/>
  <c r="T116" i="4"/>
  <c r="U116" i="4" s="1"/>
  <c r="T115" i="4"/>
  <c r="U115" i="4" s="1"/>
  <c r="T114" i="4"/>
  <c r="U114" i="4" s="1"/>
  <c r="Q114" i="4"/>
  <c r="U113" i="4"/>
  <c r="T113" i="4"/>
  <c r="Q113" i="4"/>
  <c r="Q112" i="4"/>
  <c r="U112" i="4" s="1"/>
  <c r="U118" i="4" s="1"/>
  <c r="C112" i="4"/>
  <c r="Z111" i="4"/>
  <c r="Z156" i="4" s="1"/>
  <c r="AD109" i="4"/>
  <c r="AE109" i="4" s="1"/>
  <c r="T109" i="4"/>
  <c r="U109" i="4" s="1"/>
  <c r="AD108" i="4"/>
  <c r="AE108" i="4" s="1"/>
  <c r="T108" i="4"/>
  <c r="U108" i="4" s="1"/>
  <c r="AD107" i="4"/>
  <c r="AE107" i="4" s="1"/>
  <c r="T107" i="4"/>
  <c r="U107" i="4" s="1"/>
  <c r="AD106" i="4"/>
  <c r="AA106" i="4"/>
  <c r="AE106" i="4" s="1"/>
  <c r="T106" i="4"/>
  <c r="Q106" i="4"/>
  <c r="U106" i="4" s="1"/>
  <c r="AD105" i="4"/>
  <c r="AE105" i="4" s="1"/>
  <c r="AA105" i="4"/>
  <c r="U105" i="4"/>
  <c r="T105" i="4"/>
  <c r="Q105" i="4"/>
  <c r="AA104" i="4"/>
  <c r="AE104" i="4" s="1"/>
  <c r="AE110" i="4" s="1"/>
  <c r="Q104" i="4"/>
  <c r="U104" i="4" s="1"/>
  <c r="C104" i="4"/>
  <c r="AE102" i="4"/>
  <c r="AD102" i="4"/>
  <c r="U102" i="4"/>
  <c r="T102" i="4"/>
  <c r="AE101" i="4"/>
  <c r="AD101" i="4"/>
  <c r="U101" i="4"/>
  <c r="T101" i="4"/>
  <c r="AE100" i="4"/>
  <c r="AD100" i="4"/>
  <c r="U100" i="4"/>
  <c r="T100" i="4"/>
  <c r="AE99" i="4"/>
  <c r="AD99" i="4"/>
  <c r="AA99" i="4"/>
  <c r="T99" i="4"/>
  <c r="U99" i="4" s="1"/>
  <c r="Q99" i="4"/>
  <c r="AD98" i="4"/>
  <c r="AA98" i="4"/>
  <c r="AE98" i="4" s="1"/>
  <c r="T98" i="4"/>
  <c r="Q98" i="4"/>
  <c r="U98" i="4" s="1"/>
  <c r="AE97" i="4"/>
  <c r="AE103" i="4" s="1"/>
  <c r="AA97" i="4"/>
  <c r="U97" i="4"/>
  <c r="Q97" i="4"/>
  <c r="C97" i="4"/>
  <c r="AE95" i="4"/>
  <c r="AD95" i="4"/>
  <c r="U95" i="4"/>
  <c r="T95" i="4"/>
  <c r="AD94" i="4"/>
  <c r="AE94" i="4" s="1"/>
  <c r="T94" i="4"/>
  <c r="U94" i="4" s="1"/>
  <c r="AE93" i="4"/>
  <c r="U93" i="4"/>
  <c r="AD92" i="4"/>
  <c r="AE92" i="4" s="1"/>
  <c r="T92" i="4"/>
  <c r="U92" i="4" s="1"/>
  <c r="AD91" i="4"/>
  <c r="AE91" i="4" s="1"/>
  <c r="T91" i="4"/>
  <c r="U91" i="4" s="1"/>
  <c r="AA90" i="4"/>
  <c r="AE90" i="4" s="1"/>
  <c r="AE96" i="4" s="1"/>
  <c r="Q90" i="4"/>
  <c r="U90" i="4" s="1"/>
  <c r="C90" i="4"/>
  <c r="AD157" i="1"/>
  <c r="AA157" i="1"/>
  <c r="V155" i="1"/>
  <c r="V154" i="1"/>
  <c r="V151" i="1"/>
  <c r="AD150" i="1"/>
  <c r="X150" i="1"/>
  <c r="V147" i="1"/>
  <c r="V144" i="1"/>
  <c r="AG142" i="1"/>
  <c r="AD142" i="1"/>
  <c r="AA142" i="1"/>
  <c r="X142" i="1"/>
  <c r="V140" i="1"/>
  <c r="V139" i="1"/>
  <c r="V136" i="1"/>
  <c r="AD135" i="1"/>
  <c r="AA135" i="1"/>
  <c r="L20" i="3"/>
  <c r="V133" i="1"/>
  <c r="V132" i="1"/>
  <c r="V129" i="1"/>
  <c r="AG128" i="1"/>
  <c r="AD128" i="1"/>
  <c r="V126" i="1"/>
  <c r="V125" i="1"/>
  <c r="O13" i="3" s="1"/>
  <c r="V122" i="1"/>
  <c r="AD106" i="1"/>
  <c r="AD121" i="1" s="1"/>
  <c r="V104" i="1"/>
  <c r="AA99" i="1"/>
  <c r="X99" i="1"/>
  <c r="V106" i="1" l="1"/>
  <c r="V121" i="1" s="1"/>
  <c r="AG106" i="1"/>
  <c r="AG121" i="1" s="1"/>
  <c r="O10" i="3"/>
  <c r="O11" i="3"/>
  <c r="O14" i="3"/>
  <c r="U96" i="4"/>
  <c r="U155" i="4"/>
  <c r="U110" i="4"/>
  <c r="U140" i="4"/>
  <c r="AE111" i="4"/>
  <c r="AE156" i="4" s="1"/>
  <c r="U132" i="4"/>
  <c r="U133" i="4" s="1"/>
  <c r="U103" i="4"/>
  <c r="AD165" i="1"/>
  <c r="V130" i="1"/>
  <c r="X157" i="1"/>
  <c r="X165" i="1" s="1"/>
  <c r="AD143" i="1"/>
  <c r="V156" i="1"/>
  <c r="V138" i="1"/>
  <c r="V152" i="1"/>
  <c r="V134" i="1"/>
  <c r="X134" i="1" s="1"/>
  <c r="X135" i="1" s="1"/>
  <c r="V123" i="1"/>
  <c r="V124" i="1"/>
  <c r="V141" i="1"/>
  <c r="V146" i="1"/>
  <c r="V127" i="1"/>
  <c r="V131" i="1"/>
  <c r="V137" i="1"/>
  <c r="V149" i="1"/>
  <c r="V153" i="1"/>
  <c r="V157" i="1" l="1"/>
  <c r="V150" i="1"/>
  <c r="V142" i="1"/>
  <c r="V128" i="1"/>
  <c r="V135" i="1"/>
  <c r="O16" i="3"/>
  <c r="O17" i="3"/>
  <c r="AG150" i="1"/>
  <c r="U111" i="4"/>
  <c r="U156" i="4" s="1"/>
  <c r="AE157" i="4" s="1"/>
  <c r="O15" i="3"/>
  <c r="AA150" i="1"/>
  <c r="AA165" i="1" s="1"/>
  <c r="X127" i="1"/>
  <c r="X128" i="1" s="1"/>
  <c r="X143" i="1" s="1"/>
  <c r="X167" i="1" s="1"/>
  <c r="AA127" i="1"/>
  <c r="AA128" i="1" s="1"/>
  <c r="AA143" i="1" s="1"/>
  <c r="AG157" i="1"/>
  <c r="AG135" i="1"/>
  <c r="AG143" i="1" s="1"/>
  <c r="V165" i="1" l="1"/>
  <c r="AG165" i="1"/>
  <c r="AG167" i="1" s="1"/>
  <c r="AA167" i="1"/>
  <c r="V143" i="1"/>
  <c r="O18" i="3"/>
  <c r="V166" i="1" l="1"/>
  <c r="AE168" i="1"/>
  <c r="G117" i="3"/>
  <c r="G103" i="3"/>
  <c r="G113" i="3" l="1"/>
  <c r="G104" i="3"/>
  <c r="G115" i="3"/>
  <c r="G106" i="3"/>
  <c r="G111" i="3"/>
  <c r="G114" i="3"/>
  <c r="G105" i="3"/>
  <c r="G108" i="3"/>
  <c r="G118" i="3"/>
  <c r="G107" i="3"/>
  <c r="G112" i="3"/>
  <c r="G116" i="3"/>
  <c r="G109" i="3"/>
  <c r="G110" i="3"/>
</calcChain>
</file>

<file path=xl/comments1.xml><?xml version="1.0" encoding="utf-8"?>
<comments xmlns="http://schemas.openxmlformats.org/spreadsheetml/2006/main">
  <authors>
    <author>Fernando Andrés Nivia Ruiz</author>
  </authors>
  <commentList>
    <comment ref="I3" authorId="0" shapeId="0">
      <text>
        <r>
          <rPr>
            <sz val="9"/>
            <color indexed="81"/>
            <rFont val="Tahoma"/>
            <family val="2"/>
          </rPr>
          <t>Nuevas técnicas, métodos, metodologías comprobables son desarolladas al interior de la entidad socia receptora que permite apropiar los conocimientos y aprendizajes a futuro.</t>
        </r>
      </text>
    </comment>
    <comment ref="I4" authorId="0" shapeId="0">
      <text>
        <r>
          <rPr>
            <sz val="9"/>
            <color indexed="81"/>
            <rFont val="Tahoma"/>
            <family val="2"/>
          </rPr>
          <t>Fortalecimiento adecuado y oportuno de capacidades, competencias y habilidades al interior de la institución, con miras a implementar medidas nuevas y más acertadas en su trabajo cotidiano con los conocimientos y aprendizajes obtenidos.</t>
        </r>
        <r>
          <rPr>
            <sz val="9"/>
            <color indexed="81"/>
            <rFont val="Tahoma"/>
            <family val="2"/>
          </rPr>
          <t xml:space="preserve">
</t>
        </r>
      </text>
    </comment>
    <comment ref="I5" authorId="0" shapeId="0">
      <text>
        <r>
          <rPr>
            <sz val="9"/>
            <color indexed="81"/>
            <rFont val="Tahoma"/>
            <family val="2"/>
          </rPr>
          <t>Generación de productos de aprendizaje (guías, manuales, estudios de caso, etc) innovadores y útiles para la institución que le permitirán implementar los conocimientos y aprendizajes apropiados.</t>
        </r>
      </text>
    </comment>
    <comment ref="I6" authorId="0" shapeId="0">
      <text>
        <r>
          <rPr>
            <sz val="9"/>
            <color indexed="81"/>
            <rFont val="Tahoma"/>
            <family val="2"/>
          </rPr>
          <t>Establecimiento de nuevos contactos y relacionamientos entre entidades mínimo de dos países.</t>
        </r>
      </text>
    </comment>
    <comment ref="I7" authorId="0" shapeId="0">
      <text>
        <r>
          <rPr>
            <sz val="9"/>
            <color indexed="81"/>
            <rFont val="Tahoma"/>
            <family val="2"/>
          </rPr>
          <t>Desarrollo de nuevas redes o estructuras definidas de sinergía, al finalizar el proyecto.</t>
        </r>
      </text>
    </comment>
    <comment ref="I8" authorId="0" shapeId="0">
      <text>
        <r>
          <rPr>
            <sz val="9"/>
            <color indexed="81"/>
            <rFont val="Tahoma"/>
            <family val="2"/>
          </rPr>
          <t xml:space="preserve">Desarrollo de nuevas comunidades especializadas que permiten garantizar el seguimiento y la sostenibilidad de los aprendizajes </t>
        </r>
      </text>
    </comment>
    <comment ref="I9" authorId="0" shapeId="0">
      <text>
        <r>
          <rPr>
            <sz val="9"/>
            <color indexed="81"/>
            <rFont val="Tahoma"/>
            <family val="2"/>
          </rPr>
          <t>Desarrollo por parte de las entidades técnicas, de piezas (físicas o digitales) de difusión y comunicación directamente relacionados con el proyecto, que son difundidas en los medios propios de las entidades.</t>
        </r>
      </text>
    </comment>
    <comment ref="I10" authorId="0" shapeId="0">
      <text>
        <r>
          <rPr>
            <sz val="9"/>
            <color indexed="81"/>
            <rFont val="Tahoma"/>
            <family val="2"/>
          </rPr>
          <t>Desarrollo por parte de diferentes actores, de piezas (físicas o digitales) de difusión y comunicación directamente relacionados con el proyecto, que son difundidas en los medios de comunicación del(los) país (es).</t>
        </r>
      </text>
    </comment>
    <comment ref="I11" authorId="0" shapeId="0">
      <text>
        <r>
          <rPr>
            <sz val="9"/>
            <color indexed="81"/>
            <rFont val="Tahoma"/>
            <family val="2"/>
          </rPr>
          <t>Desarrollo por parte de diferentes actores, de piezas (físicas o digitales) de difusión y comunicación directamente relacionados con el proyecto, que son difundidas en los medios de comunicación especializados (según corresponda)</t>
        </r>
      </text>
    </comment>
  </commentList>
</comments>
</file>

<file path=xl/comments2.xml><?xml version="1.0" encoding="utf-8"?>
<comments xmlns="http://schemas.openxmlformats.org/spreadsheetml/2006/main">
  <authors>
    <author>Fernando Andrés Nivia Ruiz</author>
  </authors>
  <commentList>
    <comment ref="AA10" authorId="0" shapeId="0">
      <text>
        <r>
          <rPr>
            <sz val="9"/>
            <color indexed="81"/>
            <rFont val="Tahoma"/>
            <family val="2"/>
          </rPr>
          <t>Describa en un párrafo la contribución que el proyecto realizará para el cumplimiento de los indicadores</t>
        </r>
      </text>
    </comment>
    <comment ref="AB11" authorId="0" shapeId="0">
      <text>
        <r>
          <rPr>
            <sz val="9"/>
            <color indexed="81"/>
            <rFont val="Tahoma"/>
            <family val="2"/>
          </rPr>
          <t xml:space="preserve">Establezca un valor númerico que correponda a cada indicador. 
</t>
        </r>
      </text>
    </comment>
    <comment ref="AC11" authorId="0" shapeId="0">
      <text>
        <r>
          <rPr>
            <sz val="9"/>
            <color indexed="81"/>
            <rFont val="Tahoma"/>
            <family val="2"/>
          </rPr>
          <t xml:space="preserve">Seleccione la opción que corresponda de acuerdo al alcance que se pretende lograr para cada uno de los indicadores </t>
        </r>
      </text>
    </comment>
    <comment ref="X12" authorId="0" shapeId="0">
      <text>
        <r>
          <rPr>
            <sz val="9"/>
            <color indexed="81"/>
            <rFont val="Tahoma"/>
            <family val="2"/>
          </rPr>
          <t>Nuevas técnicas, métodos, metodologías comprobables son desarolladas al interior de la entidad socia receptora que permite apropiar los conocimientos y aprendizajes a futuro.</t>
        </r>
      </text>
    </comment>
    <comment ref="AB12" authorId="0" shapeId="0">
      <text>
        <r>
          <rPr>
            <b/>
            <sz val="9"/>
            <color indexed="81"/>
            <rFont val="Tahoma"/>
            <family val="2"/>
          </rPr>
          <t>EJEMPLO:</t>
        </r>
        <r>
          <rPr>
            <sz val="9"/>
            <color indexed="81"/>
            <rFont val="Tahoma"/>
            <family val="2"/>
          </rPr>
          <t xml:space="preserve">
(2) Técnica de cultivo 
(1) Método de enseñanza de idiomas
(1) Metodología de investigación</t>
        </r>
      </text>
    </comment>
    <comment ref="X13" authorId="0" shapeId="0">
      <text>
        <r>
          <rPr>
            <sz val="9"/>
            <color indexed="81"/>
            <rFont val="Tahoma"/>
            <family val="2"/>
          </rPr>
          <t>Fortalecimiento adecuado y oportuno de capacidades, competencias y habilidades al interior de la institución, con miras a implementar medidas nuevas y más acertadas en su trabajo cotidiano con los conocimientos y aprendizajes obtenidos.</t>
        </r>
        <r>
          <rPr>
            <sz val="9"/>
            <color indexed="81"/>
            <rFont val="Tahoma"/>
            <family val="2"/>
          </rPr>
          <t xml:space="preserve">
</t>
        </r>
      </text>
    </comment>
    <comment ref="AB13" authorId="0" shapeId="0">
      <text>
        <r>
          <rPr>
            <b/>
            <sz val="9"/>
            <color indexed="81"/>
            <rFont val="Tahoma"/>
            <family val="2"/>
          </rPr>
          <t>EJEMPLO:</t>
        </r>
        <r>
          <rPr>
            <sz val="9"/>
            <color indexed="81"/>
            <rFont val="Tahoma"/>
            <family val="2"/>
          </rPr>
          <t xml:space="preserve">
(10) funcionarios 
(20) estudiantes
(50) campesinos</t>
        </r>
      </text>
    </comment>
    <comment ref="X14" authorId="0" shapeId="0">
      <text>
        <r>
          <rPr>
            <sz val="9"/>
            <color indexed="81"/>
            <rFont val="Tahoma"/>
            <family val="2"/>
          </rPr>
          <t>Generación de productos de aprendizaje (guías, manuales, estudios de caso, etc) innovadores y útiles para la institución que le permitirán implementar los conocimientos y aprendizajes apropiados.</t>
        </r>
      </text>
    </comment>
    <comment ref="AB14" authorId="0" shapeId="0">
      <text>
        <r>
          <rPr>
            <b/>
            <sz val="9"/>
            <color indexed="81"/>
            <rFont val="Tahoma"/>
            <family val="2"/>
          </rPr>
          <t>EJEMPLO:</t>
        </r>
        <r>
          <rPr>
            <sz val="9"/>
            <color indexed="81"/>
            <rFont val="Tahoma"/>
            <family val="2"/>
          </rPr>
          <t xml:space="preserve">
(1) Manual  
(2) Guía de…
(1) Estudio de caso</t>
        </r>
      </text>
    </comment>
    <comment ref="X15" authorId="0" shapeId="0">
      <text>
        <r>
          <rPr>
            <sz val="9"/>
            <color indexed="81"/>
            <rFont val="Tahoma"/>
            <family val="2"/>
          </rPr>
          <t>Establecimiento de nuevos contactos y relacionamientos entre entidades mínimo de dos países.</t>
        </r>
      </text>
    </comment>
    <comment ref="AB15" authorId="0" shapeId="0">
      <text>
        <r>
          <rPr>
            <b/>
            <sz val="9"/>
            <color indexed="81"/>
            <rFont val="Tahoma"/>
            <family val="2"/>
          </rPr>
          <t>EJEMPLO:</t>
        </r>
        <r>
          <rPr>
            <sz val="9"/>
            <color indexed="81"/>
            <rFont val="Tahoma"/>
            <family val="2"/>
          </rPr>
          <t xml:space="preserve">
10
20
30</t>
        </r>
      </text>
    </comment>
    <comment ref="X16" authorId="0" shapeId="0">
      <text>
        <r>
          <rPr>
            <sz val="9"/>
            <color indexed="81"/>
            <rFont val="Tahoma"/>
            <family val="2"/>
          </rPr>
          <t>Desarrollo de nuevas redes o estructuras definidas de sinergía, al finalizar el proyecto.</t>
        </r>
      </text>
    </comment>
    <comment ref="AB16" authorId="0" shapeId="0">
      <text>
        <r>
          <rPr>
            <b/>
            <sz val="9"/>
            <color indexed="81"/>
            <rFont val="Tahoma"/>
            <family val="2"/>
          </rPr>
          <t>EJEMPLO:</t>
        </r>
        <r>
          <rPr>
            <sz val="9"/>
            <color indexed="81"/>
            <rFont val="Tahoma"/>
            <family val="2"/>
          </rPr>
          <t xml:space="preserve">
1
2
3</t>
        </r>
      </text>
    </comment>
    <comment ref="X17" authorId="0" shapeId="0">
      <text>
        <r>
          <rPr>
            <sz val="9"/>
            <color indexed="81"/>
            <rFont val="Tahoma"/>
            <family val="2"/>
          </rPr>
          <t xml:space="preserve">Desarrollo de nuevas comunidades especializadas que permiten garantizar el seguimiento y la sostenibilidad de los aprendizajes </t>
        </r>
      </text>
    </comment>
    <comment ref="AB17" authorId="0" shapeId="0">
      <text>
        <r>
          <rPr>
            <b/>
            <sz val="9"/>
            <color indexed="81"/>
            <rFont val="Tahoma"/>
            <family val="2"/>
          </rPr>
          <t>EJEMPLO:</t>
        </r>
        <r>
          <rPr>
            <sz val="9"/>
            <color indexed="81"/>
            <rFont val="Tahoma"/>
            <family val="2"/>
          </rPr>
          <t xml:space="preserve">
1.
2.
3.</t>
        </r>
      </text>
    </comment>
    <comment ref="X18" authorId="0" shapeId="0">
      <text>
        <r>
          <rPr>
            <sz val="9"/>
            <color indexed="81"/>
            <rFont val="Tahoma"/>
            <family val="2"/>
          </rPr>
          <t>Desarrollo por parte de las entidades técnicas, de piezas (físicas o digitales) de difusión y comunicación directamente relacionados con el proyecto, que son difundidas en los medios propios de las entidades.</t>
        </r>
      </text>
    </comment>
    <comment ref="AB18" authorId="0" shapeId="0">
      <text>
        <r>
          <rPr>
            <b/>
            <sz val="9"/>
            <color indexed="81"/>
            <rFont val="Tahoma"/>
            <family val="2"/>
          </rPr>
          <t>EJEMPLO:</t>
        </r>
        <r>
          <rPr>
            <sz val="9"/>
            <color indexed="81"/>
            <rFont val="Tahoma"/>
            <family val="2"/>
          </rPr>
          <t xml:space="preserve">
Boletines
Artículos
Notas de prensa
Etc.</t>
        </r>
      </text>
    </comment>
    <comment ref="X19" authorId="0" shapeId="0">
      <text>
        <r>
          <rPr>
            <sz val="9"/>
            <color indexed="81"/>
            <rFont val="Tahoma"/>
            <family val="2"/>
          </rPr>
          <t>Desarrollo por parte de diferentes actores, de piezas (físicas o digitales) de difusión y comunicación directamente relacionados con el proyecto, que son difundidas en los medios de comunicación del(los) país (es).</t>
        </r>
      </text>
    </comment>
    <comment ref="AB19" authorId="0" shapeId="0">
      <text>
        <r>
          <rPr>
            <b/>
            <sz val="9"/>
            <color indexed="81"/>
            <rFont val="Tahoma"/>
            <family val="2"/>
          </rPr>
          <t xml:space="preserve">EJEMPLO:
</t>
        </r>
        <r>
          <rPr>
            <sz val="9"/>
            <color indexed="81"/>
            <rFont val="Tahoma"/>
            <family val="2"/>
          </rPr>
          <t>Boletines
Artículos
Notas de prensa
Etc.</t>
        </r>
      </text>
    </comment>
    <comment ref="X20" authorId="0" shapeId="0">
      <text>
        <r>
          <rPr>
            <sz val="9"/>
            <color indexed="81"/>
            <rFont val="Tahoma"/>
            <family val="2"/>
          </rPr>
          <t>Desarrollo por parte de diferentes actores, de piezas (físicas o digitales) de difusión y comunicación directamente relacionados con el proyecto, que son difundidas en los medios de comunicación especializados (según corresponda)</t>
        </r>
      </text>
    </comment>
    <comment ref="AB20" authorId="0" shapeId="0">
      <text>
        <r>
          <rPr>
            <b/>
            <sz val="9"/>
            <color indexed="81"/>
            <rFont val="Tahoma"/>
            <family val="2"/>
          </rPr>
          <t xml:space="preserve">EJEMPLO:
</t>
        </r>
        <r>
          <rPr>
            <sz val="9"/>
            <color indexed="81"/>
            <rFont val="Tahoma"/>
            <family val="2"/>
          </rPr>
          <t>Boletines
Artículos
Notas de prensa
Etc.</t>
        </r>
      </text>
    </comment>
    <comment ref="AB21" authorId="0" shapeId="0">
      <text>
        <r>
          <rPr>
            <b/>
            <sz val="9"/>
            <color indexed="81"/>
            <rFont val="Tahoma"/>
            <family val="2"/>
          </rPr>
          <t>EJEMPLO:</t>
        </r>
        <r>
          <rPr>
            <sz val="9"/>
            <color indexed="81"/>
            <rFont val="Tahoma"/>
            <family val="2"/>
          </rPr>
          <t xml:space="preserve">
1.
2.
3.</t>
        </r>
      </text>
    </comment>
    <comment ref="AB22" authorId="0" shapeId="0">
      <text>
        <r>
          <rPr>
            <b/>
            <sz val="9"/>
            <color indexed="81"/>
            <rFont val="Tahoma"/>
            <family val="2"/>
          </rPr>
          <t>EJEMPLO:</t>
        </r>
        <r>
          <rPr>
            <sz val="9"/>
            <color indexed="81"/>
            <rFont val="Tahoma"/>
            <family val="2"/>
          </rPr>
          <t xml:space="preserve">
5%
10%
20%</t>
        </r>
      </text>
    </comment>
    <comment ref="AA35" authorId="0" shapeId="0">
      <text>
        <r>
          <rPr>
            <sz val="9"/>
            <color indexed="81"/>
            <rFont val="Tahoma"/>
            <family val="2"/>
          </rPr>
          <t>Describa en un párrafo la contribución que el proyecto ha realizado para el cumplimiento de los indicadores</t>
        </r>
      </text>
    </comment>
    <comment ref="AB36" authorId="0" shapeId="0">
      <text>
        <r>
          <rPr>
            <sz val="9"/>
            <color indexed="81"/>
            <rFont val="Tahoma"/>
            <family val="2"/>
          </rPr>
          <t xml:space="preserve">Establezca un valor númerico que correponda a cada indicador. 
</t>
        </r>
      </text>
    </comment>
    <comment ref="AC36" authorId="0" shapeId="0">
      <text>
        <r>
          <rPr>
            <sz val="9"/>
            <color indexed="81"/>
            <rFont val="Tahoma"/>
            <family val="2"/>
          </rPr>
          <t xml:space="preserve">Seleccione la opción que corresponda de acuerdo al alcance que se pretende lograr para cada uno de los indicadores </t>
        </r>
      </text>
    </comment>
    <comment ref="AD36" authorId="0" shapeId="0">
      <text>
        <r>
          <rPr>
            <sz val="9"/>
            <color indexed="81"/>
            <rFont val="Tahoma"/>
            <family val="2"/>
          </rPr>
          <t xml:space="preserve">Establezca un valor númerico que correponda a cada indicador. 
</t>
        </r>
      </text>
    </comment>
    <comment ref="AE36" authorId="0" shapeId="0">
      <text>
        <r>
          <rPr>
            <sz val="9"/>
            <color indexed="81"/>
            <rFont val="Tahoma"/>
            <family val="2"/>
          </rPr>
          <t xml:space="preserve">Seleccione la opción que corresponda de acuerdo al alcance que se haya logrado (al medio de término de ejecución del proyecto) para cada uno de los indicadores </t>
        </r>
      </text>
    </comment>
    <comment ref="X37" authorId="0" shapeId="0">
      <text>
        <r>
          <rPr>
            <b/>
            <sz val="9"/>
            <color indexed="81"/>
            <rFont val="Tahoma"/>
            <family val="2"/>
          </rPr>
          <t>Descripción:</t>
        </r>
        <r>
          <rPr>
            <sz val="9"/>
            <color indexed="81"/>
            <rFont val="Tahoma"/>
            <family val="2"/>
          </rPr>
          <t xml:space="preserve">
Fortalecimiento adecuado y oportuno de capacidades, competencias y habilidades al interior de la institución, con miras a implementar medidas nuevas y más acertadas en su trabajo cotidiano con los conocimientos y aprendizajes obtenidos.</t>
        </r>
      </text>
    </comment>
    <comment ref="X39" authorId="0" shapeId="0">
      <text>
        <r>
          <rPr>
            <b/>
            <sz val="9"/>
            <color indexed="81"/>
            <rFont val="Tahoma"/>
            <family val="2"/>
          </rPr>
          <t>Descripción:</t>
        </r>
        <r>
          <rPr>
            <sz val="9"/>
            <color indexed="81"/>
            <rFont val="Tahoma"/>
            <family val="2"/>
          </rPr>
          <t xml:space="preserve">
Nuevas técnicas, métodos, metodologías comprobables son desarolladas al interior de la entidad socia receptora que permite apropiar los conocimientos y aprendizajes a futuro.</t>
        </r>
      </text>
    </comment>
    <comment ref="X41" authorId="0" shapeId="0">
      <text>
        <r>
          <rPr>
            <b/>
            <sz val="9"/>
            <color indexed="81"/>
            <rFont val="Tahoma"/>
            <family val="2"/>
          </rPr>
          <t xml:space="preserve">Descripción:
</t>
        </r>
        <r>
          <rPr>
            <sz val="9"/>
            <color indexed="81"/>
            <rFont val="Tahoma"/>
            <family val="2"/>
          </rPr>
          <t xml:space="preserve">Generación de productos de aprendizaje (guías, manuales, estudios de caso, etc) innovadores y útiles para la institución que le permitirán implementar los conocimientos y aprendizajes apropiados.
</t>
        </r>
      </text>
    </comment>
    <comment ref="X42" authorId="0" shapeId="0">
      <text>
        <r>
          <rPr>
            <b/>
            <sz val="9"/>
            <color indexed="81"/>
            <rFont val="Tahoma"/>
            <family val="2"/>
          </rPr>
          <t>Descripción:</t>
        </r>
        <r>
          <rPr>
            <sz val="9"/>
            <color indexed="81"/>
            <rFont val="Tahoma"/>
            <family val="2"/>
          </rPr>
          <t xml:space="preserve">
Establecimiento de nuevos contactos y relacionamientos entre entidades mínimo de dos países.</t>
        </r>
      </text>
    </comment>
    <comment ref="X44" authorId="0" shapeId="0">
      <text>
        <r>
          <rPr>
            <b/>
            <sz val="9"/>
            <color indexed="81"/>
            <rFont val="Tahoma"/>
            <family val="2"/>
          </rPr>
          <t>Descripción:</t>
        </r>
        <r>
          <rPr>
            <sz val="9"/>
            <color indexed="81"/>
            <rFont val="Tahoma"/>
            <family val="2"/>
          </rPr>
          <t xml:space="preserve">
Desarrollo de nuevas redes o estructuras definidas de sinergía, al finalizar el proyecto.</t>
        </r>
      </text>
    </comment>
    <comment ref="X46" authorId="0" shapeId="0">
      <text>
        <r>
          <rPr>
            <b/>
            <sz val="9"/>
            <color indexed="81"/>
            <rFont val="Tahoma"/>
            <family val="2"/>
          </rPr>
          <t>Descripción::</t>
        </r>
        <r>
          <rPr>
            <sz val="9"/>
            <color indexed="81"/>
            <rFont val="Tahoma"/>
            <family val="2"/>
          </rPr>
          <t xml:space="preserve">
Desarrollo de nuevas comunidades especializadas que permiten garantizar el seguimiento y la sostenibilidad de los aprendizajes </t>
        </r>
      </text>
    </comment>
    <comment ref="X48" authorId="0" shapeId="0">
      <text>
        <r>
          <rPr>
            <b/>
            <sz val="9"/>
            <color indexed="81"/>
            <rFont val="Tahoma"/>
            <family val="2"/>
          </rPr>
          <t>Descripción:</t>
        </r>
        <r>
          <rPr>
            <sz val="9"/>
            <color indexed="81"/>
            <rFont val="Tahoma"/>
            <family val="2"/>
          </rPr>
          <t xml:space="preserve">
Desarrollo por parte de las entidades técnicas, de piezas (físicas o digitales) de difusión y comunicación directamente relacionados con el proyecto, que son difundidas en los medios propios de las entidades.</t>
        </r>
      </text>
    </comment>
    <comment ref="X50" authorId="0" shapeId="0">
      <text>
        <r>
          <rPr>
            <b/>
            <sz val="9"/>
            <color indexed="81"/>
            <rFont val="Tahoma"/>
            <family val="2"/>
          </rPr>
          <t>Descripción:</t>
        </r>
        <r>
          <rPr>
            <sz val="9"/>
            <color indexed="81"/>
            <rFont val="Tahoma"/>
            <family val="2"/>
          </rPr>
          <t xml:space="preserve">
Desarrollo por parte de diferentes actores, de piezas (físicas o digitales) de difusión y comunicación directamente relacionados con el proyecto, que son difundidas en los medios de comunicación del(los) país (es).</t>
        </r>
      </text>
    </comment>
    <comment ref="X52" authorId="0" shapeId="0">
      <text>
        <r>
          <rPr>
            <b/>
            <sz val="9"/>
            <color indexed="81"/>
            <rFont val="Tahoma"/>
            <family val="2"/>
          </rPr>
          <t>Descripción:</t>
        </r>
        <r>
          <rPr>
            <sz val="9"/>
            <color indexed="81"/>
            <rFont val="Tahoma"/>
            <family val="2"/>
          </rPr>
          <t xml:space="preserve">
Desarrollo por parte de diferentes actores, de piezas (físicas o digitales) de difusión y comunicación directamente relacionados con el proyecto, que son difundidas en los medios de comunicación especializados (según corresponda)</t>
        </r>
      </text>
    </comment>
    <comment ref="AA69" authorId="0" shapeId="0">
      <text>
        <r>
          <rPr>
            <sz val="9"/>
            <color indexed="81"/>
            <rFont val="Tahoma"/>
            <family val="2"/>
          </rPr>
          <t>Describa en un párrafo la contribución que el proyecto realizó para el cumplimiento de los indicadores</t>
        </r>
      </text>
    </comment>
    <comment ref="AH69" authorId="0" shapeId="0">
      <text>
        <r>
          <rPr>
            <sz val="9"/>
            <color indexed="81"/>
            <rFont val="Tahoma"/>
            <family val="2"/>
          </rPr>
          <t>Despliegue la opción que corresponda con el resultado final alcanzando durante el proyecto</t>
        </r>
      </text>
    </comment>
    <comment ref="AI69" authorId="0" shapeId="0">
      <text>
        <r>
          <rPr>
            <sz val="9"/>
            <color indexed="81"/>
            <rFont val="Tahoma"/>
            <family val="2"/>
          </rPr>
          <t xml:space="preserve">Copie el valor numérico que haya seleccionado en el paso anterior (Columna K)
</t>
        </r>
      </text>
    </comment>
    <comment ref="AK69" authorId="0" shapeId="0">
      <text>
        <r>
          <rPr>
            <sz val="9"/>
            <color indexed="81"/>
            <rFont val="Tahoma"/>
            <family val="2"/>
          </rPr>
          <t>Describa en un párrafo la contribución final que el proyecto realizó para el cumplimiento de los indicadores</t>
        </r>
      </text>
    </comment>
    <comment ref="AB70" authorId="0" shapeId="0">
      <text>
        <r>
          <rPr>
            <sz val="9"/>
            <color indexed="81"/>
            <rFont val="Tahoma"/>
            <family val="2"/>
          </rPr>
          <t xml:space="preserve">Establezca un valor númerico que correponda a cada indicador. 
</t>
        </r>
      </text>
    </comment>
    <comment ref="AC70" authorId="0" shapeId="0">
      <text>
        <r>
          <rPr>
            <sz val="9"/>
            <color indexed="81"/>
            <rFont val="Tahoma"/>
            <family val="2"/>
          </rPr>
          <t xml:space="preserve">Seleccione la opción que corresponda de acuerdo al alcance que se pretende lograr para cada uno de los indicadores </t>
        </r>
      </text>
    </comment>
    <comment ref="AD70" authorId="0" shapeId="0">
      <text>
        <r>
          <rPr>
            <sz val="9"/>
            <color indexed="81"/>
            <rFont val="Tahoma"/>
            <family val="2"/>
          </rPr>
          <t xml:space="preserve">Establezca un valor númerico que correponda a cada indicador. 
</t>
        </r>
      </text>
    </comment>
    <comment ref="AE70" authorId="0" shapeId="0">
      <text>
        <r>
          <rPr>
            <sz val="9"/>
            <color indexed="81"/>
            <rFont val="Tahoma"/>
            <family val="2"/>
          </rPr>
          <t xml:space="preserve">Seleccione la opción que corresponda de acuerdo al alcance que se haya logrado (al medio de término de ejecución del proyecto) para cada uno de los indicadores </t>
        </r>
      </text>
    </comment>
    <comment ref="AF70" authorId="0" shapeId="0">
      <text>
        <r>
          <rPr>
            <sz val="9"/>
            <color indexed="81"/>
            <rFont val="Tahoma"/>
            <family val="2"/>
          </rPr>
          <t xml:space="preserve">Establezca un valor númerico que correponda a cada indicador. 
</t>
        </r>
      </text>
    </comment>
    <comment ref="AG70" authorId="0" shapeId="0">
      <text>
        <r>
          <rPr>
            <sz val="9"/>
            <color indexed="81"/>
            <rFont val="Tahoma"/>
            <family val="2"/>
          </rPr>
          <t xml:space="preserve">Seleccione la opción que corresponda de acuerdo al alcance que se haya logrado (al finalizar el proyecto) para cada uno de los indicadores </t>
        </r>
      </text>
    </comment>
    <comment ref="X71" authorId="0" shapeId="0">
      <text>
        <r>
          <rPr>
            <b/>
            <sz val="9"/>
            <color indexed="81"/>
            <rFont val="Tahoma"/>
            <family val="2"/>
          </rPr>
          <t>Descripción:</t>
        </r>
        <r>
          <rPr>
            <sz val="9"/>
            <color indexed="81"/>
            <rFont val="Tahoma"/>
            <family val="2"/>
          </rPr>
          <t xml:space="preserve">
Fortalecimiento adecuado y oportuno de capacidades, competencias y habilidades al interior de la institución, con miras a implementar medidas nuevas y más acertadas en su trabajo cotidiano con los conocimientos y aprendizajes obtenidos.</t>
        </r>
      </text>
    </comment>
    <comment ref="X73" authorId="0" shapeId="0">
      <text>
        <r>
          <rPr>
            <b/>
            <sz val="9"/>
            <color indexed="81"/>
            <rFont val="Tahoma"/>
            <family val="2"/>
          </rPr>
          <t>Descripción:</t>
        </r>
        <r>
          <rPr>
            <sz val="9"/>
            <color indexed="81"/>
            <rFont val="Tahoma"/>
            <family val="2"/>
          </rPr>
          <t xml:space="preserve">
Nuevas técnicas, métodos, metodologías comprobables son desarolladas al interior de la entidad socia receptora que permite apropiar los conocimientos y aprendizajes a futuro.</t>
        </r>
      </text>
    </comment>
    <comment ref="X75" authorId="0" shapeId="0">
      <text>
        <r>
          <rPr>
            <b/>
            <sz val="9"/>
            <color indexed="81"/>
            <rFont val="Tahoma"/>
            <family val="2"/>
          </rPr>
          <t xml:space="preserve">Descripción:
</t>
        </r>
        <r>
          <rPr>
            <sz val="9"/>
            <color indexed="81"/>
            <rFont val="Tahoma"/>
            <family val="2"/>
          </rPr>
          <t xml:space="preserve">Generación de productos de aprendizaje (guías, manuales, estudios de caso, etc) innovadores y útiles para la institución que le permitirán implementar los conocimientos y aprendizajes apropiados.
</t>
        </r>
      </text>
    </comment>
    <comment ref="X76" authorId="0" shapeId="0">
      <text>
        <r>
          <rPr>
            <b/>
            <sz val="9"/>
            <color indexed="81"/>
            <rFont val="Tahoma"/>
            <family val="2"/>
          </rPr>
          <t>Descripción:</t>
        </r>
        <r>
          <rPr>
            <sz val="9"/>
            <color indexed="81"/>
            <rFont val="Tahoma"/>
            <family val="2"/>
          </rPr>
          <t xml:space="preserve">
Establecimiento de nuevos contactos y relacionamientos entre entidades mínimo de dos países.</t>
        </r>
      </text>
    </comment>
    <comment ref="X78" authorId="0" shapeId="0">
      <text>
        <r>
          <rPr>
            <b/>
            <sz val="9"/>
            <color indexed="81"/>
            <rFont val="Tahoma"/>
            <family val="2"/>
          </rPr>
          <t>Descripción:</t>
        </r>
        <r>
          <rPr>
            <sz val="9"/>
            <color indexed="81"/>
            <rFont val="Tahoma"/>
            <family val="2"/>
          </rPr>
          <t xml:space="preserve">
Desarrollo de nuevas redes o estructuras definidas de sinergía, al finalizar el proyecto.</t>
        </r>
      </text>
    </comment>
    <comment ref="X80" authorId="0" shapeId="0">
      <text>
        <r>
          <rPr>
            <b/>
            <sz val="9"/>
            <color indexed="81"/>
            <rFont val="Tahoma"/>
            <family val="2"/>
          </rPr>
          <t>Descripción::</t>
        </r>
        <r>
          <rPr>
            <sz val="9"/>
            <color indexed="81"/>
            <rFont val="Tahoma"/>
            <family val="2"/>
          </rPr>
          <t xml:space="preserve">
Desarrollo de nuevas comunidades especializadas que permiten garantizar el seguimiento y la sostenibilidad de los aprendizajes </t>
        </r>
      </text>
    </comment>
    <comment ref="X82" authorId="0" shapeId="0">
      <text>
        <r>
          <rPr>
            <b/>
            <sz val="9"/>
            <color indexed="81"/>
            <rFont val="Tahoma"/>
            <family val="2"/>
          </rPr>
          <t>Descripción:</t>
        </r>
        <r>
          <rPr>
            <sz val="9"/>
            <color indexed="81"/>
            <rFont val="Tahoma"/>
            <family val="2"/>
          </rPr>
          <t xml:space="preserve">
Desarrollo por parte de las entidades técnicas, de piezas (físicas o digitales) de difusión y comunicación directamente relacionados con el proyecto, que son difundidas en los medios propios de las entidades.</t>
        </r>
      </text>
    </comment>
    <comment ref="X84" authorId="0" shapeId="0">
      <text>
        <r>
          <rPr>
            <b/>
            <sz val="9"/>
            <color indexed="81"/>
            <rFont val="Tahoma"/>
            <family val="2"/>
          </rPr>
          <t>Descripción:</t>
        </r>
        <r>
          <rPr>
            <sz val="9"/>
            <color indexed="81"/>
            <rFont val="Tahoma"/>
            <family val="2"/>
          </rPr>
          <t xml:space="preserve">
Desarrollo por parte de diferentes actores, de piezas (físicas o digitales) de difusión y comunicación directamente relacionados con el proyecto, que son difundidas en los medios de comunicación del(los) país (es).</t>
        </r>
      </text>
    </comment>
    <comment ref="X86" authorId="0" shapeId="0">
      <text>
        <r>
          <rPr>
            <b/>
            <sz val="9"/>
            <color indexed="81"/>
            <rFont val="Tahoma"/>
            <family val="2"/>
          </rPr>
          <t>Descripción:</t>
        </r>
        <r>
          <rPr>
            <sz val="9"/>
            <color indexed="81"/>
            <rFont val="Tahoma"/>
            <family val="2"/>
          </rPr>
          <t xml:space="preserve">
Desarrollo por parte de diferentes actores, de piezas (físicas o digitales) de difusión y comunicación directamente relacionados con el proyecto, que son difundidas en los medios de comunicación especializados (según corresponda)</t>
        </r>
      </text>
    </comment>
  </commentList>
</comments>
</file>

<file path=xl/comments3.xml><?xml version="1.0" encoding="utf-8"?>
<comments xmlns="http://schemas.openxmlformats.org/spreadsheetml/2006/main">
  <authors>
    <author>Fernando Andrés Nivia Ruiz</author>
  </authors>
  <commentList>
    <comment ref="E22" authorId="0" shapeId="0">
      <text>
        <r>
          <rPr>
            <sz val="9"/>
            <color indexed="81"/>
            <rFont val="Tahoma"/>
            <family val="2"/>
          </rPr>
          <t>Establecimiento de nuevos contactos y relacionamientos entre entidades mínimo de dos países.</t>
        </r>
      </text>
    </comment>
    <comment ref="F22" authorId="0" shapeId="0">
      <text>
        <r>
          <rPr>
            <sz val="9"/>
            <color indexed="81"/>
            <rFont val="Tahoma"/>
            <family val="2"/>
          </rPr>
          <t>Desarrollo de nuevas redes o estructuras definidas de sinergía, al finalizar el proyecto.</t>
        </r>
      </text>
    </comment>
    <comment ref="G22" authorId="0" shapeId="0">
      <text>
        <r>
          <rPr>
            <sz val="9"/>
            <color indexed="81"/>
            <rFont val="Tahoma"/>
            <family val="2"/>
          </rPr>
          <t xml:space="preserve">Desarrollo de nuevas comunidades especializadas que permiten garantizar el seguimiento y la sostenibilidad de los aprendizajes </t>
        </r>
      </text>
    </comment>
    <comment ref="B23" authorId="0" shapeId="0">
      <text>
        <r>
          <rPr>
            <sz val="9"/>
            <color indexed="81"/>
            <rFont val="Tahoma"/>
            <family val="2"/>
          </rPr>
          <t>Nuevas técnicas, métodos, metodologías comprobables son desarolladas al interior de la entidad socia receptora que permite apropiar los conocimientos y aprendizajes a futuro.</t>
        </r>
      </text>
    </comment>
    <comment ref="C23" authorId="0" shapeId="0">
      <text>
        <r>
          <rPr>
            <sz val="9"/>
            <color indexed="81"/>
            <rFont val="Tahoma"/>
            <family val="2"/>
          </rPr>
          <t>Fortalecimiento adecuado y oportuno de capacidades, competencias y habilidades al interior de la institución, con miras a implementar medidas nuevas y más acertadas en su trabajo cotidiano con los conocimientos y aprendizajes obtenidos.</t>
        </r>
        <r>
          <rPr>
            <sz val="9"/>
            <color indexed="81"/>
            <rFont val="Tahoma"/>
            <family val="2"/>
          </rPr>
          <t xml:space="preserve">
</t>
        </r>
      </text>
    </comment>
    <comment ref="D23" authorId="0" shapeId="0">
      <text>
        <r>
          <rPr>
            <sz val="9"/>
            <color indexed="81"/>
            <rFont val="Tahoma"/>
            <family val="2"/>
          </rPr>
          <t>Fortalecimiento adecuado y oportuno de capacidades, competencias y habilidades al interior de la institución, con miras a implementar medidas nuevas y más acertadas en su trabajo cotidiano con los conocimientos y aprendizajes obtenidos.</t>
        </r>
        <r>
          <rPr>
            <sz val="9"/>
            <color indexed="81"/>
            <rFont val="Tahoma"/>
            <family val="2"/>
          </rPr>
          <t xml:space="preserve">
</t>
        </r>
      </text>
    </comment>
    <comment ref="H23" authorId="0" shapeId="0">
      <text>
        <r>
          <rPr>
            <sz val="9"/>
            <color indexed="81"/>
            <rFont val="Tahoma"/>
            <family val="2"/>
          </rPr>
          <t>Establecimiento de nuevos contactos y relacionamientos entre entidades mínimo de dos países.</t>
        </r>
      </text>
    </comment>
    <comment ref="I23" authorId="0" shapeId="0">
      <text>
        <r>
          <rPr>
            <sz val="9"/>
            <color indexed="81"/>
            <rFont val="Tahoma"/>
            <family val="2"/>
          </rPr>
          <t>Desarrollo de nuevas redes o estructuras definidas de sinergía, al finalizar el proyecto.</t>
        </r>
      </text>
    </comment>
    <comment ref="J23" authorId="0" shapeId="0">
      <text>
        <r>
          <rPr>
            <sz val="9"/>
            <color indexed="81"/>
            <rFont val="Tahoma"/>
            <family val="2"/>
          </rPr>
          <t xml:space="preserve">Desarrollo de nuevas comunidades especializadas que permiten garantizar el seguimiento y la sostenibilidad de los aprendizajes </t>
        </r>
      </text>
    </comment>
  </commentList>
</comments>
</file>

<file path=xl/sharedStrings.xml><?xml version="1.0" encoding="utf-8"?>
<sst xmlns="http://schemas.openxmlformats.org/spreadsheetml/2006/main" count="1391" uniqueCount="837">
  <si>
    <t>,m,.,</t>
  </si>
  <si>
    <t>FORMATO DE FORMULACIÓN DE PROYECTOS DE CSS Y CT</t>
  </si>
  <si>
    <t>1. NOMBRE DEL PROYECTO:</t>
  </si>
  <si>
    <t>ESPACIO EXCLUSIVO DE DILIGENCIAMIENTO POR APC-COLOMBIA</t>
  </si>
  <si>
    <t>CÓDIGO DEL PROYECTO</t>
  </si>
  <si>
    <t>SECTOR SEGIB</t>
  </si>
  <si>
    <t>MODALIDAD 
(Demanda, Oferta o Doble Vía)</t>
  </si>
  <si>
    <t>ÁREA DE INCIDENCIA 
(Marcar el recuadro blanco)</t>
  </si>
  <si>
    <t>Consolidación de relaciones con nuevos países</t>
  </si>
  <si>
    <t>Política Pública</t>
  </si>
  <si>
    <t>2. DATOS DE LAS ENTIDADES EJECUTORAS:
Nota: Si en el proyecto interviene más de una entidad en su país, diligencie los datos de aquella entidad que asume la coordinación general del mismo.</t>
  </si>
  <si>
    <t>Dirección</t>
  </si>
  <si>
    <t>Página web</t>
  </si>
  <si>
    <t>Cuenta Twitter</t>
  </si>
  <si>
    <t>Dependencia / Departamento / Área</t>
  </si>
  <si>
    <t>País</t>
  </si>
  <si>
    <t>Nombre del responsable técnico de la ejecución del proyecto</t>
  </si>
  <si>
    <t xml:space="preserve">Cargo </t>
  </si>
  <si>
    <t>Correo electrónico</t>
  </si>
  <si>
    <t xml:space="preserve">Teléfono y extensión </t>
  </si>
  <si>
    <t>Nombre del responsable de cooperación o responsable directivo de la entidad</t>
  </si>
  <si>
    <t>¿Qué tipo de aporte realiza la entidad? 
(existen tres opciones: asistencia técnica, aportes financieros o aportes en especie)</t>
  </si>
  <si>
    <t>Aportes financieros</t>
  </si>
  <si>
    <t>Asistencia técnica</t>
  </si>
  <si>
    <t>Aportes en especie</t>
  </si>
  <si>
    <t>3. ANTECEDENTES Y JUSTIFICACIÓN DEL PROYECTO
Por favor responda a las siguientes preguntas, use solamente el espacio destinado para ello.</t>
  </si>
  <si>
    <t>3.1. - ¿Cómo se originó esta iniciativa?</t>
  </si>
  <si>
    <t>3.2. - ¿Cuál es la problemática, local, regional o nacional, a la que este proyecto responde?</t>
  </si>
  <si>
    <t>3.3. - ¿A qué objetivo de desarrollo, programa, estrategia, plan o política pública busca contribuir el proyecto?</t>
  </si>
  <si>
    <t>3.4. - ¿Qué trabajo previo ha realizado la entidad demandante en el tema que aborda este proyecto?</t>
  </si>
  <si>
    <t>3.5 - ¿Cuál es la fortaleza del país y de la entidad oferente (o con la que realiza el intercambio)? ¿Por qué se escogió este  país y entidad?</t>
  </si>
  <si>
    <t>3.6 - ¿Existe un MoU entre las entidades que ejecutarán este proyecto? ¿Cuál o cuáles?</t>
  </si>
  <si>
    <t>4. - PROPUESTA DEL PROYECTO 
La metodología de formulación debe tener una relación de causalidad, de manera que las actividades lleven a los resultados, los resultados lleven al objetivo del proyecto, y el objetivo del proyecto contribuya a la finalidad.</t>
  </si>
  <si>
    <r>
      <t xml:space="preserve">4.2. Objetivo del proyecto: 
</t>
    </r>
    <r>
      <rPr>
        <sz val="12"/>
        <color theme="8" tint="-0.499984740745262"/>
        <rFont val="Arial"/>
        <family val="2"/>
      </rPr>
      <t>¿Qué se quiere lograr directamente con este proyecto? ¿Cuál es el objetivo que el proyecto se compromete a lograr?</t>
    </r>
  </si>
  <si>
    <t>4.3. - Resultados esperados, indicadores, metas y medios de verificación.</t>
  </si>
  <si>
    <t>DESCRIPCIÓN DEL RESULTADO</t>
  </si>
  <si>
    <t>META DEL INDICADOR
(Numérica)</t>
  </si>
  <si>
    <t>MEDIOS DE VERIFICACIÓN</t>
  </si>
  <si>
    <t>DESCRIPCIÓN DE ACTIVIDAD</t>
  </si>
  <si>
    <t>Lugar de realización de la actividad 
(ciudad, país)</t>
  </si>
  <si>
    <t>RESULTADO 1</t>
  </si>
  <si>
    <t>R1A1</t>
  </si>
  <si>
    <t>menú desplegable, una actividad por renglón… 5 talleres son 5 actividades</t>
  </si>
  <si>
    <t>R1A2</t>
  </si>
  <si>
    <t>R1A3</t>
  </si>
  <si>
    <t>RESULTADO 2</t>
  </si>
  <si>
    <t>R2A1</t>
  </si>
  <si>
    <t>R2A2</t>
  </si>
  <si>
    <t>R2A3</t>
  </si>
  <si>
    <t>RESULTADO 3</t>
  </si>
  <si>
    <t>R3A1</t>
  </si>
  <si>
    <t>R3A2</t>
  </si>
  <si>
    <t>R3A3</t>
  </si>
  <si>
    <t xml:space="preserve">5. EJECUCIÓN </t>
  </si>
  <si>
    <t>5.1. ¿Cuál es la fecha estimada para la ejecución de la primera actividad del proyecto? (dd/mm/aaaa)</t>
  </si>
  <si>
    <t>5.2. ¿Cuál es la fecha estimada para la ejecución de la última actividad del proyecto? (dd/mm/aaaa)</t>
  </si>
  <si>
    <t>N°</t>
  </si>
  <si>
    <t>ACTIVIDADES</t>
  </si>
  <si>
    <t>TOTAL MESES DE DURACIÓN DEL PROYECTO</t>
  </si>
  <si>
    <t>6. REPLICABILIDAD / APLICABILIDAD / SOSTENIBILIDAD</t>
  </si>
  <si>
    <t>6.1.¿Qué acciones específicas realizará su entidad para difundir, aprovechar, institucionalizar, replicar o dar continuidad al proceso, o al conocimiento adquirido?</t>
  </si>
  <si>
    <t>ACCIÓN 1</t>
  </si>
  <si>
    <t>¿Cuánto tiempo después de finalizado el proyecto se ejecutará? (número de meses)</t>
  </si>
  <si>
    <t>ENTIDAD RESPONSABLE</t>
  </si>
  <si>
    <t>ACCIÓN 2</t>
  </si>
  <si>
    <t>ACCIÓN 3</t>
  </si>
  <si>
    <t>7.  PRESUPUESTO
El presupuesto debe estimarse en $ USD.
APC-Colombia no cubre costos de documentos personales ni trámites migratorios (Ejemplo: Pasaportes, visas, impuestos de turismo, etc.)</t>
  </si>
  <si>
    <t>Ítems</t>
  </si>
  <si>
    <t>SUBTOTAL R1A1</t>
  </si>
  <si>
    <t>SUBTOTAL R1A2</t>
  </si>
  <si>
    <t>SUBTOTAL RESULTADO 1  (R1A1+R1A2+R1A3)</t>
  </si>
  <si>
    <t>SUBTOTAL R2A1</t>
  </si>
  <si>
    <t>SUBTOTAL RESULTADO 2  (R2A1+R2A2+R2A3)</t>
  </si>
  <si>
    <t>SUBTOTAL R3A1</t>
  </si>
  <si>
    <t>SUBTOTAL R3A2</t>
  </si>
  <si>
    <t>SUBTOTAL R3A3</t>
  </si>
  <si>
    <t>SUBTOTAL RESULTADO 3 (R3A1+R3A2+R3A3)</t>
  </si>
  <si>
    <t>SUBTOTAL PROYECTO POR ENTIDAD</t>
  </si>
  <si>
    <t>TOTAL PRESUPUESTO DEL PROYECTO</t>
  </si>
  <si>
    <t>ODS</t>
  </si>
  <si>
    <t>1. FIN DE LA POBREZA</t>
  </si>
  <si>
    <t>3. SALUD Y BIENESTAR</t>
  </si>
  <si>
    <t>4. EDUCACIÓN DE CALIDAD</t>
  </si>
  <si>
    <t>5. IGUALDAD DE GÉNERO</t>
  </si>
  <si>
    <t xml:space="preserve">6. AGUA LIMPIA Y SANEAMIENTO </t>
  </si>
  <si>
    <t>7. ENERGÍA SEQUIBLE Y NO CONTAMINANTE</t>
  </si>
  <si>
    <t>8. TRABAJO DECENTE Y CRECIMIENTO ECONÓMICO</t>
  </si>
  <si>
    <t>9. INDUSTRIA, INNOVACIÓN E INFRAESTRUCTURA</t>
  </si>
  <si>
    <t>10. REDUCCIÓN DE LAS DESIGUALDADES</t>
  </si>
  <si>
    <t>11. CIUDADES Y COMUNIDADES SOSTENIBLES</t>
  </si>
  <si>
    <t>12. PRODUCCIÓN Y CONSUMO RESPONSABLES</t>
  </si>
  <si>
    <t>14. VIDA SUBMARINA</t>
  </si>
  <si>
    <t>15. VIDA DE ECOSISTEMAS TERRESTRES</t>
  </si>
  <si>
    <t>16. PAZ, JUSTICIA E INSTITUCIONES SÓLIDAS</t>
  </si>
  <si>
    <t>17. ALIANZA PARA LOGRAR LOS OBJETIVOS</t>
  </si>
  <si>
    <t>ABASTECIMIENTO Y SANEAMIENTO DE AGUA</t>
  </si>
  <si>
    <t>OTROS SERVICIOS Y POLÍTICAS SOCIALES</t>
  </si>
  <si>
    <t>EDUCACIÓN</t>
  </si>
  <si>
    <t>ENERGÍA</t>
  </si>
  <si>
    <t>CIENCIA Y TECNOLOGÍA</t>
  </si>
  <si>
    <t>EMPRESAS</t>
  </si>
  <si>
    <t>EMPLEO</t>
  </si>
  <si>
    <t>INFRAESTRUCTURA Y SERVICIOS</t>
  </si>
  <si>
    <t>AGROPECUARIO</t>
  </si>
  <si>
    <t>INDUSTRIA</t>
  </si>
  <si>
    <t>PESCA</t>
  </si>
  <si>
    <t>TURISMO</t>
  </si>
  <si>
    <t>EXTRACTIVAS</t>
  </si>
  <si>
    <t>SECTORES PRODUCTIVOS</t>
  </si>
  <si>
    <t>GOBIERNO</t>
  </si>
  <si>
    <t>SOCIEDAD CIVIL</t>
  </si>
  <si>
    <t>MEDIO AMBIENTE</t>
  </si>
  <si>
    <t>GESTIÓN DE DESASTRES</t>
  </si>
  <si>
    <t>CULTURA</t>
  </si>
  <si>
    <t>GÉNERO</t>
  </si>
  <si>
    <t>SECTOR DE COOPERACIÓN</t>
  </si>
  <si>
    <t>ALIENACIÓN ODS PRINCIPAL</t>
  </si>
  <si>
    <t>MODALIDAD</t>
  </si>
  <si>
    <t>OFERTA</t>
  </si>
  <si>
    <t>DEMANDA</t>
  </si>
  <si>
    <t>DOBLE VÍA</t>
  </si>
  <si>
    <t>2.1 ENTIDAD DEMANDANTE 
Entidad que solicita o requiere de asistencia técnica</t>
  </si>
  <si>
    <t>2.2 ENTIDAD OFERENTE
 Entidad que ofrece su conocimiento en el intercambio</t>
  </si>
  <si>
    <t>TIPO DE ENTIDAD</t>
  </si>
  <si>
    <t>PUBLICA</t>
  </si>
  <si>
    <t>PRIVADA</t>
  </si>
  <si>
    <t>MIXTA</t>
  </si>
  <si>
    <t xml:space="preserve">Tipo de entidad </t>
  </si>
  <si>
    <t>FINANCIERO</t>
  </si>
  <si>
    <t>ESPECIE</t>
  </si>
  <si>
    <t>ASISTENCIA TÉCNICA</t>
  </si>
  <si>
    <t>TIPO DE APORTE</t>
  </si>
  <si>
    <t>Celular</t>
  </si>
  <si>
    <t>EXPERIENCIAS SABER HACER COLOMBIA</t>
  </si>
  <si>
    <t>PISOTON-Universidad del Norte</t>
  </si>
  <si>
    <t>Aprender para no perder -Mundo Amazónico</t>
  </si>
  <si>
    <t>Centro de investigacion Caucasec CLAIM-CAUCASECO</t>
  </si>
  <si>
    <t>Escuelas taller herramientas para la paz-Ministerio de Cultura</t>
  </si>
  <si>
    <t>Banca de oportunidades-Banca de oportunidades</t>
  </si>
  <si>
    <t>Redes de Emprendimiento -MINCIT</t>
  </si>
  <si>
    <t>Ciclovias Saludables-Alcaldia de Bogotá - IDRD</t>
  </si>
  <si>
    <t xml:space="preserve">Programa de mejoramiento de barrios-Miisterio de vivienda </t>
  </si>
  <si>
    <t xml:space="preserve">Programa Ondas-Colciencias </t>
  </si>
  <si>
    <t>Reintegrando comunidades rurales-Agencia Colombiana de Reintegración (ACR)</t>
  </si>
  <si>
    <t>Aulas en paz -Universidad de los Andes</t>
  </si>
  <si>
    <t>Musica apra la Reconciliacion -Batuta</t>
  </si>
  <si>
    <t>Museo casa de la memoria-Museo casa de la memoria y Alcaldía de Medellín</t>
  </si>
  <si>
    <t>Acercando justicia a las comunidades-Ministerio de Justicia y del Derecho</t>
  </si>
  <si>
    <t>Centro para la reconciliación-Fundación para la Reconciliación</t>
  </si>
  <si>
    <t>Hogares Sustituto-ICBF</t>
  </si>
  <si>
    <t>Juntando fuerzas para el retorno -Alcaldía de San Carlos</t>
  </si>
  <si>
    <t>Hogares, huertos y luces para la paz-UARIV</t>
  </si>
  <si>
    <t>Tejiendo comunidad con lazos de paz -UARIV</t>
  </si>
  <si>
    <t>Cultivando cacao, cosechando paz -Prosperidad Social</t>
  </si>
  <si>
    <t>Economía local, tejido social -VallenPAZ</t>
  </si>
  <si>
    <t>Retorno al Salado-Fundacion Semana</t>
  </si>
  <si>
    <t>Manual de conivencia -Ministerio del Interior</t>
  </si>
  <si>
    <t>Frente al reclutamienro, arte y cultura (Mambrú no va a la guerra)-Agencia Colombiana de Reintegración (ACR)</t>
  </si>
  <si>
    <t>Atendiendo a la victimas de minas-DAICMA</t>
  </si>
  <si>
    <t>Territorios libres de minas-ANAMA</t>
  </si>
  <si>
    <t>Paz y convivencia en Suchitoto-Alcaldía de Suchitoto</t>
  </si>
  <si>
    <t>Construyendo paz en Mindanao-OPAPP</t>
  </si>
  <si>
    <t>Oportunidades para combatientes discapacitados-RDRC</t>
  </si>
  <si>
    <t>Atributos sensoriales de los cafés especiales: -ADEL GAL VALLE TENZANO</t>
  </si>
  <si>
    <t>Pequeños productores, grandes mercados-Cooperativa Cafetalera Capuca</t>
  </si>
  <si>
    <t>Abriendo trocha a la exportación de cacao fino-COOMPROCAR</t>
  </si>
  <si>
    <t xml:space="preserve">Turismo Rural Comunitario: Desarrollo económico con identidad territorial-ADEL DINO </t>
  </si>
  <si>
    <t xml:space="preserve">Plataforma Filantropia de -AFE </t>
  </si>
  <si>
    <t>Líderes de Acero -Acerías paz del Rio</t>
  </si>
  <si>
    <t>Modelo de Desarrollo Integral de Comunidades Sostenibles (DINCS)-Fundación Mario Santo Domingo</t>
  </si>
  <si>
    <t>Programa Brújula -Fundación Carvajal</t>
  </si>
  <si>
    <t>Piensa en grande -Fundación telefónica</t>
  </si>
  <si>
    <t xml:space="preserve">Mejoramiento de infraestructura comunitaria- CEMEX </t>
  </si>
  <si>
    <t xml:space="preserve">Fortalecimiento de la cadena productiva de lácteos -Fundación Alpina </t>
  </si>
  <si>
    <t>Banco O2-CORNARE, BANCOLOMBIA</t>
  </si>
  <si>
    <t>Protocolo Verde-ASOBANCARIA, MINISTERIO DE AMBIENTE Y DESARROLLO SOSTENIBLE</t>
  </si>
  <si>
    <t>Corredor de Conservación -COCOMASUR</t>
  </si>
  <si>
    <t>Del campo a su mesa, un ejemplo de solidaridad productiva. -ASOFRUTAS</t>
  </si>
  <si>
    <t xml:space="preserve"> Elaboración de pulpas de fruta congeladas en la vereda de Paiva  -ASOFRUPAIVA</t>
  </si>
  <si>
    <t>Fortalecimiento del subsector hortofrutícola en varios municipios, ENCADENAMIENTO de la cadena productiva del plátano.-ASOMUSACEAS</t>
  </si>
  <si>
    <t>Proyecto Cacao Urabá piloto de Asociatividad y Reconciliación -MONOMACHO</t>
  </si>
  <si>
    <t>Procesos asociativos para la legitimación del retorno voluntario-ASPOCRAMM</t>
  </si>
  <si>
    <t xml:space="preserve">Inspección Técnica Vehicular -Ministerio de tranporte </t>
  </si>
  <si>
    <t>Proyecto de reasentamiento voluntario de la población de Doña Ana-Fondo Adaptación</t>
  </si>
  <si>
    <t>Construcción de la circunvalación de la carretera Masaya-Programa Mesoamérica</t>
  </si>
  <si>
    <t>KIOSKO VIVE DIGITAL-MinTIC</t>
  </si>
  <si>
    <t>Nariño, Corazón del Mundo 2016-2019-DNP</t>
  </si>
  <si>
    <t>Análisis Estadístico de transporte de carga -Programa Mesoamérica</t>
  </si>
  <si>
    <t xml:space="preserve">Observatorio Colombiano de Drogas -Ministerio de Justicia </t>
  </si>
  <si>
    <t xml:space="preserve">Programa de cuarta generación de concesiones viales -Ministerio de tranporte </t>
  </si>
  <si>
    <t>Centro de Relevo -MinTIC</t>
  </si>
  <si>
    <t xml:space="preserve">Promoción y Uso del Transporte No Motorizado-Ministerio de tranporte </t>
  </si>
  <si>
    <t>Espacios para el disfrute de la cultura desde la primera infancia-CIPI</t>
  </si>
  <si>
    <t>Gestión territorial en la política de desarrollo integral de la primera infancia-CIPI</t>
  </si>
  <si>
    <t>Programa HERMES 
-Cámara de Comercio de Bogotá</t>
  </si>
  <si>
    <t>Proyecto MAS Marañón -CORPOICA</t>
  </si>
  <si>
    <t>Montería - Ciudad Sostenible-Alcaldía de Montería</t>
  </si>
  <si>
    <t>Territorios Adaptados y Sostenibles-Fondo adaptación</t>
  </si>
  <si>
    <t>Metodo Madre Canguro-Fudación Madre Canguro</t>
  </si>
  <si>
    <t>Planta Procesamiento de la yuca -CLAYUCA</t>
  </si>
  <si>
    <t>SISTEMA DE ALERTA TEMPRANA ANTE EVENTOS CLIMÁTICOS EXTREMOS EN LAS CUENCAS DE LOS RÍOS ZULIA Y PAMPLONITA.-UNGRD</t>
  </si>
  <si>
    <t>Belén de Umbria-Territorio de aprendizaje</t>
  </si>
  <si>
    <t>Mega Leche-Gobierno de Israel</t>
  </si>
  <si>
    <t>Territorio de Aprendizaje Pesca Artesanal -PROCASUR</t>
  </si>
  <si>
    <t>Programa Neo-Colombia -CONFENALCO ANTIOQUIA</t>
  </si>
  <si>
    <t>Politica pública para la Equidad de las Mujeres nariñenses desde su diversidadétnica, social y cultural, en un territorio en construcción de paz.-Alcaldía de Nariño</t>
  </si>
  <si>
    <t>Comisión Intersectorial para la Atención Integral de la Primera Infancia como instancia de coordinación, articulación y gestión Intersectorial de política pública-CIPI</t>
  </si>
  <si>
    <t>El Café como apuesta comunitaria y territorial: Cooperativa San Carlos II” -Cooperativa San Carlos II</t>
  </si>
  <si>
    <t>Programa Maná-Gobernación de Antioquia</t>
  </si>
  <si>
    <t>SABER HACER COLOMBIA
(seleccione si se está compartiendo una experiencia sistematizada)</t>
  </si>
  <si>
    <t>TIPO DE INDICADOR</t>
  </si>
  <si>
    <t>CONOCIMIENTO
Técnicas, métodos, saberes, metodologías desarrolladas o mejoradas.</t>
  </si>
  <si>
    <t>RELACIONAL
Técnicos/expertos de instituciones de ambos países que entran en contacto y se relacionan con homólogos en otro(s) país(es).</t>
  </si>
  <si>
    <t>RELACIONAL
Redes establecidas.</t>
  </si>
  <si>
    <t>VISIBILIDAD
Proyecto difundido en medios de comunicación propios (físicos o digitales) de las  instituciones socias del proyecto</t>
  </si>
  <si>
    <t>VISIBILIDAD
Proyecto difundido en medios de comunicación (físicos o digitales) del(los) país(es)</t>
  </si>
  <si>
    <t xml:space="preserve">VISIBILIDAD
Proyecto difundido en medios de comunicación especializados </t>
  </si>
  <si>
    <t>DIVERSIDAD
Porcentaje de participación de mujeres y/o grupos étnicos como beneficiarios directos en el proyecto de los países participantes</t>
  </si>
  <si>
    <t>Unidad</t>
  </si>
  <si>
    <t>Días</t>
  </si>
  <si>
    <t>Costo Promedio por 
Unidad (USD)</t>
  </si>
  <si>
    <t xml:space="preserve">Seguros de Viaje </t>
  </si>
  <si>
    <r>
      <rPr>
        <b/>
        <sz val="11"/>
        <color rgb="FF000000"/>
        <rFont val="Arial"/>
        <family val="2"/>
      </rPr>
      <t>Gastos de Viaje</t>
    </r>
    <r>
      <rPr>
        <b/>
        <sz val="9"/>
        <color rgb="FF000000"/>
        <rFont val="Arial"/>
        <family val="2"/>
      </rPr>
      <t xml:space="preserve">
(Alojamiento, transporte y dietas)</t>
    </r>
  </si>
  <si>
    <r>
      <t xml:space="preserve">Traducción 
</t>
    </r>
    <r>
      <rPr>
        <b/>
        <sz val="9"/>
        <color rgb="FF000000"/>
        <rFont val="Arial"/>
        <family val="2"/>
      </rPr>
      <t>(Servicio de intérpretes y equipos)</t>
    </r>
  </si>
  <si>
    <r>
      <t xml:space="preserve">Logística
</t>
    </r>
    <r>
      <rPr>
        <b/>
        <sz val="9"/>
        <color rgb="FF000000"/>
        <rFont val="Arial"/>
        <family val="2"/>
      </rPr>
      <t>(eventos, equipos, alimentación)</t>
    </r>
  </si>
  <si>
    <r>
      <t xml:space="preserve">Embajadores de Conocimiento </t>
    </r>
    <r>
      <rPr>
        <b/>
        <sz val="9"/>
        <color rgb="FF000000"/>
        <rFont val="Arial"/>
        <family val="2"/>
      </rPr>
      <t>(Salario Mensual)</t>
    </r>
  </si>
  <si>
    <t>APC-Colombia</t>
  </si>
  <si>
    <r>
      <t xml:space="preserve">Tiquetes  Aéreos 
</t>
    </r>
    <r>
      <rPr>
        <b/>
        <sz val="14"/>
        <color rgb="FF000000"/>
        <rFont val="Arial"/>
        <family val="2"/>
      </rPr>
      <t xml:space="preserve"> </t>
    </r>
    <r>
      <rPr>
        <b/>
        <sz val="9"/>
        <color rgb="FF000000"/>
        <rFont val="Arial"/>
        <family val="2"/>
      </rPr>
      <t>(Nacionales + Internacionales)</t>
    </r>
  </si>
  <si>
    <t>SUBTOTAL R1A3</t>
  </si>
  <si>
    <t>SUBTOTAL R2A2</t>
  </si>
  <si>
    <t>SUBTOTAL R2A3</t>
  </si>
  <si>
    <t>TOTAL CUANTIFICACIÓN $COP</t>
  </si>
  <si>
    <t>DIRECTOS</t>
  </si>
  <si>
    <t>INDIRECTOS</t>
  </si>
  <si>
    <t>Costo 
Total</t>
  </si>
  <si>
    <t>POBLACIÓN Y SALUD REPRODUCTIVA</t>
  </si>
  <si>
    <t>CONSTRUCCIÓN DE PAZ</t>
  </si>
  <si>
    <t>DESARROLLO RURAL</t>
  </si>
  <si>
    <t>2. HAMBRE CERO</t>
  </si>
  <si>
    <t># Delegados que se movilizan</t>
  </si>
  <si>
    <t># Días
(sume 2 días equivalentes 
a viaje ida/regreso)</t>
  </si>
  <si>
    <t xml:space="preserve">4.5 ACTIVIDADES
Acciones virtuales y presenciales que permiten el intercambio de conocimiento para alcanzar los resultados propuestos </t>
  </si>
  <si>
    <t>4.4 RESULTADOS
Lo que el proyecto se compromete a alcanzar para cumplir con el objetivo del proyecto</t>
  </si>
  <si>
    <t>CATEGORÍA</t>
  </si>
  <si>
    <t>INDICADOR</t>
  </si>
  <si>
    <t>DESCRIPCIÓN INICIAL</t>
  </si>
  <si>
    <t>AL INICIO DEL PROYECTO  
(Meta esperada)</t>
  </si>
  <si>
    <t>A MEDIO TÉRMINO  
(Seguimiento)</t>
  </si>
  <si>
    <t>AL FINALIZAR EL PROYECTO  
(Meta alcanzada)</t>
  </si>
  <si>
    <r>
      <rPr>
        <b/>
        <sz val="11"/>
        <color theme="0"/>
        <rFont val="Arial Black"/>
        <family val="2"/>
      </rPr>
      <t>VALORACIÓN</t>
    </r>
    <r>
      <rPr>
        <b/>
        <sz val="12"/>
        <color theme="0"/>
        <rFont val="Arial Black"/>
        <family val="2"/>
      </rPr>
      <t xml:space="preserve"> FINAL </t>
    </r>
    <r>
      <rPr>
        <b/>
        <sz val="8"/>
        <color theme="0"/>
        <rFont val="Arial Black"/>
        <family val="2"/>
      </rPr>
      <t>Siendo (0) el mínimo y (3) el máximo</t>
    </r>
  </si>
  <si>
    <t>VALOR FINAL  (0 a 3)</t>
  </si>
  <si>
    <t>VALOR POR CATEGORÍA</t>
  </si>
  <si>
    <t>DESCRIPCIÓN TÉCNICA DE LA VALORACIÓN FINAL (Adjuntar soportes)</t>
  </si>
  <si>
    <t>Alcance esperado</t>
  </si>
  <si>
    <t>Avance</t>
  </si>
  <si>
    <t>Alcance logrado</t>
  </si>
  <si>
    <r>
      <rPr>
        <b/>
        <sz val="11"/>
        <color theme="1"/>
        <rFont val="Arial Black"/>
        <family val="2"/>
      </rPr>
      <t>CONOCIMIENTO</t>
    </r>
    <r>
      <rPr>
        <b/>
        <sz val="11"/>
        <color theme="1"/>
        <rFont val="Calibri"/>
        <family val="2"/>
        <scheme val="minor"/>
      </rPr>
      <t xml:space="preserve"> 
(La implementación del proyecto genera nuevos conocimientos aplicables en algún ámbito del desarrollo. Estos conocimientos favorecen cambios constatables) </t>
    </r>
  </si>
  <si>
    <t>Técnicas, métodos, saberes, metodologías desarrolladas o mejoradas.</t>
  </si>
  <si>
    <t>Participantes que adquieren mayores capacidades, competencias o desarrolla las  habilidades ya existentes.</t>
  </si>
  <si>
    <t>Productos de aprendizaje elaborados.</t>
  </si>
  <si>
    <r>
      <rPr>
        <b/>
        <sz val="11"/>
        <color theme="1"/>
        <rFont val="Arial Black"/>
        <family val="2"/>
      </rPr>
      <t xml:space="preserve">RELACIONAL
 </t>
    </r>
    <r>
      <rPr>
        <b/>
        <sz val="11"/>
        <color theme="1"/>
        <rFont val="Calibri"/>
        <family val="2"/>
        <scheme val="minor"/>
      </rPr>
      <t xml:space="preserve">
(La  implementación  del  proyecto  genera o afianza relaciones  y  sinergias, que se transforman en redes de trabajo, modelos colaborativos, entre otros)</t>
    </r>
  </si>
  <si>
    <t>Técnicos/expertos de instituciones de ambos países que entran en contacto y se relacionan con homólogos en otro(s) país(es).</t>
  </si>
  <si>
    <t>Redes establecidas.</t>
  </si>
  <si>
    <t>Comunidades de concimiento y aprendizaje</t>
  </si>
  <si>
    <t>Proyecto difundido en medios de comunicación propios (físicos o digitales) de las  instituciones socias del proyecto</t>
  </si>
  <si>
    <t>Proyecto difundido en medios de comunicación (físicos o digitales) del(los) país(es)</t>
  </si>
  <si>
    <t xml:space="preserve">Proyecto difundido en medios de comunicación especializados </t>
  </si>
  <si>
    <t>Objetivos de Desarrollo Sostenible a los cuales contribuye directamente el proyecto</t>
  </si>
  <si>
    <t>Porcentaje de participación de mujeres y/o grupos étnicos como beneficiarios directos en el proyecto de los países participantes</t>
  </si>
  <si>
    <t>Conocimiento</t>
  </si>
  <si>
    <t>Relacional</t>
  </si>
  <si>
    <t>Diversidad y Equidad</t>
  </si>
  <si>
    <t>CONOCIMIENTO</t>
  </si>
  <si>
    <t>TIPO DE INDICADOR
(seleccione)</t>
  </si>
  <si>
    <t>INSTRUMENTO DE INTERCAMBIO</t>
  </si>
  <si>
    <t>CURSO</t>
  </si>
  <si>
    <t>NINGUNA</t>
  </si>
  <si>
    <r>
      <t xml:space="preserve">4.1. - Finalidad / Objetivo Superior del Proyecto: </t>
    </r>
    <r>
      <rPr>
        <sz val="12"/>
        <color theme="8" tint="-0.499984740745262"/>
        <rFont val="Arial"/>
        <family val="2"/>
      </rPr>
      <t xml:space="preserve">
¿Cuál es la contribución que espera alcanzar el proyecto a largo plazo?</t>
    </r>
  </si>
  <si>
    <t xml:space="preserve">a 30 d ediciembre de 2017 al menos el 30 % de los la poblacion ha sido capacita ada </t>
  </si>
  <si>
    <t>a 31 de diciembre la comunidad cuenta con una planta piloto de validadcion de biofertilizantes</t>
  </si>
  <si>
    <t>Taller de/ curso de biofertillan</t>
  </si>
  <si>
    <t xml:space="preserve">visusya  a tud dka </t>
  </si>
  <si>
    <r>
      <t xml:space="preserve">Logística
</t>
    </r>
    <r>
      <rPr>
        <b/>
        <sz val="9"/>
        <color rgb="FF000000"/>
        <rFont val="Arial"/>
        <family val="2"/>
      </rPr>
      <t>(eventos, equipos, materiales, coffee break, etc)</t>
    </r>
  </si>
  <si>
    <r>
      <rPr>
        <b/>
        <sz val="11"/>
        <color rgb="FF000000"/>
        <rFont val="Arial"/>
        <family val="2"/>
      </rPr>
      <t>Gastos de Viaje</t>
    </r>
    <r>
      <rPr>
        <b/>
        <sz val="9"/>
        <color rgb="FF000000"/>
        <rFont val="Arial"/>
        <family val="2"/>
      </rPr>
      <t xml:space="preserve"> (En efectivo o especie)
(Alojamiento, transporte y dietas) </t>
    </r>
  </si>
  <si>
    <t>Misión de Alto Nivel</t>
  </si>
  <si>
    <t>Conferencia</t>
  </si>
  <si>
    <t>Foro</t>
  </si>
  <si>
    <t>Visita de experto</t>
  </si>
  <si>
    <t>Taller</t>
  </si>
  <si>
    <t>Visita de campo</t>
  </si>
  <si>
    <t>Pasantía</t>
  </si>
  <si>
    <t>Feria de conocimiento</t>
  </si>
  <si>
    <t>Ruta de aprendizaje</t>
  </si>
  <si>
    <t>Curso</t>
  </si>
  <si>
    <t>Comunidad de Práctica</t>
  </si>
  <si>
    <t>Embajadores de Conocimiento</t>
  </si>
  <si>
    <r>
      <rPr>
        <b/>
        <sz val="11"/>
        <color rgb="FF000000"/>
        <rFont val="Arial"/>
        <family val="2"/>
      </rPr>
      <t>Gastos de Viaje</t>
    </r>
    <r>
      <rPr>
        <b/>
        <sz val="9"/>
        <color rgb="FF000000"/>
        <rFont val="Arial"/>
        <family val="2"/>
      </rPr>
      <t xml:space="preserve"> (efectivo o especie)
(Alojamiento, transporte y dietas) </t>
    </r>
  </si>
  <si>
    <r>
      <t xml:space="preserve">Logística
</t>
    </r>
    <r>
      <rPr>
        <b/>
        <sz val="9"/>
        <color rgb="FF000000"/>
        <rFont val="Arial"/>
        <family val="2"/>
      </rPr>
      <t>(eventos, equipos, material, coffee break)</t>
    </r>
  </si>
  <si>
    <r>
      <t xml:space="preserve">INDICADOR </t>
    </r>
    <r>
      <rPr>
        <b/>
        <sz val="9"/>
        <color theme="8" tint="-0.499984740745262"/>
        <rFont val="Arial"/>
        <family val="2"/>
      </rPr>
      <t>OBJETIVAMENTE
VERIFICABLE</t>
    </r>
    <r>
      <rPr>
        <b/>
        <sz val="10"/>
        <color theme="8" tint="-0.499984740745262"/>
        <rFont val="Arial"/>
        <family val="2"/>
      </rPr>
      <t xml:space="preserve"> </t>
    </r>
  </si>
  <si>
    <t xml:space="preserve">Gastos de Viaje (efectivo o especie)
(Alojamiento, transporte y dietas) </t>
  </si>
  <si>
    <t>[Especifique aqui aporte en especie]</t>
  </si>
  <si>
    <t>2.3 Otras entidades participantes del país demandante.
Si en el proyecto intervienen otras instituciones u organizaciones indique el nombre, 
 explique su rol en la ejecución del proyecto y  seleccione el tipo de aporte al mismo.</t>
  </si>
  <si>
    <t>Rol en el Proyecto</t>
  </si>
  <si>
    <t>Nombre de la entidad adicional 1</t>
  </si>
  <si>
    <t>¿Su aporte es financiero, en especie o en asistencia técnica? (use las listas desplegables)</t>
  </si>
  <si>
    <t>Nombre de la entidad adicional 2</t>
  </si>
  <si>
    <t>2.4 Otras entidades participantes del país oferente
Si en el proyecto intervienen otras instituciones u organizaciones indique el nombre,  
explique su rol en la ejecución del proyecto y  seleccione el tipo de aporte al mismo.</t>
  </si>
  <si>
    <t>Fortalecimiento Sectorial</t>
  </si>
  <si>
    <t>Fortalecimiento  Institucional</t>
  </si>
  <si>
    <r>
      <t>4.1. - Contribución a los Objetivos de Desarrollo Sostenible - ODS y la implementación de la Agenda 2030</t>
    </r>
    <r>
      <rPr>
        <sz val="12"/>
        <color theme="8" tint="-0.499984740745262"/>
        <rFont val="Arial"/>
        <family val="2"/>
      </rPr>
      <t xml:space="preserve">
Seleccione únicamente las metas de los ODS a las cuales contribuye directamente el proyecto. Si desea incluir más de una meta por objetivo inserte una nueva fila.</t>
    </r>
  </si>
  <si>
    <t>2.1  Para 2030, poner fin al hambre y asegurar el acceso de todas las personas, en particular los pobres y las personas en situaciones vulnerables, incluidos los lactantes, a una alimentación sana, nutritiva y suficiente durante todo el año</t>
  </si>
  <si>
    <t>2.2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</si>
  <si>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</si>
  <si>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2.4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</si>
  <si>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2.5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</si>
  <si>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2.a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</si>
  <si>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2.b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</si>
  <si>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</si>
  <si>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1.1 Para 2030, erradicar la pobreza extrema para todas las personas en el mundo, actualmente medida por un ingreso por persona inferior a 1,25 dólares de los Estados Unidos al día</t>
  </si>
  <si>
    <t>1.2 Para 2030, reducir al menos a la mitad la proporción de hombres, mujeres y niños de todas las edades que viven en la pobreza en todas sus dimensiones con arreglo a las definiciones nacionales</t>
  </si>
  <si>
    <t>1.3 Poner en práctica a nivel nacional sistemas y medidas apropiadas de protección social para todos, incluidos niveles mínimos, y, para 2030, lograr una amplia cobertura de los pobres y los vulnerables</t>
  </si>
  <si>
    <t>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</si>
  <si>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3.1 Para 2030, reducir la tasa mundial de mortalidad materna a menos de 70 por cada 100.000 nacidos vivos</t>
  </si>
  <si>
    <t>3.2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</si>
  <si>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3.3 Para 2030, poner fin a las epidemias del SIDA, la tuberculosis, la malaria y las enfermedades tropicales desatendidas y combatir la hepatitis, las enfermedades transmitidas por el agua y otras enfermedades transmisibles</t>
  </si>
  <si>
    <t>3.4 Para 2030, reducir en un tercio la mortalidad prematura por enfermedades no transmisibles mediante la prevención y el tratamiento y promover la salud mental y el bienestar</t>
  </si>
  <si>
    <t>3.5 Fortalecer la prevención y el tratamiento del abuso de sustancias adictivas, incluido el uso indebido de estupefacientes y el consumo nocivo de alcohol</t>
  </si>
  <si>
    <t>3.6 Para 2020, reducir a la mitad el número de muertes y lesiones causadas por accidentes de tráfico en el mundo</t>
  </si>
  <si>
    <t>3.7 Para 2030, garantizar el acceso universal a los servicios de salud sexual y reproductiva, incluidos los de planificación de la familia, información y educación, y la integración de la salud reproductiva en las estrategias y los programas nacionales</t>
  </si>
  <si>
    <t>3.8 Lograr la cobertura sanitaria universal, en particular la protección contra los riesgos financieros, el acceso a servicios de salud esenciales de calidad y el acceso a medicamentos y vacunas seguros, eficaces, asequibles y de calidad para todos</t>
  </si>
  <si>
    <t>3.9 Para 2030, reducir sustancialmente el número de muertes y enfermedades producidas por productos químicos peligrosos y la contaminación del aire, el agua y el suelo</t>
  </si>
  <si>
    <t>3.10 Fortalecer la aplicación del Convenio Marco de la Organización Mundial de la Salud para el Control del Tabaco en todos los países, según proceda</t>
  </si>
  <si>
    <t>3.11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</si>
  <si>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3.12 Aumentar sustancialmente la financiación de la salud y la contratación, el desarrollo, la capacitación y la retención del personal sanitario en los países en desarrollo, especialmente en los países menos adelantados y los pequeños Estados insulares en desarrollo</t>
  </si>
  <si>
    <t>3.13 Reforzar la capacidad de todos los países, en particular los países en desarrollo, en materia de alerta temprana, reducción de riesgos y gestión de los riesgos para la salud nacional y mundial</t>
  </si>
  <si>
    <t>4.1 Para 2030, velar por que todas las niñas y todos los niños terminen los ciclos de la enseñanza primaria y secundaria, que ha de ser gratuita, equitativa y de calidad y producir resultados escolares pertinentes y eficaces</t>
  </si>
  <si>
    <t>4.2 Para 2030, velar por que todas las niñas y todos los niños tengan acceso a servicios de atención y desarrollo en la primera infancia y a una enseñanza preescolar de calidad, a fin de que estén preparados para la enseñanza primaria</t>
  </si>
  <si>
    <t>4.3 Para 2030, asegurar el acceso en condiciones de igualdad para todos los hombres y las mujeres a una formación técnica, profesional y superior de calidad, incluida la enseñanza universitaria</t>
  </si>
  <si>
    <t>4.4 Para 2030, aumentar sustancialmente el número de jóvenes y adultos que tienen las competencias necesarias, en particular técnicas y profesionales, para acceder al empleo, el trabajo decente y el emprendimiento</t>
  </si>
  <si>
    <t>4.5 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</si>
  <si>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4.6 Para 2030, garantizar que todos los jóvenes y al menos una proporción sustancial de los adultos, tanto hombres como mujeres, tengan competencias de lectura, escritura y aritmética</t>
  </si>
  <si>
    <t>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</si>
  <si>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4.8 Construir y adecuar instalaciones escolares que respondan a las necesidades de los niños y las personas discapacitadas y tengan en cuenta las cuestiones de género, y que ofrezcan entornos de aprendizaje seguros, no violentos, inclusivos y eficaces para todos</t>
  </si>
  <si>
    <t>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</si>
  <si>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4.10 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</si>
  <si>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5.1 Poner fin a todas las formas de discriminación contra todas las mujeres y las niñas en todo el mundo</t>
  </si>
  <si>
    <t>5.2 Eliminar todas las formas de violencia contra todas las mujeres y las niñas en los ámbitos público y privado, incluidas la trata y la explotación sexual y otros tipos de explotación</t>
  </si>
  <si>
    <t>5.3 Eliminar todas las prácticas nocivas, como el matrimonio infantil, precoz y forzado y la mutilación genital femenina</t>
  </si>
  <si>
    <t>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</si>
  <si>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5.5 Velar por la participación plena y efectiva de las mujeres y la igualdad de oportunidades de liderazgo a todos los niveles de la adopción de decisiones en la vida política, económica y pública</t>
  </si>
  <si>
    <t>5.6 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</si>
  <si>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5.7 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</si>
  <si>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5.8 Mejorar el uso de la tecnología instrumental, en particular la tecnología de la información y las comunicaciones, para promover el empoderamiento de la mujer</t>
  </si>
  <si>
    <t>5.9 Aprobar y fortalecer políticas acertadas y leyes aplicables para promover la igualdad entre los géneros y el empoderamiento de las mujeres y las niñas a todos los niveles</t>
  </si>
  <si>
    <t>6.1 Para 2030, lograr el acceso universal y equitativo al agua potable, a un precio asequible para todos</t>
  </si>
  <si>
    <t>6.2 Para 2030, lograr el acceso equitativo a servicios de saneamiento e higiene adecuados para todos y poner fin a la defecación al aire libre, prestando especial atención a las necesidades de las mujeres y las niñas y las personas en situaciones vulnerables</t>
  </si>
  <si>
    <t>6.3 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</si>
  <si>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6.4 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</si>
  <si>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6.5 Para 2030, poner en práctica la gestión integrada de los recursos hídricos a todos los niveles, incluso mediante la cooperación transfronteriza, según proceda</t>
  </si>
  <si>
    <t>6.6 Para 2020, proteger y restablecer los ecosistemas relacionados con el agua, incluidos los bosques, las montañas, los humedales, los ríos, los acuíferos y los lagos</t>
  </si>
  <si>
    <t>6.7 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</si>
  <si>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6.8 Apoyar y fortalecer la participación de las comunidades locales en la mejora de la gestión del agua y el saneamiento</t>
  </si>
  <si>
    <t>7.1 Para 2030, garantizar el acceso universal a servicios de energía asequibles, confiables y modernos</t>
  </si>
  <si>
    <t>7.2Para 2030, aumentar sustancialmente el porcentaje de la energía renovable en el conjunto de fuentes de energía</t>
  </si>
  <si>
    <t>7.3 Para 2030, duplicar la tasa mundial de mejora de la eficiencia energética</t>
  </si>
  <si>
    <t>7.4 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</si>
  <si>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</si>
  <si>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8.1 Mantener el crecimiento económico per capita de conformidad con las circunstancias nacionales y, en particular, un crecimiento del producto interno bruto de al menos un 7% anual en los países menos adelantados</t>
  </si>
  <si>
    <t>8.2 Lograr niveles más elevados de productividad económica mediante la diversificación, la modernización tecnológica y la innovación, entre otras cosas centrando la atención en sectores de mayor valor añadido y uso intensivo de mano de obra</t>
  </si>
  <si>
    <t>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</si>
  <si>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</si>
  <si>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8.5 Para 2030, lograr el empleo pleno y productivo y garantizar un trabajo decente para todos los hombres y mujeres, incluidos los jóvenes y las personas con discapacidad, y la igualdad de remuneración por trabajo de igual valor</t>
  </si>
  <si>
    <t>8.6 Para 2020, reducir sustancialmente la proporción de jóvenes que no están empleados y no cursan estudios ni reciben capacitación</t>
  </si>
  <si>
    <t>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</si>
  <si>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8.8 Proteger los derechos laborales y promover un entorno de trabajo seguro y protegido para todos los trabajadores, incluidos los trabajadores migrantes, en particular las mujeres migrantes y las personas con empleos precarios</t>
  </si>
  <si>
    <t>8.9 Para 2030, elaborar y poner en práctica políticas encaminadas a promover un turismo sostenible que cree puestos de trabajo y promueva la cultura y los productos locales</t>
  </si>
  <si>
    <t>8.10 Fortalecer la capacidad de las instituciones financieras nacionales para alentar y ampliar el acceso a los servicios bancarios, financieros y de seguros para todos</t>
  </si>
  <si>
    <t>8.11 Aumentar el apoyo a la iniciativa de ayuda para el comercio en los países en desarrollo, en particular los países menos adelantados, incluso en el contexto del Marco Integrado Mejorado de Asistencia Técnica Relacionada con el Comercio para los Países Menos Adelantados</t>
  </si>
  <si>
    <t>8.12 Para 2020, desarrollar y poner en marcha una estrategia mundial para el empleo de los jóvenes y aplicar el Pacto Mundial para el Empleo de la Organización Internacional del Trabajo</t>
  </si>
  <si>
    <t>9.1 Desarrollar infraestructuras fiables, sostenibles, resilientes y de calidad, incluidas infraestructuras regionales y transfronterizas, para apoyar el desarrollo económico y el bienestar humano, con especial hincapié en el acceso equitativo y asequible para todos</t>
  </si>
  <si>
    <t>9.2 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</si>
  <si>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9.3 Aumentar el acceso de las pequeñas empresas industriales y otras empresas, en particular en los países en desarrollo, a los servicios financieros, incluido el acceso a créditos asequibles, y su integración en las cadenas de valor y los mercados</t>
  </si>
  <si>
    <t>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</si>
  <si>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9.5 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</si>
  <si>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9.6 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</si>
  <si>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9.7 Aumentar de forma significativa el acceso a la tecnología de la información y las comunicaciones y esforzarse por facilitar el acceso universal y asequible a Internet en los países menos adelantados a más tardar en 2020</t>
  </si>
  <si>
    <t>10.1 Para 2030, lograr progresivamente y mantener el crecimiento de los ingresos del 40% más pobre de la población a una tasa superior a la media nacional</t>
  </si>
  <si>
    <t>10.2 Para 2030, potenciar y promover la inclusión social, económica y política de todas las personas, independientemente de su edad, sexo, discapacidad, raza, etnia, origen, religión o situación económica u otra condición</t>
  </si>
  <si>
    <t>10.3 Garantizar la igualdad de oportunidades y reducir la desigualdad de los resultados, en particular mediante la eliminación de las leyes, políticas y prácticas discriminatorias y la promoción de leyes, políticas y medidas adecuadas a ese respecto</t>
  </si>
  <si>
    <t>10.4 Adoptar políticas, en especial fiscales, salariales y de protección social, y lograr progresivamente una mayor igualdad</t>
  </si>
  <si>
    <t>10.5 Mejorar la reglamentación y vigilancia de las instituciones y los mercados financieros mundiales y fortalecer la aplicación de esa reglamentación</t>
  </si>
  <si>
    <t>10.5 Velar por una mayor representación y voz de los países en desarrollo en la adopción de decisiones en las instituciones económicas y financieras internacionales para que estas sean más eficaces, fiables, responsables y legítimas</t>
  </si>
  <si>
    <t>10.6 Facilitar la migración y la movilidad ordenadas, seguras, regulares y responsables de las personas, entre otras cosas mediante la aplicación de políticas migratorias planificadas y bien gestionadas</t>
  </si>
  <si>
    <t>10.7 Aplicar el principio del trato especial y diferenciado para los países en desarrollo, en particular los países menos adelantados, de conformidad con los acuerdos de la Organización Mundial del Comercio</t>
  </si>
  <si>
    <t>10.8 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</si>
  <si>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10.9 Para 2030, reducir a menos del 3% los costos de transacción de las remesas de los migrantes y eliminar los canales de envío de remesas con un costo superior al 5%</t>
  </si>
  <si>
    <t>11.1 Para 2030, asegurar el acceso de todas las personas a viviendas y servicios básicos adecuados, seguros y asequibles y mejorar los barrios marginales</t>
  </si>
  <si>
    <t>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</si>
  <si>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11.3 Para 2030, aumentar la urbanización inclusiva y sostenible y la capacidad para una planificación y gestión participativas, integradas y sostenibles de los asentamientos humanos en todos los países</t>
  </si>
  <si>
    <t>11.4 Redoblar los esfuerzos para proteger y salvaguardar el patrimonio cultural y natural del mundo</t>
  </si>
  <si>
    <t>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</si>
  <si>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11.6 Para 2030, reducir el impacto ambiental negativo per capita de las ciudades, incluso prestando especial atención a la calidad del aire y la gestión de los desechos municipales y de otro tipo</t>
  </si>
  <si>
    <t>11.7 Para 2030, proporcionar acceso universal a zonas verdes y espacios públicos seguros, inclusivos y accesibles, en particular para las mujeres y los niños, las personas de edad y las personas con discapacidad</t>
  </si>
  <si>
    <t>11.8 Apoyar los vínculos económicos, sociales y ambientales positivos entre las zonas urbanas, periurbanas y rurales mediante el fortalecimiento de la planificación del desarrollo nacional y regional</t>
  </si>
  <si>
    <t>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</si>
  <si>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11.10 Proporcionar apoyo a los países menos adelantados, incluso mediante la asistencia financiera y técnica, para que puedan construir edificios sostenibles y resilientes utilizando materiales locales</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</si>
  <si>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</si>
  <si>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12.2 Para 2030, lograr la gestión sostenible y el uso eficiente de los recursos naturales</t>
  </si>
  <si>
    <t>12.3 Para 2030, reducir a la mitad el desperdicio mundial de alimentos per capita en la venta al por menor y a nivel de los consumidores y reducir las pérdidas de alimentos en las cadenas de producción y distribución, incluidas las pérdidas posteriores a las cosechas</t>
  </si>
  <si>
    <t>12.4 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</si>
  <si>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12.5 Para 2030, disminuir de manera sustancial la generación de desechos mediante políticas de prevención, reducción, reciclaje y reutilización</t>
  </si>
  <si>
    <t>12.6 Alentar a las empresas, en especial las grandes empresas y las empresas transnacionales, a que adopten prácticas sostenibles e incorporen información sobre la sostenibilidad en su ciclo de presentación de informes</t>
  </si>
  <si>
    <t>12.7 Promover prácticas de contratación pública que sean sostenibles, de conformidad con las políticas y prioridades nacionales</t>
  </si>
  <si>
    <t>12.8 Para 2030, velar por que las personas de todo el mundo tengan información y conocimientos pertinentes para el desarrollo sostenible y los estilos de vida en armonía con la naturaleza</t>
  </si>
  <si>
    <t>12.9 Apoyar a los países en desarrollo en el fortalecimiento de su capacidad científica y tecnológica a fin de avanzar hacia modalidades de consumo y producción más sostenibles</t>
  </si>
  <si>
    <t>12.10 Elaborar y aplicar instrumentos que permitan seguir de cerca los efectos en el desarrollo sostenible con miras a lograr un turismo sostenible que cree puestos de trabajo y promueva la cultura y los productos locales</t>
  </si>
  <si>
    <t>12.11 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</si>
  <si>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13. ACCIÓN POR EL CLIMA</t>
  </si>
  <si>
    <t>13.1 Fortalecer la resiliencia y la capacidad de adaptación a los riesgos relacionados con el clima y los desastres naturales en todos los países</t>
  </si>
  <si>
    <t>13.2 Incorporar medidas relativas al cambio climático en las políticas, estrategias y planes nacionales</t>
  </si>
  <si>
    <t>13.3 Mejorar la educación, la sensibilización y la capacidad humana e institucional en relación con la mitigación del cambio climático, la adaptación a él, la reducción de sus efectos y la alerta temprana</t>
  </si>
  <si>
    <t>13.4 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</si>
  <si>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13.5 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</si>
  <si>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14.1 Para 2025, prevenir y reducir de manera significativa la contaminación marina de todo tipo, en particular la contaminación producida por actividades realizadas en tierra firme, incluidos los detritos marinos y la contaminación por nutrientes</t>
  </si>
  <si>
    <t>14.2 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</si>
  <si>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14.3 Reducir al mínimo los efectos de la acidificación de los océanos y hacerles frente, incluso mediante la intensificación de la cooperación científica a todos los niveles</t>
  </si>
  <si>
    <t>14.4 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</si>
  <si>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14.5 Para 2020, conservar por lo menos el 10% de las zonas costeras y marinas, de conformidad con las leyes nacionales y el derecho internacional y sobre la base de la mejor información científica disponible</t>
  </si>
  <si>
    <t>14.6 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</si>
  <si>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14.7 Para 2030, aumentar los beneficios económicos que los pequeños Estados insulares en desarrollo y los países menos adelantados reciben del uso sostenible de los recursos marinos, en particular mediante la gestión sostenible de la pesca, la acuicultura y el turismo</t>
  </si>
  <si>
    <t>14.8 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</si>
  <si>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14.9 Facilitar el acceso de los pescadores artesanales en pequeña escala a los recursos marinos y los mercados</t>
  </si>
  <si>
    <t>14.10 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</si>
  <si>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15.1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</si>
  <si>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15.2  Para 2020, promover la gestión sostenible de todos los tipos de bosques, poner fin a la deforestación, recuperar los bosques degradados e incrementar la forestación y la reforestación a nivel mundial</t>
  </si>
  <si>
    <t>15.3  Para 2030, luchar contra la desertificación, rehabilitar las tierras y los suelos degradados, incluidas las tierras afectadas por la desertificación, la sequía y las inundaciones, y procurar lograr un mundo con una degradación neutra del suelo</t>
  </si>
  <si>
    <t>15.4  Para 2030, velar por la conservación de los ecosistemas montañosos, incluida su diversidad biológica, a fin de mejorar su capacidad de proporcionar beneficios esenciales para el desarrollo sostenible</t>
  </si>
  <si>
    <t>15.5  Adoptar medidas urgentes y significativas para reducir la degradación de los hábitats naturales, detener la pérdida de la diversidad biológica y, para 2020, proteger las especies amenazadas y evitar su extinción</t>
  </si>
  <si>
    <t>15.6  Promover la participación justa y equitativa en los beneficios que se deriven de la utilización de los recursos genéticos y promover el acceso adecuado a esos recursos, como se ha convenido internacionalmente</t>
  </si>
  <si>
    <t>15.7  Adoptar medidas urgentes para poner fin a la caza furtiva y el tráfico de especies protegidas de flora y fauna y abordar la demanda y la oferta ilegales de productos silvestres</t>
  </si>
  <si>
    <t>15.8  Para 2020, adoptar medidas para prevenir la introducción de especies exóticas invasoras y reducir de forma significativa sus efectos en los ecosistemas terrestres y acuáticos y controlar o erradicar las especies prioritarias</t>
  </si>
  <si>
    <t>15.9  Para 2020, integrar los valores de los ecosistemas y la diversidad biológica en la planificación nacional y local, los procesos de desarrollo, las estrategias de reducción de la pobreza y la contabilidad</t>
  </si>
  <si>
    <t>15.a  Movilizar y aumentar de manera significativa los recursos financieros procedentes de todas las fuentes para conservar y utilizar de forma sostenible la diversidad biológica y los ecosistemas</t>
  </si>
  <si>
    <t>15.b  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</si>
  <si>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15.c  Aumentar el apoyo mundial a la lucha contra la caza furtiva y el tráfico de especies protegidas, en particular aumentando la capacidad de las comunidades locales para promover oportunidades de subsistencia sostenibles</t>
  </si>
  <si>
    <t>16.1 Reducir considerablemente todas las formas de violencia y las tasas de mortalidad conexas en todo el mundo</t>
  </si>
  <si>
    <t>16.2 Poner fin al maltrato, la explotación, la trata, la tortura y todas las formas de violencia contra los niños</t>
  </si>
  <si>
    <t>16.3 Promover el estado de derecho en los planos nacional e internacional y garantizar la igualdad de acceso a la justicia para todos</t>
  </si>
  <si>
    <t>16.4 Para 2030, reducir de manera significativa las corrientes financieras y de armas ilícitas, fortalecer la recuperación y devolución de bienes robados y luchar contra todas las formas de delincuencia organizada</t>
  </si>
  <si>
    <t>16.5 Reducir sustancialmente la corrupción y el soborno en todas sus formas</t>
  </si>
  <si>
    <t>16.6 Crear instituciones eficaces, responsables y transparentes a todos los niveles</t>
  </si>
  <si>
    <t>16.7 Garantizar la adopción de decisiones inclusivas, participativas y representativas que respondan a las necesidades a todos los niveles</t>
  </si>
  <si>
    <t>16.8 Ampliar y fortalecer la participación de los países en desarrollo en las instituciones de gobernanza mundial</t>
  </si>
  <si>
    <t>16.9 Para 2030, proporcionar acceso a una identidad jurídica para todos, en particular mediante el registro de nacimientos</t>
  </si>
  <si>
    <t>16.10 Garantizar el acceso público a la información y proteger las libertades fundamentales, de conformidad con las leyes nacionales y los acuerdos internacionales</t>
  </si>
  <si>
    <t>16.11 Fortalecer las instituciones nacionales pertinentes, incluso mediante la cooperación internacional, con miras a crear capacidad a todos los niveles, en particular en los países en desarrollo, para prevenir la violencia y combatir el terrorismo y la delincuencia</t>
  </si>
  <si>
    <t>16.12 Promover y aplicar leyes y políticas no discriminatorias en favor del desarrollo sostenible</t>
  </si>
  <si>
    <t>17.1 FINANZAS. Fortalecer la movilización de recursos internos, incluso mediante la prestación de apoyo internacional a los países en desarrollo, con el fin de mejorar la capacidad nacional para recaudar ingresos fiscales y de otra índole</t>
  </si>
  <si>
    <t>17.2 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</si>
  <si>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17.3 FINANZAS. Movilizar recursos financieros adicionales procedentes de múltiples fuentes para los países en desarrollo</t>
  </si>
  <si>
    <t>17.5 CSS 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</si>
  <si>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17.8 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</si>
  <si>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17.9 CSS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t>
  </si>
  <si>
    <t>17.10 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</si>
  <si>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17.11 COMERCIO Aumentar de manera significativa las exportaciones de los países en desarrollo, en particular con miras a duplicar la participación de los países menos adelantados en las exportaciones mundiales para 2020</t>
  </si>
  <si>
    <t>17.12 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</si>
  <si>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17.13 ALIANZAS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</si>
  <si>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17.14 ALIANZAS Alentar y promover la constitución de alianzas eficaces en las esferas pública, público-privada y de la sociedad civil, aprovechando la experiencia y las estrategias de obtención de recursos de las asociaciones</t>
  </si>
  <si>
    <t>17.15 INFORMACIÓN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</si>
  <si>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17.15 MEDICIÓN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</si>
  <si>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r>
      <t xml:space="preserve"> + Los resultados son los componentes o productos, cuya realización lleva al cumplimiento del objetivo general. 
 + Para cada resultado debe formularse por lo menos un indicador </t>
    </r>
    <r>
      <rPr>
        <u/>
        <sz val="12"/>
        <color rgb="FF002060"/>
        <rFont val="Arial"/>
        <family val="2"/>
      </rPr>
      <t xml:space="preserve">objetivamente verificable </t>
    </r>
    <r>
      <rPr>
        <sz val="12"/>
        <color rgb="FF002060"/>
        <rFont val="Arial"/>
        <family val="2"/>
      </rPr>
      <t xml:space="preserve">, que </t>
    </r>
    <r>
      <rPr>
        <u/>
        <sz val="12"/>
        <color rgb="FF002060"/>
        <rFont val="Arial"/>
        <family val="2"/>
      </rPr>
      <t>demuestre el logro de ese resultado</t>
    </r>
    <r>
      <rPr>
        <sz val="12"/>
        <color rgb="FF002060"/>
        <rFont val="Arial"/>
        <family val="2"/>
      </rPr>
      <t xml:space="preserve">, </t>
    </r>
    <r>
      <rPr>
        <u/>
        <sz val="12"/>
        <color rgb="FF002060"/>
        <rFont val="Arial"/>
        <family val="2"/>
      </rPr>
      <t>que se pueda medir</t>
    </r>
    <r>
      <rPr>
        <sz val="12"/>
        <color rgb="FF002060"/>
        <rFont val="Arial"/>
        <family val="2"/>
      </rPr>
      <t xml:space="preserve"> y que se enmarque </t>
    </r>
    <r>
      <rPr>
        <u/>
        <sz val="12"/>
        <color rgb="FF002060"/>
        <rFont val="Arial"/>
        <family val="2"/>
      </rPr>
      <t>dentro del plazo y alcance del proyecto</t>
    </r>
    <r>
      <rPr>
        <sz val="12"/>
        <color rgb="FF002060"/>
        <rFont val="Arial"/>
        <family val="2"/>
      </rPr>
      <t xml:space="preserve">. 
 + Cada indicador, a su vez, debe tener una </t>
    </r>
    <r>
      <rPr>
        <u/>
        <sz val="12"/>
        <color rgb="FF002060"/>
        <rFont val="Arial"/>
        <family val="2"/>
      </rPr>
      <t>meta numérica</t>
    </r>
    <r>
      <rPr>
        <sz val="12"/>
        <color rgb="FF002060"/>
        <rFont val="Arial"/>
        <family val="2"/>
      </rPr>
      <t xml:space="preserve"> especificada y debe tipificarse en, al menos, una categoría de agregación de valor, a saber:  Conocimiento, Relacionamiento, Visibilidad o Enfoque Diferencial
 + Cada resultado debecontar con medios de verificación que evidencien su logro (informe, producto físico, fotos, entre otros).
 + APC-Colombia permite un</t>
    </r>
    <r>
      <rPr>
        <b/>
        <u/>
        <sz val="12"/>
        <color rgb="FF002060"/>
        <rFont val="Arial"/>
        <family val="2"/>
      </rPr>
      <t xml:space="preserve"> máximo de 3 resultados por proyecto</t>
    </r>
    <r>
      <rPr>
        <sz val="12"/>
        <color rgb="FF002060"/>
        <rFont val="Arial"/>
        <family val="2"/>
      </rPr>
      <t xml:space="preserve">, si el proyecto contempla más de tres resultados esperados, favor contactar a su enlace en APC-Colombia. </t>
    </r>
  </si>
  <si>
    <t>Agencia/Entidad 
 Cooperación Homóloga</t>
  </si>
  <si>
    <t>AGREGACIÓN DE VALOR 
PROYECTOS DE CSS Y CT</t>
  </si>
  <si>
    <t>ALINEACIÓN CON ODS</t>
  </si>
  <si>
    <t>COSTOS DIRECTOS</t>
  </si>
  <si>
    <t>COSTOS INDIRECTOS</t>
  </si>
  <si>
    <t>Ba</t>
  </si>
  <si>
    <t>Gv</t>
  </si>
  <si>
    <t>Lg</t>
  </si>
  <si>
    <t>n</t>
  </si>
  <si>
    <t>d+2</t>
  </si>
  <si>
    <t>Subtotal C. Indirectos</t>
  </si>
  <si>
    <t>COSTOS REALES
FASE EJECUCIÓN</t>
  </si>
  <si>
    <t xml:space="preserve">PRESUPUESTO
FASE FORMULACIÓN </t>
  </si>
  <si>
    <t>Fechade real de ejecución</t>
  </si>
  <si>
    <t>Tiquetes  Aéreos 
 (Nacionales + Internacionales)</t>
  </si>
  <si>
    <t>Traducción 
(Servicio de intérpretes y equipos)</t>
  </si>
  <si>
    <t>Logística
(eventos, equipos, material, coffee break)</t>
  </si>
  <si>
    <t>Logística
(eventos, equipos, alimentación)</t>
  </si>
  <si>
    <t>SUBTOTAL COSTOS DIRECTOS</t>
  </si>
  <si>
    <t>SUBTOTAL COSTOS INDIRECTOS</t>
  </si>
  <si>
    <t>Total 
Días de CSS</t>
  </si>
  <si>
    <t>TOTAL
Embajadores
Conocimiento</t>
  </si>
  <si>
    <t>TOTAL 
ALINEACIÓN ODS</t>
  </si>
  <si>
    <t>DURANTE</t>
  </si>
  <si>
    <t>Visita Exploratoria</t>
  </si>
  <si>
    <t>ALIENACIÓN ODS PRINCIPAL
(Seleccione)</t>
  </si>
  <si>
    <t>MODALIDAD 
Demanda, Oferta o Doble Vía
(seleccione)</t>
  </si>
  <si>
    <r>
      <rPr>
        <b/>
        <sz val="14"/>
        <color rgb="FF000000"/>
        <rFont val="Calibri"/>
        <family val="2"/>
      </rPr>
      <t>VIDEOCONFERENCIA PRELIMINAR:</t>
    </r>
    <r>
      <rPr>
        <sz val="14"/>
        <color rgb="FF000000"/>
        <rFont val="Calibri"/>
        <family val="2"/>
      </rPr>
      <t xml:space="preserve"> 
Establezca contacto directo con los participantes para resolver inquietudes o aclarar info.</t>
    </r>
  </si>
  <si>
    <t xml:space="preserve">45 días
antes </t>
  </si>
  <si>
    <t>40 días 
antes</t>
  </si>
  <si>
    <t>35 días 
antes</t>
  </si>
  <si>
    <t xml:space="preserve">30 días
antes </t>
  </si>
  <si>
    <t>15 días 
antes</t>
  </si>
  <si>
    <t>10 días 
antes</t>
  </si>
  <si>
    <t xml:space="preserve">8 días
antes </t>
  </si>
  <si>
    <t xml:space="preserve">5 días
antes </t>
  </si>
  <si>
    <t>2 días
antes</t>
  </si>
  <si>
    <t>1 día
antes</t>
  </si>
  <si>
    <t>Último
 Día</t>
  </si>
  <si>
    <t>Primer
Día</t>
  </si>
  <si>
    <t>Durante la Agenda Técnica</t>
  </si>
  <si>
    <t>30 días
despues</t>
  </si>
  <si>
    <t>7 días
despues</t>
  </si>
  <si>
    <t>3 días después</t>
  </si>
  <si>
    <t>MISIÓN
 DE  ALTO NIVEL</t>
  </si>
  <si>
    <t>CIERRE</t>
  </si>
  <si>
    <t>ANTES 
DEL INTERCAMBIO</t>
  </si>
  <si>
    <t>DURANTE 
EL INTERCAMBIO</t>
  </si>
  <si>
    <t>DESPUÉS
 DEL INTERCAMBIO</t>
  </si>
  <si>
    <t>INTRUMENTOS DE INTERCAMBIO DE CONOCIMIENTO</t>
  </si>
  <si>
    <t>VISITA EXPLORATORIA</t>
  </si>
  <si>
    <t>CONFERENCIA</t>
  </si>
  <si>
    <t>TALLER</t>
  </si>
  <si>
    <t>VISITA DE CAMPO</t>
  </si>
  <si>
    <t>PASANTÍA</t>
  </si>
  <si>
    <t>FERIA DE CONOCIMIENTO</t>
  </si>
  <si>
    <t>RUTA DE APRENDIZAJE</t>
  </si>
  <si>
    <t>COMUNIDAD DE PRÁCTICA</t>
  </si>
  <si>
    <t>FORO/DEBATE/
DIALOGO</t>
  </si>
  <si>
    <t>VISITA 
DE EXPERTOS</t>
  </si>
  <si>
    <r>
      <t xml:space="preserve">
</t>
    </r>
    <r>
      <rPr>
        <b/>
        <sz val="14"/>
        <color theme="8" tint="-0.499984740745262"/>
        <rFont val="Calibri"/>
        <family val="2"/>
      </rPr>
      <t>MISIÓN DE ALTO NIVEL</t>
    </r>
  </si>
  <si>
    <t>SECTOR DE COOPERACIÓN
(Seleccione)</t>
  </si>
  <si>
    <r>
      <t xml:space="preserve">4.1. - Finalidad / Objetivo Superior del Proyecto: </t>
    </r>
    <r>
      <rPr>
        <sz val="14"/>
        <color theme="8" tint="-0.499984740745262"/>
        <rFont val="Arial"/>
        <family val="2"/>
      </rPr>
      <t xml:space="preserve">
¿Cuál es la contribución que espera alcanzar el proyecto a largo plazo?</t>
    </r>
  </si>
  <si>
    <r>
      <t xml:space="preserve">4.2. Objetivo del proyecto: 
</t>
    </r>
    <r>
      <rPr>
        <sz val="14"/>
        <color theme="8" tint="-0.499984740745262"/>
        <rFont val="Arial"/>
        <family val="2"/>
      </rPr>
      <t>¿Qué se quiere lograr directamente con este proyecto? ¿Cuál es el objetivo que el proyecto se compromete a lograr?</t>
    </r>
  </si>
  <si>
    <r>
      <t xml:space="preserve"> + Los resultados son los componentes o productos, cuya realización lleva al cumplimiento del objetivo general. 
 + Para cada resultado debe formularse por lo menos un indicador </t>
    </r>
    <r>
      <rPr>
        <u/>
        <sz val="14"/>
        <color rgb="FF002060"/>
        <rFont val="Arial"/>
        <family val="2"/>
      </rPr>
      <t xml:space="preserve">objetivamente verificable </t>
    </r>
    <r>
      <rPr>
        <sz val="14"/>
        <color rgb="FF002060"/>
        <rFont val="Arial"/>
        <family val="2"/>
      </rPr>
      <t xml:space="preserve">, que </t>
    </r>
    <r>
      <rPr>
        <u/>
        <sz val="14"/>
        <color rgb="FF002060"/>
        <rFont val="Arial"/>
        <family val="2"/>
      </rPr>
      <t>demuestre el logro de ese resultado</t>
    </r>
    <r>
      <rPr>
        <sz val="14"/>
        <color rgb="FF002060"/>
        <rFont val="Arial"/>
        <family val="2"/>
      </rPr>
      <t xml:space="preserve">, </t>
    </r>
    <r>
      <rPr>
        <u/>
        <sz val="14"/>
        <color rgb="FF002060"/>
        <rFont val="Arial"/>
        <family val="2"/>
      </rPr>
      <t>que se pueda medir</t>
    </r>
    <r>
      <rPr>
        <sz val="14"/>
        <color rgb="FF002060"/>
        <rFont val="Arial"/>
        <family val="2"/>
      </rPr>
      <t xml:space="preserve"> y que se enmarque </t>
    </r>
    <r>
      <rPr>
        <u/>
        <sz val="14"/>
        <color rgb="FF002060"/>
        <rFont val="Arial"/>
        <family val="2"/>
      </rPr>
      <t>dentro del plazo y alcance del proyecto</t>
    </r>
    <r>
      <rPr>
        <sz val="14"/>
        <color rgb="FF002060"/>
        <rFont val="Arial"/>
        <family val="2"/>
      </rPr>
      <t xml:space="preserve">. 
 + Cada indicador, a su vez, debe tener una </t>
    </r>
    <r>
      <rPr>
        <u/>
        <sz val="14"/>
        <color rgb="FF002060"/>
        <rFont val="Arial"/>
        <family val="2"/>
      </rPr>
      <t>meta numérica</t>
    </r>
    <r>
      <rPr>
        <sz val="14"/>
        <color rgb="FF002060"/>
        <rFont val="Arial"/>
        <family val="2"/>
      </rPr>
      <t xml:space="preserve"> especificada y debe tipificarse en, al menos, una categoría de agregación de valor, a saber:  Conocimiento, Relacionamiento, Visibilidad o Enfoque Diferencial
 + Cada resultado debecontar con medios de verificación que evidencien su logro (informe, producto físico, fotos, entre otros).
 + APC-Colombia permite un</t>
    </r>
    <r>
      <rPr>
        <b/>
        <u/>
        <sz val="14"/>
        <color rgb="FF002060"/>
        <rFont val="Arial"/>
        <family val="2"/>
      </rPr>
      <t xml:space="preserve"> máximo de 3 resultados por proyecto</t>
    </r>
    <r>
      <rPr>
        <sz val="14"/>
        <color rgb="FF002060"/>
        <rFont val="Arial"/>
        <family val="2"/>
      </rPr>
      <t xml:space="preserve">, si el proyecto contempla más de tres resultados esperados, favor contactar a su enlace en APC-Colombia. </t>
    </r>
  </si>
  <si>
    <t xml:space="preserve">INDICADOR OBJETIVAMENTE
VERIFICABLE </t>
  </si>
  <si>
    <t xml:space="preserve">Definición </t>
  </si>
  <si>
    <t>Sugerencias</t>
  </si>
  <si>
    <t>Cuándo se recomienda?</t>
  </si>
  <si>
    <t>Encuentro de un grupo de personas tomadoras de decisiones, para generar acciones concretas o concertar proyectos.   Implica generar coordinación política.</t>
  </si>
  <si>
    <t>Visita de profesionales, especialistas técnicos a instituciones o países para hacer un diagnóstico y/o prestar o recibir asesoría sobre un tema en particular.</t>
  </si>
  <si>
    <t xml:space="preserve">Visita de especialistas técnicos a instituciones para identificar oportunidades de cooperación o alianzas potenciales alrededor de un tema particular. </t>
  </si>
  <si>
    <t>Escenario de discusión o intercambio de ideas alrededor de un tema específico</t>
  </si>
  <si>
    <t>Visita de participantes a lugares específicos con el fin de conocer, in situ, experiencias y procesos, e interactuar con actores locales</t>
  </si>
  <si>
    <t>Actividad con una metodología estructurada en la que los participantes solucionan problemas o abordan desafíos  trabajando de manera conjunta.</t>
  </si>
  <si>
    <t>Las pasantías son experiencias de aprendizaje por medio de una estancia en una organización.</t>
  </si>
  <si>
    <t>Grupo de personas que interactúan frecuente y sistemáticamente para intercambiar experiencias y conocimientos sobre un tema específico. Tienen su propio mecanismo de gobernanza o coordinación.</t>
  </si>
  <si>
    <t>Evento formal en el que un experto o grupo de expertos realiza presentaciones sobre un tema específico a un grupo amplio de participantes, con el fin de propiciar una discusión</t>
  </si>
  <si>
    <r>
      <rPr>
        <b/>
        <sz val="14"/>
        <color rgb="FF000000"/>
        <rFont val="Calibri"/>
        <family val="2"/>
      </rPr>
      <t>FECHA</t>
    </r>
    <r>
      <rPr>
        <sz val="14"/>
        <color rgb="FF000000"/>
        <rFont val="Calibri"/>
        <family val="2"/>
      </rPr>
      <t xml:space="preserve">
Confirmar la disponibilidad de los países participantes y de las entidades técnicas y fijar la fecha de la actividad de intercambio.</t>
    </r>
  </si>
  <si>
    <r>
      <rPr>
        <b/>
        <sz val="14"/>
        <color rgb="FF000000"/>
        <rFont val="Calibri"/>
        <family val="2"/>
      </rPr>
      <t>RECURSOS:</t>
    </r>
    <r>
      <rPr>
        <sz val="14"/>
        <color rgb="FF000000"/>
        <rFont val="Calibri"/>
        <family val="2"/>
      </rPr>
      <t xml:space="preserve"> 
Calcular y programar los recursos necesarios (humanos, técnicos, financieros y/o logísticos) para realizar la actividad.</t>
    </r>
  </si>
  <si>
    <r>
      <rPr>
        <b/>
        <sz val="14"/>
        <color rgb="FF000000"/>
        <rFont val="Calibri"/>
        <family val="2"/>
      </rPr>
      <t xml:space="preserve">INVITACIONES: 
</t>
    </r>
    <r>
      <rPr>
        <sz val="14"/>
        <color rgb="FF000000"/>
        <rFont val="Calibri"/>
        <family val="2"/>
      </rPr>
      <t>Enviar las Invitaciones indicando el perfil requerido y anexando la agenda técnica de la actividad.</t>
    </r>
  </si>
  <si>
    <r>
      <rPr>
        <b/>
        <sz val="14"/>
        <color rgb="FF000000"/>
        <rFont val="Calibri"/>
        <family val="2"/>
      </rPr>
      <t xml:space="preserve">AGENDA Y PERFIL DE DELEGADOS:
</t>
    </r>
    <r>
      <rPr>
        <sz val="14"/>
        <color rgb="FF000000"/>
        <rFont val="Calibri"/>
        <family val="2"/>
      </rPr>
      <t>Diseñar la agenda técnica y fijar el perfil de los participantes.</t>
    </r>
  </si>
  <si>
    <r>
      <rPr>
        <b/>
        <sz val="14"/>
        <color rgb="FF000000"/>
        <rFont val="Calibri"/>
        <family val="2"/>
      </rPr>
      <t>CONFIRMACIÓN:</t>
    </r>
    <r>
      <rPr>
        <sz val="14"/>
        <color rgb="FF000000"/>
        <rFont val="Calibri"/>
        <family val="2"/>
      </rPr>
      <t xml:space="preserve"> 
Confirmar la participación de los delegados y realizar las reservaciones que corresponda.</t>
    </r>
  </si>
  <si>
    <r>
      <rPr>
        <b/>
        <sz val="14"/>
        <color rgb="FF000000"/>
        <rFont val="Calibri"/>
        <family val="2"/>
      </rPr>
      <t>COMUNICACIONES:</t>
    </r>
    <r>
      <rPr>
        <sz val="14"/>
        <color rgb="FF000000"/>
        <rFont val="Calibri"/>
        <family val="2"/>
      </rPr>
      <t xml:space="preserve"> 
Informar a las oficinas de Comunicaciones/Prensa para la elaboración de piezas comunicativas y/o boletines.</t>
    </r>
  </si>
  <si>
    <r>
      <rPr>
        <b/>
        <sz val="14"/>
        <color rgb="FF000000"/>
        <rFont val="Calibri"/>
        <family val="2"/>
      </rPr>
      <t>GUÍA LOGÍSTICA DE LA ACTIVIDAD:</t>
    </r>
    <r>
      <rPr>
        <sz val="14"/>
        <color rgb="FF000000"/>
        <rFont val="Calibri"/>
        <family val="2"/>
      </rPr>
      <t xml:space="preserve"> 
Envíe  la Guía Logística con información del destino, datos de contacto de la delegación anfitriona, detalles de los tiquetes aéreos, alojamiento, alimentación, transporte interno, traducción, seguro internacional de viaje, etc. </t>
    </r>
  </si>
  <si>
    <r>
      <rPr>
        <b/>
        <sz val="14"/>
        <color rgb="FF000000"/>
        <rFont val="Calibri"/>
        <family val="2"/>
      </rPr>
      <t>LISTA DE CHEQUEO CON SUS SOCIOS TÉCNICOS Y PROVEEDORES</t>
    </r>
    <r>
      <rPr>
        <sz val="14"/>
        <color rgb="FF000000"/>
        <rFont val="Calibri"/>
        <family val="2"/>
      </rPr>
      <t xml:space="preserve">
Reconfirme los requerimientos técnicos, logísticos y financieros realizados. Considere imprevistos y cambios en la agenda..</t>
    </r>
  </si>
  <si>
    <r>
      <rPr>
        <b/>
        <sz val="14"/>
        <color rgb="FF000000"/>
        <rFont val="Calibri"/>
        <family val="2"/>
      </rPr>
      <t xml:space="preserve">CONTACTO DE EMERGENCIA: </t>
    </r>
    <r>
      <rPr>
        <sz val="14"/>
        <color rgb="FF000000"/>
        <rFont val="Calibri"/>
        <family val="2"/>
      </rPr>
      <t xml:space="preserve">
Asegúrese de contar con los datos de contacto de los delegados y sus números de emergencia.
Recuerde que el participante es responsabilidad del Gobierno Nacional.</t>
    </r>
  </si>
  <si>
    <r>
      <rPr>
        <b/>
        <sz val="14"/>
        <color rgb="FF000000"/>
        <rFont val="Calibri"/>
        <family val="2"/>
      </rPr>
      <t xml:space="preserve">LLEGADA DE LAS DELEGACIONES: </t>
    </r>
    <r>
      <rPr>
        <sz val="14"/>
        <color rgb="FF000000"/>
        <rFont val="Calibri"/>
        <family val="2"/>
      </rPr>
      <t xml:space="preserve">
</t>
    </r>
    <r>
      <rPr>
        <b/>
        <sz val="14"/>
        <color rgb="FF000000"/>
        <rFont val="Calibri"/>
        <family val="2"/>
      </rPr>
      <t>→</t>
    </r>
    <r>
      <rPr>
        <sz val="14"/>
        <color rgb="FF000000"/>
        <rFont val="Calibri"/>
        <family val="2"/>
      </rPr>
      <t xml:space="preserve"> Confirmar itinerarios aéreos y garantizar traslados aeropuerto - hotel.
</t>
    </r>
    <r>
      <rPr>
        <b/>
        <sz val="14"/>
        <color rgb="FF000000"/>
        <rFont val="Calibri"/>
        <family val="2"/>
      </rPr>
      <t>→</t>
    </r>
    <r>
      <rPr>
        <sz val="14"/>
        <color rgb="FF000000"/>
        <rFont val="Calibri"/>
        <family val="2"/>
      </rPr>
      <t xml:space="preserve">  Asegurar dietas de los delegados según horario de llegada.</t>
    </r>
  </si>
  <si>
    <r>
      <rPr>
        <b/>
        <sz val="14"/>
        <color rgb="FF000000"/>
        <rFont val="Calibri"/>
        <family val="2"/>
      </rPr>
      <t xml:space="preserve">ASPECTOS OPERATIVOS:
</t>
    </r>
    <r>
      <rPr>
        <sz val="14"/>
        <color rgb="FF000000"/>
        <rFont val="Calibri"/>
        <family val="2"/>
      </rPr>
      <t>→ Asegurar transporte hotel - lugar de la actividad y transporte local permanente.
→ Desayunos: Los proporciona generalmente el Hotel. Confirmar horarios.
→ Refrigerios AM/PM: Solicitar que sean portátiles, si es una actividad al aire libre.
→ Almuerzo: Confirmar si es posible realizarlo en el lugar de la actividad o si necesita traslados.
→ Cena: Los proporciona generalmente el hotel. Confirme horarios
→ Disponga los materiales necesarios y asegurese que las instalaciones están en óptimas condiciones.</t>
    </r>
    <r>
      <rPr>
        <b/>
        <sz val="14"/>
        <color rgb="FF000000"/>
        <rFont val="Calibri"/>
        <family val="2"/>
      </rPr>
      <t/>
    </r>
  </si>
  <si>
    <r>
      <rPr>
        <b/>
        <sz val="14"/>
        <color rgb="FF000000"/>
        <rFont val="Calibri"/>
        <family val="2"/>
      </rPr>
      <t>SALIDA DE LAS DELEGACIONES</t>
    </r>
    <r>
      <rPr>
        <sz val="14"/>
        <color rgb="FF000000"/>
        <rFont val="Calibri"/>
        <family val="2"/>
      </rPr>
      <t xml:space="preserve">
→Confirmar itinerarios aéreos  y garantizar traslados hotel - aeropuerto.
→Asegurar dietas de los delegados según horario de salida.</t>
    </r>
  </si>
  <si>
    <r>
      <rPr>
        <b/>
        <sz val="14"/>
        <color rgb="FF000000"/>
        <rFont val="Calibri"/>
        <family val="2"/>
      </rPr>
      <t xml:space="preserve">SINTETICE LA INFORMACIÓN </t>
    </r>
    <r>
      <rPr>
        <sz val="14"/>
        <color rgb="FF000000"/>
        <rFont val="Calibri"/>
        <family val="2"/>
      </rPr>
      <t xml:space="preserve">
→Compilar los documentos de trabajo, las presentaciones realizadas y toda la información sobre el intercambio.
→ Solicitar el Informe técnico de la actividad a los participantes.
→Identificar los resultados más importantes, para elaborar un brief de comunicaciones de la actividad.</t>
    </r>
  </si>
  <si>
    <r>
      <rPr>
        <b/>
        <sz val="14"/>
        <color rgb="FF000000"/>
        <rFont val="Calibri"/>
        <family val="2"/>
      </rPr>
      <t>COMPARTA LA INFORMACIÓN DEL INTERCAMBIO Y LOS COMPROMISOS</t>
    </r>
    <r>
      <rPr>
        <sz val="14"/>
        <color rgb="FF000000"/>
        <rFont val="Calibri"/>
        <family val="2"/>
      </rPr>
      <t xml:space="preserve">
→Escribir un email de agradecimiento a los delegados por su participación y reitere compromisos.
→Adjuntar los documentos de trabajo, memorias.</t>
    </r>
  </si>
  <si>
    <r>
      <rPr>
        <b/>
        <sz val="14"/>
        <color rgb="FF000000"/>
        <rFont val="Calibri"/>
        <family val="2"/>
      </rPr>
      <t>EVALÚE LOS RESULTADOS DEL INTERCAMBIO</t>
    </r>
    <r>
      <rPr>
        <sz val="14"/>
        <color rgb="FF000000"/>
        <rFont val="Calibri"/>
        <family val="2"/>
      </rPr>
      <t xml:space="preserve">
→Medir los logros de la actividad, tomando como punto de referencia la agenda técnica y  los resultados esperados del proyecto.
→De ser posible, realizar una sesión virtual de evaluación y hacer seguimeinto a los acuerdos.</t>
    </r>
  </si>
  <si>
    <r>
      <rPr>
        <b/>
        <sz val="14"/>
        <color rgb="FF000000"/>
        <rFont val="Calibri"/>
        <family val="2"/>
      </rPr>
      <t>PROGRAME LA SIGUIENTE  ACTIVIDAD</t>
    </r>
    <r>
      <rPr>
        <sz val="14"/>
        <color rgb="FF000000"/>
        <rFont val="Calibri"/>
        <family val="2"/>
      </rPr>
      <t xml:space="preserve">
→Coordinar con sus socios de intercambio, la realización de la próxima actividad.</t>
    </r>
  </si>
  <si>
    <r>
      <rPr>
        <b/>
        <sz val="14"/>
        <color rgb="FF000000"/>
        <rFont val="Calibri"/>
        <family val="2"/>
      </rPr>
      <t xml:space="preserve">ASPECTOS ESTRATÉGICOS Y TÉCNICOS: </t>
    </r>
    <r>
      <rPr>
        <sz val="14"/>
        <color rgb="FF000000"/>
        <rFont val="Calibri"/>
        <family val="2"/>
      </rPr>
      <t xml:space="preserve">
→ Verificar las funciones del equipo organizador, incluyendo relator, moderador, yfacilitador conforme a la agenda técnica.
→ Seleccionar una persona de la entidad técnica anfitriona que oriente de forma permanente a los participantes. 
→ Presentar en el primer día de la actividad la agenda técnica a desarrollar, la metodología y entregar un directorio de las delegaciones participantes.
→Articular la interacción entre los delegados y facilitar espacios para el establecimeitno de relaciones. 
→ Documentar la implementación y seguir de cerca los resultados.
→ Comunicar por redes sociales y medios institucionales lo que esté ocurriendo.
→ Tomar nota de las principales inquietudes, intereses y prioridades de la delegación. Esto le servirá para la sesión de retroalimentación del último día.
→ Incluir una sesión de retroaliementación, evaluación de resultados y pasos a seguir  como cierre de la actividad.
→Aplicar las encuestas de satisfacción a los participantes.</t>
    </r>
  </si>
  <si>
    <t xml:space="preserve">RELACIONAMIENTO:
 Iniciar una relación entre socios
 Generar acuerdos de largo plazo.
VISIBILIDAD:
 Dar relevancia o visibilidad política a una iniciativa
</t>
  </si>
  <si>
    <t>Uno o dos días de duración.</t>
  </si>
  <si>
    <t>Contar con una agenda previamente consensuada con los participantes</t>
  </si>
  <si>
    <t xml:space="preserve">Proponer un documento final que plasme los acuerdos alcanzados </t>
  </si>
  <si>
    <t xml:space="preserve">CONOCIMIENTO:
 Identificar áreas/temas de cooperación
RELACIONAMIENTO:
 Iniciar una relación entre socios
 Concretar los acuerdos, a nivel técnico, resultantes de una misión de alto nivel
</t>
  </si>
  <si>
    <t>Máximo una semana de duración.</t>
  </si>
  <si>
    <t>Involucrar a varias instituciones.</t>
  </si>
  <si>
    <t xml:space="preserve">CONOCIMIENTO:
 Generar nuevo conocimiento
 Profundizar en un tema específico para apoyar procesos de transferencia de conocimiento
VISIBILIDAD:
 Dar visibilidad/relevancia a un tema o iniciativas de alcance global
 Comunicar impactos de una iniciativa o cambios de estrategias 
RELACIONAMIENTO:
 Creación de redes y construcción de alianzas
</t>
  </si>
  <si>
    <t>Puede ser un evento de uno o varios días de duración, dependiendo de la profundidad del tema a tratar.</t>
  </si>
  <si>
    <t>Se puede realizar a través de talleres/paneles paralelos en el que se traten diferentes aspectos del tema seleccionado.</t>
  </si>
  <si>
    <t xml:space="preserve">CONOCIMIENTO:
 Compartir experiencias, lecciones aprendidas y buenas prácticas.
 Generar nuevo conocimiento e ideas en torno a un tema de interés.
VISIBILIDAD:
 Dar visibilidad a un proyecto o tema.
RELACIONAMIENTO:
 Establecer conexiones y fortalecer relaciones entre pares.
</t>
  </si>
  <si>
    <t>Se complementa con Panel de Expertos</t>
  </si>
  <si>
    <t>Utilizar con una audiencia pre- identificada y contar con un moderador(a) que tenga conocimiento del tema para realizar aportes al foro/diálogo</t>
  </si>
  <si>
    <t>WEBINAR</t>
  </si>
  <si>
    <t xml:space="preserve">Sesión virtual que se desarrolla en tiempo real y a través de internet, donde pueden realizarse presentaciones, ponencias y generar debates entre personas situadas en diferentes lugares. </t>
  </si>
  <si>
    <t xml:space="preserve">CONOCIMIENTO:
 Generar nuevo conocimiento
 Profundizar en un tema específico para apoyar procesos de transferencia de conocimiento
 Dar, recibir y discutir información en la misma plataforma.
RELACIONAMIENTO: 
 Establecer o fortalecer relaciones de socios, con pares en otros países.
</t>
  </si>
  <si>
    <t>Dependiendo de la necesidad, puede ser un evento único o se pueden acordar sesiones periódicas.</t>
  </si>
  <si>
    <t>Se debe contar con una plataforma de internet que permita realizar conexiones con múltiples usuarios de forma ágil y efectiva y compartir documentos e información.</t>
  </si>
  <si>
    <t>Desarrollar con grupos de máximo 20 personas.
Se puede complementar con paneles de expertos, con quienes se debe acordar la metodología del webinar previamente.</t>
  </si>
  <si>
    <t xml:space="preserve">CONOCIMIENTO:
 Mejorar aptitudes y desarrollar nuevas competencias.
 Inspeccionar los avances de un proyecto y generar recomendaciones para la implementación.
 Identificar y estructurar proyectos
 Elaborar diagnósticos sobre retos de desarrollo y generar recomendaciones técnicas
 Adaptar una práctica o solución al contexto local
</t>
  </si>
  <si>
    <t xml:space="preserve">Una semana de duración por visita.  </t>
  </si>
  <si>
    <t>Si es necesario, desarrollar una serie de visitas, dependiendo de la complejidad del tema.</t>
  </si>
  <si>
    <t>Desarrollar con grupos pequeños de participantes o en sesiones de experto a experto (entre pares).
Involucrar a varias instituciones.</t>
  </si>
  <si>
    <t>CONOCIMIENTO:
 Adquirir nuevo conocimiento o aprender directamente de un proyecto o programa.
 Adaptar un proceso a un contexto cultural y geográfico específico
 Identificar lecciones aprendidas y buenas prácticas
RELACIONAMIENTO:
 Iniciar una relación entre socios
 Construir redes 
 Establecer contacto directo con beneficiarios, miembros de una comunidad o socios estratégicos.</t>
  </si>
  <si>
    <t>Proponer un resultado concreto de la visita, a través de un documento o propuesta de aplicación de los participantes</t>
  </si>
  <si>
    <t xml:space="preserve">CONOCIMIENTO:
 Desarrollar y apropiar nuevo conocimiento o habilidades.
 Aumentar la motivación individual y la capacidad de aprender.
 Adaptar la experiencia específica de un país al contexto social y las capacidades técnicas de otro país/institución.
 Formular un proyecto.
 Construir un producto o generar una solución de manera conjunta durante la implementación de un proyecto
RELACIONAMIENTO
 Construir redes de socios que facilitan el inicio de nuevas iniciativas o proyectos.
</t>
  </si>
  <si>
    <t xml:space="preserve">Desarrollar con grupos pequeños (máximo 30 participantes)
</t>
  </si>
  <si>
    <t>Contar con facilitador (es) fuerte en el manejo de la metodología acordada</t>
  </si>
  <si>
    <t>La duración depende de la necesidad (máximo una semana). Es posible desarrollar modalidad virtual o presencial</t>
  </si>
  <si>
    <t xml:space="preserve">CONOCIMIENTO:
 Desarrollar competencias técnicas específicas
 Abordar necesidades específicas de aprendizaje a través de la práctica
 Obtener orientación práctica para la implementación de un producto concreto
RELACIONAMIENTO: 
 Establecer o fortalecer relaciones de socios, con pares en otros países.
</t>
  </si>
  <si>
    <t>La duración de la pasantía puede variar,  generalmente de uno a tres meses</t>
  </si>
  <si>
    <t>Se recomienda contar con un plan de seguimiento y evaluación de resultados a nivel institucional</t>
  </si>
  <si>
    <t>Evento para compartir conocimiento donde los participantes exponen de manera estructurada sus experiencias, logros, o innovaciones, a potenciales socios.</t>
  </si>
  <si>
    <t xml:space="preserve">CONOCIMIENTO:
 Compartir procesos innovadores, experiencias significativas y lecciones aprendidas 
VISIBILIDAD:
 Dar visibilidad a un proyecto o tema.
 Aumentar sensibilidad frente a un tema
RELACIONAMIENTO:
 Establecer nuevas conexiones entre promotores de conocimiento y posibles socios/patrocinadores
 Fortalecer relaciones entre pares
</t>
  </si>
  <si>
    <t>Puede ser un evento de uno o varios días de duración (máximo 4).</t>
  </si>
  <si>
    <t>Se debe pensar para un gran número de participantes, con el trabajo de comunicación previa y logística que esto exige</t>
  </si>
  <si>
    <t>Se puede aplicar a diferentes niveles: global, nacional, de comunidad o institucional</t>
  </si>
  <si>
    <t>Viaje planificado con objetivos formativos que se diseña a partir de las necesidades de conocimiento y la identificación de experiencias relevantes en las que actores locales son los protagonistas</t>
  </si>
  <si>
    <t xml:space="preserve">CONOCIMIENTO:
 Identificar innovaciones potencialmente útiles y adaptables.
 Adquirir nuevos conocimientos y habilidades.
 Compartir experiencias, lecciones aprendidas y buenas prácticas.  
 Generar insumos para replicar buenas prácticas. 
RELACIONAMIENTO: 
 Establecer conexiones y fortalecer relaciones entre pares 
</t>
  </si>
  <si>
    <t>Duración 10 a 15 días, dependiendo del número de casos identificados.</t>
  </si>
  <si>
    <t>Involucrar a varias instituciones</t>
  </si>
  <si>
    <t>Se recomienda realizar sistematización de la Ruta</t>
  </si>
  <si>
    <t>CONOCIMIENTO:
 Desarrollar nuevos conocimientos de manera conjunta a través de una plataforma
 Desarrollar habilidades 
 Compartir procesos innovadores, experiencias significativas y lecciones aprendidas 
RELACIONAMIENTO: 
 Establecer conexiones y fortalecer relaciones entre pares
 Establecer compromisos de largo plazo  
 Revitalizar redes profesionales</t>
  </si>
  <si>
    <t>Es un compromiso de largo plazo</t>
  </si>
  <si>
    <t>Se debe contar con un coordinador de la Comunidad, que facilite procesos de administración y comunicaciones</t>
  </si>
  <si>
    <t>Se pueden usar medios presenciales y/o virtuales. Son válidas redes por Facebook o utilizando Blogs propios.</t>
  </si>
  <si>
    <t>Actividad de capacitación que cuenta con una metodología estructurada y objetivos de aprendizaje claramente definidos, sobre un tema determinado</t>
  </si>
  <si>
    <t xml:space="preserve">CONOCIMIENTO:
 Generar nuevo conocimiento y habilidades 
 Desarrollar competencias técnicas específicas
RELACIONAMIENTO: 
 Establecer o fortalecer relaciones con pares en otros ciudades o países.
</t>
  </si>
  <si>
    <t>Es posible desarrollar modalidad virtual o presencial.</t>
  </si>
  <si>
    <t>En modalidad presencial, la duración puede variar entre una y dos semanas, dependiendo de la profundidad del tema que se quiere tratar.  En modalidad virtual, el tiempo se puede extender a varios meses, dependiendo de la intensidad horaria.</t>
  </si>
  <si>
    <t>Se expide certificado de asistencia o aprobación, dependiendo del alcance del curso.
Se puede utilizar con visitas de campo, para complementar la parte teórica con la práctica.</t>
  </si>
  <si>
    <t xml:space="preserve">No </t>
  </si>
  <si>
    <t>SUBTOTAL RESULTADO 1  (R1A1+R1A2)</t>
  </si>
  <si>
    <t>SUBTOTAL RESULTADO 3 (R3A1+R3A2)</t>
  </si>
  <si>
    <t>Gastos de Viaje (efectivo o especie)
(Alojamiento, transporte y dietas)</t>
  </si>
  <si>
    <t>Gastos de Viaje  (efectivo o especie)
(Alojamiento, transporte y dietas)</t>
  </si>
  <si>
    <t xml:space="preserve"> </t>
  </si>
  <si>
    <r>
      <rPr>
        <b/>
        <sz val="11"/>
        <rFont val="Arial Black"/>
        <family val="2"/>
      </rPr>
      <t xml:space="preserve">VISIBILIDAD
 </t>
    </r>
    <r>
      <rPr>
        <b/>
        <sz val="11"/>
        <rFont val="Calibri"/>
        <family val="2"/>
        <scheme val="minor"/>
      </rPr>
      <t>(La implementación del proyecto genera la identificación y  visibilización de los resultados de aprendizaje obtenidos con el proyecto)</t>
    </r>
  </si>
  <si>
    <r>
      <rPr>
        <b/>
        <sz val="11"/>
        <color theme="1"/>
        <rFont val="Arial Black"/>
        <family val="2"/>
      </rPr>
      <t xml:space="preserve">DIVERSIDAD </t>
    </r>
    <r>
      <rPr>
        <b/>
        <sz val="11"/>
        <color theme="1"/>
        <rFont val="Calibri"/>
        <family val="2"/>
        <scheme val="minor"/>
      </rPr>
      <t xml:space="preserve">
(La implementación del proyecto favorece la participación de la mujer y de grupos énicos) </t>
    </r>
  </si>
  <si>
    <t>Visibilidad</t>
  </si>
  <si>
    <t>C U A N T I F I C A C I Ó N    P R O Y E C T O    C S S :   E J E C U C I Ó N</t>
  </si>
  <si>
    <t>Subtotal C.    Directos</t>
  </si>
  <si>
    <t>COSTO TOTAL ACTIVIDAD</t>
  </si>
  <si>
    <t>T A B L A   D E    S A L A R I O S</t>
  </si>
  <si>
    <t>Valor (COP$)</t>
  </si>
  <si>
    <t>REQUISITOS</t>
  </si>
  <si>
    <t>En adelante</t>
  </si>
  <si>
    <t>TP+MA+70-79ME</t>
  </si>
  <si>
    <t>TP+MA+60-69ME</t>
  </si>
  <si>
    <t>TP+MA+50-59ME</t>
  </si>
  <si>
    <t>TP+MA+40-49ME</t>
  </si>
  <si>
    <t>TP+E+46-51 ME</t>
  </si>
  <si>
    <t>TP+E+41-45 ME</t>
  </si>
  <si>
    <t>TP+E+35-40 ME</t>
  </si>
  <si>
    <t>TP+E+29-34 ME</t>
  </si>
  <si>
    <t>TP+E+23-28 ME</t>
  </si>
  <si>
    <t>TP+E+17-22 ME</t>
  </si>
  <si>
    <t>TP+E11-16 ME</t>
  </si>
  <si>
    <t>TP+E+5-10 ME</t>
  </si>
  <si>
    <t>TP+25-33 ME</t>
  </si>
  <si>
    <t>TP+18-24 ME</t>
  </si>
  <si>
    <t>TP+10-17 ME</t>
  </si>
  <si>
    <t>TFT+7-15 ME, ó TP+3-9 ME</t>
  </si>
  <si>
    <t xml:space="preserve">TFT+4-6 ME, ó TP+1 ME </t>
  </si>
  <si>
    <t>TFT+1-3 ME</t>
  </si>
  <si>
    <t>TFTP+7-10 ME</t>
  </si>
  <si>
    <t>TFTP+4-6 ME</t>
  </si>
  <si>
    <t>TFTP+1-3 ME</t>
  </si>
  <si>
    <t>TB+16-20 ME</t>
  </si>
  <si>
    <t xml:space="preserve">TB+8-20 ME </t>
  </si>
  <si>
    <t>TB+1-7 ME</t>
  </si>
  <si>
    <t>Valor mínimo</t>
  </si>
  <si>
    <t>C U A N T I F I C A C I Ó N     P R O Y E C T O    C S S:   F O R M U L A C I Ó N</t>
  </si>
  <si>
    <r>
      <t>CUANTIFICACIÓN INICIAL:</t>
    </r>
    <r>
      <rPr>
        <sz val="18"/>
        <color theme="0"/>
        <rFont val="Arial Black"/>
        <family val="2"/>
      </rPr>
      <t xml:space="preserve"> </t>
    </r>
    <r>
      <rPr>
        <sz val="14"/>
        <color theme="0"/>
        <rFont val="Arial Black"/>
        <family val="2"/>
      </rPr>
      <t xml:space="preserve">
</t>
    </r>
    <r>
      <rPr>
        <sz val="12"/>
        <color theme="0"/>
        <rFont val="Arial Black"/>
        <family val="2"/>
      </rPr>
      <t xml:space="preserve">Se realiza al momento de formular el proyecto con </t>
    </r>
    <r>
      <rPr>
        <u/>
        <sz val="12"/>
        <color theme="0"/>
        <rFont val="Arial Black"/>
        <family val="2"/>
      </rPr>
      <t>costos estimados</t>
    </r>
    <r>
      <rPr>
        <sz val="12"/>
        <color theme="0"/>
        <rFont val="Arial Black"/>
        <family val="2"/>
      </rPr>
      <t xml:space="preserve"> y acordados por las contrapartes técnicas y de cooperación de los países involucrados</t>
    </r>
  </si>
  <si>
    <r>
      <t>CUANTIFICACIÓN EJECUCIÓN:</t>
    </r>
    <r>
      <rPr>
        <sz val="18"/>
        <color theme="0"/>
        <rFont val="Arial Black"/>
        <family val="2"/>
      </rPr>
      <t xml:space="preserve"> </t>
    </r>
    <r>
      <rPr>
        <sz val="14"/>
        <color theme="0"/>
        <rFont val="Arial Black"/>
        <family val="2"/>
      </rPr>
      <t xml:space="preserve">
</t>
    </r>
    <r>
      <rPr>
        <sz val="12"/>
        <color theme="0"/>
        <rFont val="Arial Black"/>
        <family val="2"/>
      </rPr>
      <t xml:space="preserve">Se realiza cada vez que se realizan las actividades del proyecto, considerando los costos directos e indirectos (reales </t>
    </r>
    <r>
      <rPr>
        <u/>
        <sz val="12"/>
        <color theme="0"/>
        <rFont val="Arial Black"/>
        <family val="2"/>
      </rPr>
      <t>no</t>
    </r>
    <r>
      <rPr>
        <sz val="12"/>
        <color theme="0"/>
        <rFont val="Arial Black"/>
        <family val="2"/>
      </rPr>
      <t xml:space="preserve"> estimados) en que se haya incurrido</t>
    </r>
  </si>
  <si>
    <r>
      <rPr>
        <b/>
        <sz val="11"/>
        <color theme="1"/>
        <rFont val="Arial Black"/>
        <family val="2"/>
      </rPr>
      <t xml:space="preserve">ALINEACIÓN CON LOS ODS </t>
    </r>
    <r>
      <rPr>
        <b/>
        <sz val="11"/>
        <color theme="1"/>
        <rFont val="Calibri"/>
        <family val="2"/>
        <scheme val="minor"/>
      </rPr>
      <t xml:space="preserve">
(La implementación del proyecto contribuye de manera concreta a mejorar prácticas asociadas con el cumplimiento de los ODS) </t>
    </r>
  </si>
  <si>
    <t>Describa brevemente</t>
  </si>
  <si>
    <t>A G R E G A C I Ó N    V A L O R     P R O Y E C T O    C S S:   F O R M U L A C I Ó N</t>
  </si>
  <si>
    <t>Cantidad</t>
  </si>
  <si>
    <t xml:space="preserve">Conocer </t>
  </si>
  <si>
    <t>Apropiar</t>
  </si>
  <si>
    <t>Aplicar</t>
  </si>
  <si>
    <t>Replicar</t>
  </si>
  <si>
    <t>Informal inactivo</t>
  </si>
  <si>
    <t>Informal activo</t>
  </si>
  <si>
    <t>Formal inactivo</t>
  </si>
  <si>
    <t>Formal activo</t>
  </si>
  <si>
    <t>Difundido</t>
  </si>
  <si>
    <t>No difundido</t>
  </si>
  <si>
    <t>Si contribuye</t>
  </si>
  <si>
    <t>No contribuye</t>
  </si>
  <si>
    <t>Si favorece la participación</t>
  </si>
  <si>
    <t>No favorece la participación</t>
  </si>
  <si>
    <t>Comunidades de conocimiento y aprendizaje</t>
  </si>
  <si>
    <t>DESCRIPCIÓN INTERMEDIA</t>
  </si>
  <si>
    <t>A G R E G A C I Ó N    V A L O R     P R O Y E C T O    C S S:   M E D I O   T É R M I N O</t>
  </si>
  <si>
    <t xml:space="preserve">A G R E G A C I Ó N    V A L O R     P R O Y E C T O    C S S:   F I N A L </t>
  </si>
  <si>
    <t>DESCRIPCIÓN FINAL</t>
  </si>
  <si>
    <t>0. No registra nuevas técnicas, métodos, saberes o metodologías</t>
  </si>
  <si>
    <t>1. Registra únicamente conocer técnicas, métodos, saberes o metodologías existentes</t>
  </si>
  <si>
    <t>2. Registra el fortalecimiento de técnicas, métodos, saberes o metodologías existentes</t>
  </si>
  <si>
    <t>3. Registra nuevas técnicas, métodos, saberes o metodologías aplicadas/replicadas</t>
  </si>
  <si>
    <t>0. No registra desarrollo de capacidades, competencias o nuevas habilidades.</t>
  </si>
  <si>
    <t>1. Registra únicamente conocer técnicas, métodos o metodologías existentes</t>
  </si>
  <si>
    <t>2. Registra el fortalecimiento de capacidades, competencias o habilidades existentes</t>
  </si>
  <si>
    <t>3. Registra el desarrollo de nuevas capacidades, competencias o  habilidades</t>
  </si>
  <si>
    <t xml:space="preserve">0. No registra elaboración de productos de aprendizaje </t>
  </si>
  <si>
    <t xml:space="preserve">1. Registra únicamente conocer productos de aprendizaje </t>
  </si>
  <si>
    <t>2. Registra el desarrollo de al menos 1 producto de aprendizaje</t>
  </si>
  <si>
    <t>3. Registra el desarrollo de más de 1 producto de aprendizaje</t>
  </si>
  <si>
    <t>RELACIONAL</t>
  </si>
  <si>
    <t xml:space="preserve">1. Registra nuevos contactos al menos entre 1 institución de cada país </t>
  </si>
  <si>
    <t>2. Registra nuevos contactos entre 2-3 instituciones.</t>
  </si>
  <si>
    <t>3. Registra nuevos contactos entre más de 3 instituciones.</t>
  </si>
  <si>
    <t>0. No registra redes establecidas</t>
  </si>
  <si>
    <t>1. Registra el fortalecimiento de redes y estructuras de sinergias existentes</t>
  </si>
  <si>
    <t>2. Registra la creación de 1 nueva red entre las instituciones participantes</t>
  </si>
  <si>
    <t>3. Registra la creación más de 1 nueva red entre las instituciones participantes</t>
  </si>
  <si>
    <t>0. No registra comunidades de conocimiento y aprendizaje</t>
  </si>
  <si>
    <t>1. Registra el fortalecimiento comunidades existentes</t>
  </si>
  <si>
    <t>2. Registra la creación de 1 nueva comunidad de conocimiento y aprendizaje</t>
  </si>
  <si>
    <t>3. Registra la creación más de 1 nueva comunidad de conocimiento y aprendizaje</t>
  </si>
  <si>
    <t>0. No registra la elaboración ni difusión de piezas de comunicación</t>
  </si>
  <si>
    <t>1. Registra la difusión de 1 pieza de comunicación en las instituciones socias.</t>
  </si>
  <si>
    <t>2. Registra la difusión de al menos 3 piezas de comunicación en las instituciones socias</t>
  </si>
  <si>
    <t>3. Registra la difusión de más de 3 piezas de comunicación en las instituciones socias</t>
  </si>
  <si>
    <t>1. Registra la difusión de 1 pieza de comunicación en medios del país</t>
  </si>
  <si>
    <t>2. Registra la difusión de al menos 3 piezas de comunicación en medios del país</t>
  </si>
  <si>
    <t>3. Registra la difusión de más de 3 piezas de comunicación en medios del país</t>
  </si>
  <si>
    <t>1. Registra la difusión de 1 pieza de comunicación en medios especializados</t>
  </si>
  <si>
    <t>2. Registra la difusión de al menos 3 piezas de comunicación en medios especializados</t>
  </si>
  <si>
    <t>3. Registra la difusión de más de 3 piezas de comunicación en medios especializados</t>
  </si>
  <si>
    <t>0. No registra alineación con ningún ODS</t>
  </si>
  <si>
    <t>DIVERSIDAD</t>
  </si>
  <si>
    <t>0. No registra participación de mujeres y/o grupos étnicos</t>
  </si>
  <si>
    <t>VISIBILIDAD</t>
  </si>
  <si>
    <r>
      <t>AGREGACIÓN DE VALOR MEDIO TÉRMINO:</t>
    </r>
    <r>
      <rPr>
        <sz val="14"/>
        <color theme="0"/>
        <rFont val="Arial Black"/>
        <family val="2"/>
      </rPr>
      <t xml:space="preserve">
</t>
    </r>
    <r>
      <rPr>
        <sz val="12"/>
        <color theme="0"/>
        <rFont val="Arial Black"/>
        <family val="2"/>
      </rPr>
      <t>Se realiza al completar el medio término de ejecución del proyecto, considerando las (5) categorías de agregación de valor. Se debe precisar el avance logrado en las respectivas categorías e indicadores del modelo. Para ello se deben diligenciar las columnas "Descripción intermedia" + " Cantidad" + "Avance"</t>
    </r>
  </si>
  <si>
    <r>
      <t>AGREGACIÓN DE VALOR INICIAL:</t>
    </r>
    <r>
      <rPr>
        <sz val="14"/>
        <color theme="0"/>
        <rFont val="Arial Black"/>
        <family val="2"/>
      </rPr>
      <t xml:space="preserve">
</t>
    </r>
    <r>
      <rPr>
        <sz val="12"/>
        <color theme="0"/>
        <rFont val="Arial Black"/>
        <family val="2"/>
      </rPr>
      <t>Se realiza al momento de formular el proyecto considerando las (5) categorías de agregación de valor. Se debe precisar la meta que se espera lograr el proyecto una vez concluida su ejecución. Para ello se deben diligenciar las columnas "Descripción inicial" + " Cantidad" + "Alcance esperado"</t>
    </r>
  </si>
  <si>
    <t>Contribución ODS</t>
  </si>
  <si>
    <t>VALORACIÓN FINAL POR CATEGORÍA</t>
  </si>
  <si>
    <t>3. Registra alineación con 1 ODS</t>
  </si>
  <si>
    <t>6. Registra alineación con 2 ODS</t>
  </si>
  <si>
    <t>9. Registra alineación con más de 2 ODS</t>
  </si>
  <si>
    <t>3. Registra una participación del 5% de mujeres y/o grupos étnicos</t>
  </si>
  <si>
    <t>6. Registra una participación entre el 6 y el 10% de mujeres y/o grupos étnicos</t>
  </si>
  <si>
    <t>9. Registra una participación de más del 10% de mujeres y/o grupos étnicos</t>
  </si>
  <si>
    <r>
      <t>AGREGACIÓN DE VALOR FINAL:</t>
    </r>
    <r>
      <rPr>
        <sz val="14"/>
        <color theme="0"/>
        <rFont val="Arial Black"/>
        <family val="2"/>
      </rPr>
      <t xml:space="preserve">
</t>
    </r>
    <r>
      <rPr>
        <sz val="12"/>
        <color theme="0"/>
        <rFont val="Arial Black"/>
        <family val="2"/>
      </rPr>
      <t>Se realiza al finalizar la ejecución del proyecto, considerando las (5) categorías de agregación de valor. Se debe precisar el alcance logrado en las respectivas categorías e indicadores del modelo. Para ello se deben diligenciar las columnas "Descripción final" + " Cantidad" + "Alcance logrado". De igual forma se debe completar la columna "Valoración Final" + "Descripción Técnica de la valoración final"</t>
    </r>
  </si>
  <si>
    <r>
      <t>RESULTADOS FINALES:</t>
    </r>
    <r>
      <rPr>
        <sz val="14"/>
        <color theme="0"/>
        <rFont val="Arial Black"/>
        <family val="2"/>
      </rPr>
      <t xml:space="preserve">
</t>
    </r>
    <r>
      <rPr>
        <sz val="12"/>
        <color theme="0"/>
        <rFont val="Arial Black"/>
        <family val="2"/>
      </rPr>
      <t>Modelo Agregación de Valor</t>
    </r>
  </si>
  <si>
    <t>C U A N T I F I C A C I Ó N    F I N A L    P R O Y E C T O    C S S:</t>
  </si>
  <si>
    <t>A G R E G A C I Ó N    D E    V A L O R    F I N A L    P R O Y E C T O    C S S:</t>
  </si>
  <si>
    <t>TOTAL 
Días de
 CSS</t>
  </si>
  <si>
    <t>3.000  $COP :</t>
  </si>
  <si>
    <t xml:space="preserve"> 1 $USD</t>
  </si>
  <si>
    <t>1. FIN DE LA 
POBREZA</t>
  </si>
  <si>
    <t>2.HAMBRE
 CERO</t>
  </si>
  <si>
    <t xml:space="preserve">3. SALUD
 Y BIENESTAR
</t>
  </si>
  <si>
    <t>5. IGUALDAD 
DE GÉNERO</t>
  </si>
  <si>
    <t>6. AGUA LIMPIA 
SANEAMIENTO</t>
  </si>
  <si>
    <t>7. ENERGÍA ASEQUIBLE, Y NO CONTAMINANTE</t>
  </si>
  <si>
    <t>8. TRABAJO DECENTE 
Y CRECIMIENTO ECONÓMICO</t>
  </si>
  <si>
    <t>15. VIDA DE ECOSISTEMAS
 TERRESTRES</t>
  </si>
  <si>
    <t>16. PAZ, JUSTICIA 
E INSTITUCIONES SÓLIDAS</t>
  </si>
  <si>
    <t>17. ALIANZAS PARA LOGRAR LOS OBJETIVOS</t>
  </si>
  <si>
    <t>1.1 CONOCIMIENTO
Participantes que adquieren mayores capacidades, competencias o desarrolla las  habilidades ya existentes.</t>
  </si>
  <si>
    <t>1.2 CONOCIMIENTO
Técnicas, métodos, saberes, metodologías desarrolladas o mejoradas.</t>
  </si>
  <si>
    <r>
      <rPr>
        <b/>
        <sz val="11"/>
        <color theme="8"/>
        <rFont val="Calibri"/>
        <family val="2"/>
        <scheme val="minor"/>
      </rPr>
      <t xml:space="preserve">1.3 CONOCIMIENTO </t>
    </r>
    <r>
      <rPr>
        <sz val="11"/>
        <color theme="8"/>
        <rFont val="Calibri"/>
        <family val="2"/>
        <scheme val="minor"/>
      </rPr>
      <t xml:space="preserve">
Productos de aprendizaje elaborados.</t>
    </r>
  </si>
  <si>
    <r>
      <rPr>
        <b/>
        <sz val="11"/>
        <color rgb="FF7030A0"/>
        <rFont val="Calibri"/>
        <family val="2"/>
        <scheme val="minor"/>
      </rPr>
      <t>2.1 RELACIONAL</t>
    </r>
    <r>
      <rPr>
        <sz val="11"/>
        <color rgb="FF7030A0"/>
        <rFont val="Calibri"/>
        <family val="2"/>
        <scheme val="minor"/>
      </rPr>
      <t xml:space="preserve">
Técnicos/expertos de instituciones de ambos países que entran en contacto y se relacionan con homólogos en otro(s) país(es).</t>
    </r>
  </si>
  <si>
    <r>
      <rPr>
        <b/>
        <sz val="11"/>
        <color rgb="FF7030A0"/>
        <rFont val="Calibri"/>
        <family val="2"/>
        <scheme val="minor"/>
      </rPr>
      <t>2.2 RELACIONAL</t>
    </r>
    <r>
      <rPr>
        <sz val="11"/>
        <color rgb="FF7030A0"/>
        <rFont val="Calibri"/>
        <family val="2"/>
        <scheme val="minor"/>
      </rPr>
      <t xml:space="preserve">
Redes establecidas.</t>
    </r>
  </si>
  <si>
    <r>
      <rPr>
        <b/>
        <sz val="11"/>
        <color theme="1"/>
        <rFont val="Arial Black"/>
        <family val="2"/>
      </rPr>
      <t>ENFOQUE DIFERENCIAL</t>
    </r>
    <r>
      <rPr>
        <b/>
        <sz val="11"/>
        <color theme="1"/>
        <rFont val="Calibri"/>
        <family val="2"/>
        <scheme val="minor"/>
      </rPr>
      <t xml:space="preserve">
(La implementación del proyecto favorece la participación de la mujer y de grupos énicos) </t>
    </r>
  </si>
  <si>
    <r>
      <rPr>
        <b/>
        <sz val="11"/>
        <color rgb="FF7030A0"/>
        <rFont val="Calibri"/>
        <family val="2"/>
        <scheme val="minor"/>
      </rPr>
      <t>2.3 RELACIONAL</t>
    </r>
    <r>
      <rPr>
        <sz val="11"/>
        <color rgb="FF7030A0"/>
        <rFont val="Calibri"/>
        <family val="2"/>
        <scheme val="minor"/>
      </rPr>
      <t xml:space="preserve">
Comunidades de conocimiento y aprendizaje.</t>
    </r>
  </si>
  <si>
    <r>
      <rPr>
        <b/>
        <sz val="11"/>
        <color rgb="FF00B050"/>
        <rFont val="Calibri"/>
        <family val="2"/>
        <scheme val="minor"/>
      </rPr>
      <t>3.1 VISIBILIDAD</t>
    </r>
    <r>
      <rPr>
        <sz val="11"/>
        <color rgb="FF00B050"/>
        <rFont val="Calibri"/>
        <family val="2"/>
        <scheme val="minor"/>
      </rPr>
      <t xml:space="preserve">
Proyecto difundido en medios de comunicación propios (físicos o digitales) de las  instituciones socias del proyecto.</t>
    </r>
  </si>
  <si>
    <r>
      <rPr>
        <b/>
        <sz val="11"/>
        <color rgb="FF00B050"/>
        <rFont val="Calibri"/>
        <family val="2"/>
        <scheme val="minor"/>
      </rPr>
      <t>3.2 VISIBILIDAD</t>
    </r>
    <r>
      <rPr>
        <sz val="11"/>
        <color rgb="FF00B050"/>
        <rFont val="Calibri"/>
        <family val="2"/>
        <scheme val="minor"/>
      </rPr>
      <t xml:space="preserve">
Proyecto difundido en medios de comunicación (físicos o digitales) del(los) país(es).</t>
    </r>
  </si>
  <si>
    <r>
      <rPr>
        <b/>
        <sz val="11"/>
        <color rgb="FF00B050"/>
        <rFont val="Calibri"/>
        <family val="2"/>
        <scheme val="minor"/>
      </rPr>
      <t>3.3 VISIBILIDAD</t>
    </r>
    <r>
      <rPr>
        <sz val="11"/>
        <color rgb="FF00B050"/>
        <rFont val="Calibri"/>
        <family val="2"/>
        <scheme val="minor"/>
      </rPr>
      <t xml:space="preserve">
Proyecto difundido en medios de comunicación especializados.</t>
    </r>
  </si>
  <si>
    <r>
      <rPr>
        <b/>
        <sz val="11"/>
        <color theme="3" tint="-0.249977111117893"/>
        <rFont val="Calibri"/>
        <family val="2"/>
        <scheme val="minor"/>
      </rPr>
      <t>4.1 ENFOQUE DIFERENCIAL</t>
    </r>
    <r>
      <rPr>
        <sz val="11"/>
        <color theme="3" tint="-0.249977111117893"/>
        <rFont val="Calibri"/>
        <family val="2"/>
        <scheme val="minor"/>
      </rPr>
      <t xml:space="preserve">
Porcentaje de participación de mujeres y/o grupos étnicos como beneficiarios directos en el proyecto de los países participantes.</t>
    </r>
  </si>
  <si>
    <r>
      <t xml:space="preserve">0. </t>
    </r>
    <r>
      <rPr>
        <sz val="11"/>
        <color theme="1"/>
        <rFont val="Calibri"/>
        <family val="2"/>
        <scheme val="minor"/>
      </rPr>
      <t>No registra nuevos contactos entre técnicos e instituciones de los países</t>
    </r>
  </si>
  <si>
    <t>El Proyecto contribuye directamente a 2 ODS
Objetivos de Desarrollo Sostenible a los cuales contribuye directamente el proyecto</t>
  </si>
  <si>
    <t>1.5 Para 2030, fomentar la resiliencia de los pobres y las personas que se encuentran en situaciones vulnerables y reducir su exposición y vulnerabilidad a los fenómenos extremos relacionados con el clima y otras crisis y desastres económicos, sociales y ambientales</t>
  </si>
  <si>
    <t>1.6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</si>
  <si>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1.7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</si>
  <si>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METAS POR ODS</t>
  </si>
  <si>
    <t>TOTAL</t>
  </si>
  <si>
    <t>17.4  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</si>
  <si>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17.5 FINANZAS. Adoptar y aplicar sistemas de promoción de las inversiones en favor de los países menos adelantados</t>
  </si>
  <si>
    <t>17.6 CSS 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</si>
  <si>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17.7 TECNOLOGÍA Promover el desarrollo de tecnologías ecológicamente racionales y su transferencia, divulgación y difusión a los países en desarrollo en condiciones favorables, incluso en condiciones concesionarias y preferenciales, por mutuo acuerdo</t>
  </si>
  <si>
    <t>17.16 ALIANZAS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</si>
  <si>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17.17 ALIANZAS Alentar y promover la constitución de alianzas eficaces en las esferas pública, público-privada y de la sociedad civil, aprovechando la experiencia y las estrategias de obtención de recursos de las asociaciones</t>
  </si>
  <si>
    <t>17.18 DATOS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</si>
  <si>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17.19 DATOSPara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</si>
  <si>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17.13 SISTEMICAS Aumentar la estabilidad macroeconómica mundial, incluso mediante la coordinación y coherencia de las políticas</t>
  </si>
  <si>
    <t>17.14 SISTEMICAS Mejorar la coherencia de las políticas para el desarrollo sostenible</t>
  </si>
  <si>
    <t>17.15 SISTEMICAS  Respetar el margen normativo y el liderazgo de cada país para establecer y aplicar políticas de erradicación de la pobreza y desarrollo sostenible</t>
  </si>
  <si>
    <t>16.a Fortalecer las instituciones nacionales pertinentes, incluso mediante la cooperación internacional, con miras a crear capacidad a todos los niveles, en particular en los países en desarrollo, para prevenir la violencia y combatir el terrorismo y la delincuencia</t>
  </si>
  <si>
    <t>16.b Promover y aplicar leyes y políticas no discriminatorias en favor del desarrollo sostenible</t>
  </si>
  <si>
    <t>14.a 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</si>
  <si>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14.b Facilitar el acceso de los pescadores artesanales en pequeña escala a los recursos marinos y los mercados</t>
  </si>
  <si>
    <t>14.c 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</si>
  <si>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13.a 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</si>
  <si>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13.b 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</si>
  <si>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12.a Apoyar a los países en desarrollo en el fortalecimiento de su capacidad científica y tecnológica a fin de avanzar hacia modalidades de consumo y producción más sostenibles</t>
  </si>
  <si>
    <t>12.b Elaborar y aplicar instrumentos que permitan seguir de cerca los efectos en el desarrollo sostenible con miras a lograr un turismo sostenible que cree puestos de trabajo y promueva la cultura y los productos locales</t>
  </si>
  <si>
    <t>12.c 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</si>
  <si>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11.a Apoyar los vínculos económicos, sociales y ambientales positivos entre las zonas urbanas, periurbanas y rurales mediante el fortalecimiento de la planificación del desarrollo nacional y regional</t>
  </si>
  <si>
    <t>11.b 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</si>
  <si>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11.c Proporcionar apoyo a los países menos adelantados, incluso mediante la asistencia financiera y técnica, para que puedan construir edificios sostenibles y resilientes utilizando materiales locales</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</si>
  <si>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</si>
  <si>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10.7  Facilitar la migración y la movilidad ordenadas, seguras, regulares y responsables de las personas, incluso mediante la aplicación de políticas migratorias planificadas y bien gestionadas</t>
  </si>
  <si>
    <t>10.a Aplicar el principio del trato especial y diferenciado para los países en desarrollo, en particular los países menos adelantados, de conformidad con los acuerdos de la Organización Mundial del Comercio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</si>
  <si>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</si>
  <si>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10.c De aquí a 2030, reducir a menos del 3% los costos de transacción de las remesas de los migrantes y eliminar los corredores de remesas con un costo superior al 5%</t>
  </si>
  <si>
    <t>9.a 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</si>
  <si>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9.b Apoyar el desarrollo de tecnologías nacionales, la investigación y la innovación en los países en desarrollo, en particular garantizando un entorno normativo propicio a la diversificación industrial y la adición de valor a los productos básicos, entre otras cosas</t>
  </si>
  <si>
    <t>9.c Aumentar de forma significativa el acceso a la tecnología de la información y las comunicaciones y esforzarse por facilitar el acceso universal y asequible a Internet en los países menos adelantados a más tardar en 2020</t>
  </si>
  <si>
    <t>8.a Aumentar el apoyo a la iniciativa de ayuda para el comercio en los países en desarrollo, en particular los países menos adelantados, incluso en el contexto del Marco Integrado Mejorado de Asistencia Técnica Relacionada con el Comercio para los Países Menos Adelantados</t>
  </si>
  <si>
    <t>8.b Para 2020, desarrollar y poner en marcha una estrategia mundial para el empleo de los jóvenes y aplicar el Pacto Mundial para el Empleo de la Organización Internacional del Trabajo</t>
  </si>
  <si>
    <t>7.a 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</si>
  <si>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7.b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</si>
  <si>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6.a 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</si>
  <si>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6.b Apoyar y fortalecer la participación de las comunidades locales en la mejora de la gestión del agua y el saneamiento</t>
  </si>
  <si>
    <t>5.a 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</si>
  <si>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5.b Mejorar el uso de la tecnología instrumental, en particular la tecnología de la información y las comunicaciones, para promover el empoderamiento de la mujer</t>
  </si>
  <si>
    <t>5.c Aprobar y fortalecer políticas acertadas y leyes aplicables para promover la igualdad entre los géneros y el empoderamiento de las mujeres y las niñas a todos los niveles</t>
  </si>
  <si>
    <t>4.a Construir y adecuar instalaciones escolares que respondan a las necesidades de los niños y las personas discapacitadas y tengan en cuenta las cuestiones de género, y que ofrezcan entornos de aprendizaje seguros, no violentos, inclusivos y eficaces para todos</t>
  </si>
  <si>
    <t>4.b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</si>
  <si>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4.c 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</si>
  <si>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3.a Fortalecer la aplicación del Convenio Marco de la Organización Mundial de la Salud para el Control del Tabaco en todos los países, según proceda</t>
  </si>
  <si>
    <t>3.b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</si>
  <si>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3.c Aumentar sustancialmente la financiación de la salud y la contratación, el desarrollo, la capacitación y la retención del personal sanitario en los países en desarrollo, especialmente en los países menos adelantados y los pequeños Estados insulares en desarrollo</t>
  </si>
  <si>
    <t>3.d Reforzar la capacidad de todos los países, en particular los países en desarrollo, en materia de alerta temprana, reducción de riesgos y gestión de los riesgos para la salud nacional y mundial</t>
  </si>
  <si>
    <t>1.a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</si>
  <si>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</si>
  <si>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10. REDUCCIÓN DE LAs DESIGUALDADES</t>
  </si>
  <si>
    <r>
      <t xml:space="preserve">D+2
</t>
    </r>
    <r>
      <rPr>
        <sz val="10"/>
        <color theme="8" tint="-0.499984740745262"/>
        <rFont val="Calibri"/>
        <family val="2"/>
        <scheme val="minor"/>
      </rPr>
      <t>(NUMERO DE DÍAS DE AGENDA TÉCNICA + 2 DÍAS DE VIAJE IDA Y REGRESO)</t>
    </r>
  </si>
  <si>
    <r>
      <t>No. Delegados</t>
    </r>
    <r>
      <rPr>
        <b/>
        <sz val="12"/>
        <color theme="8" tint="-0.499984740745262"/>
        <rFont val="Calibri"/>
        <family val="2"/>
        <scheme val="minor"/>
      </rPr>
      <t xml:space="preserve"> </t>
    </r>
    <r>
      <rPr>
        <sz val="12"/>
        <color theme="8" tint="-0.499984740745262"/>
        <rFont val="Calibri"/>
        <family val="2"/>
        <scheme val="minor"/>
      </rPr>
      <t>(ÚNICAMENTE LOS QUE SE MOVILIZAN)</t>
    </r>
  </si>
  <si>
    <r>
      <t xml:space="preserve">Fecha estimada 
de inicio
</t>
    </r>
    <r>
      <rPr>
        <sz val="14"/>
        <color theme="8" tint="-0.499984740745262"/>
        <rFont val="Calibri"/>
        <family val="2"/>
        <scheme val="minor"/>
      </rPr>
      <t>DD/MM/AAAA</t>
    </r>
  </si>
  <si>
    <r>
      <t xml:space="preserve">Lugar de realización de la actividad 
</t>
    </r>
    <r>
      <rPr>
        <sz val="12"/>
        <color theme="8" tint="-0.499984740745262"/>
        <rFont val="Calibri"/>
        <family val="2"/>
        <scheme val="minor"/>
      </rPr>
      <t>[CIUDAD;PAÍS]</t>
    </r>
  </si>
  <si>
    <t>Videoconferencia</t>
  </si>
  <si>
    <t>Webinar</t>
  </si>
  <si>
    <t>SUBTOTAL RESULTADOS (R1+R2+R3)</t>
  </si>
  <si>
    <t>TOTAL CUANTIFICACIÓN $USD</t>
  </si>
  <si>
    <t>Total
Alineación ODS</t>
  </si>
  <si>
    <t>Total Metas ODS</t>
  </si>
  <si>
    <t>MES</t>
  </si>
  <si>
    <t>FECHA INICIO - ACT EJECUTADA
(DD/MM/AAAA)</t>
  </si>
  <si>
    <t>FECHA FINAL
- ACT EJECUTADA (D/M/AAAA)</t>
  </si>
  <si>
    <t>R/A</t>
  </si>
  <si>
    <t>NOMBRE DE LA ACTIVIDAD</t>
  </si>
  <si>
    <t>VALOR INICIAL PRESUPUESTADO</t>
  </si>
  <si>
    <t>Valor Promedio por 
Unidad (USD)</t>
  </si>
  <si>
    <t>Valor Total</t>
  </si>
  <si>
    <r>
      <t>4.1. - Contribución a los Objetivos de Desarrollo Sostenible - ODS y la implementación de la Agenda 2030</t>
    </r>
    <r>
      <rPr>
        <sz val="14"/>
        <color theme="8" tint="-0.499984740745262"/>
        <rFont val="Arial"/>
        <family val="2"/>
      </rPr>
      <t xml:space="preserve">
Seleccione únicamente las </t>
    </r>
    <r>
      <rPr>
        <b/>
        <sz val="14"/>
        <color theme="8" tint="-0.499984740745262"/>
        <rFont val="Arial"/>
        <family val="2"/>
      </rPr>
      <t>metas</t>
    </r>
    <r>
      <rPr>
        <sz val="14"/>
        <color theme="8" tint="-0.499984740745262"/>
        <rFont val="Arial"/>
        <family val="2"/>
      </rPr>
      <t xml:space="preserve"> de los ODS a las cuales contribuye directamente el proyecto y borre aquellas que no apliquen.  Puede seleccionar  más de una meta por ODS.  
En la fila inferior, se hce el conteo automático de las metas a la que le apunta el proyecto.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</si>
</sst>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quot;$&quot;#,##0;[Red]\-&quot;$&quot;#,##0"/>
    <numFmt numFmtId="165" formatCode="_-&quot;$&quot;* #,##0_-;\-&quot;$&quot;* #,##0_-;_-&quot;$&quot;* &quot;-&quot;_-;_-@_-"/>
    <numFmt numFmtId="166" formatCode="_-&quot;$&quot;* #,##0.00_-;\-&quot;$&quot;* #,##0.00_-;_-&quot;$&quot;* &quot;-&quot;??_-;_-@_-"/>
    <numFmt numFmtId="167" formatCode="[$$-409]#,##0.00"/>
    <numFmt numFmtId="168" formatCode="&quot;$&quot;#,##0.00"/>
    <numFmt numFmtId="169" formatCode="_-[$$-240A]\ * #,##0_-;\-[$$-240A]\ * #,##0_-;_-[$$-240A]\ * &quot;-&quot;??_-;_-@_-"/>
    <numFmt numFmtId="170" formatCode="&quot;$&quot;#,##0"/>
  </numFmts>
  <fonts count="140">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i/>
      <sz val="6"/>
      <color theme="6"/>
      <name val="Arial"/>
      <family val="2"/>
    </font>
    <font>
      <b/>
      <sz val="24"/>
      <color theme="5" tint="-0.249977111117893"/>
      <name val="Arial"/>
      <family val="2"/>
    </font>
    <font>
      <b/>
      <sz val="24"/>
      <color theme="4" tint="-0.499984740745262"/>
      <name val="Arial"/>
      <family val="2"/>
    </font>
    <font>
      <b/>
      <sz val="12"/>
      <color theme="0"/>
      <name val="Arial"/>
      <family val="2"/>
    </font>
    <font>
      <b/>
      <sz val="12"/>
      <color rgb="FF002060"/>
      <name val="Arial"/>
      <family val="2"/>
    </font>
    <font>
      <b/>
      <sz val="10"/>
      <color theme="0"/>
      <name val="Arial"/>
      <family val="2"/>
    </font>
    <font>
      <b/>
      <sz val="12"/>
      <name val="Arial"/>
      <family val="2"/>
    </font>
    <font>
      <sz val="12"/>
      <color rgb="FF002060"/>
      <name val="Arial"/>
      <family val="2"/>
    </font>
    <font>
      <u/>
      <sz val="10"/>
      <color theme="10"/>
      <name val="Arial"/>
      <family val="2"/>
    </font>
    <font>
      <b/>
      <sz val="12"/>
      <color theme="8" tint="-0.499984740745262"/>
      <name val="Arial"/>
      <family val="2"/>
    </font>
    <font>
      <sz val="12"/>
      <color theme="8" tint="-0.499984740745262"/>
      <name val="Arial"/>
      <family val="2"/>
    </font>
    <font>
      <u/>
      <sz val="12"/>
      <color rgb="FF002060"/>
      <name val="Arial"/>
      <family val="2"/>
    </font>
    <font>
      <b/>
      <u/>
      <sz val="12"/>
      <color rgb="FF002060"/>
      <name val="Arial"/>
      <family val="2"/>
    </font>
    <font>
      <b/>
      <sz val="10"/>
      <color theme="8" tint="-0.499984740745262"/>
      <name val="Arial"/>
      <family val="2"/>
    </font>
    <font>
      <sz val="11"/>
      <name val="Arial"/>
      <family val="2"/>
    </font>
    <font>
      <b/>
      <sz val="11"/>
      <color rgb="FF203764"/>
      <name val="Arial"/>
      <family val="2"/>
    </font>
    <font>
      <b/>
      <sz val="12"/>
      <color rgb="FF203764"/>
      <name val="Arial"/>
      <family val="2"/>
    </font>
    <font>
      <sz val="14"/>
      <name val="Arial"/>
      <family val="2"/>
    </font>
    <font>
      <b/>
      <sz val="9"/>
      <color rgb="FF000000"/>
      <name val="Arial"/>
      <family val="2"/>
    </font>
    <font>
      <b/>
      <sz val="11"/>
      <color rgb="FF000000"/>
      <name val="Arial"/>
      <family val="2"/>
    </font>
    <font>
      <sz val="11"/>
      <color rgb="FF000000"/>
      <name val="Arial"/>
      <family val="2"/>
    </font>
    <font>
      <b/>
      <sz val="11"/>
      <color rgb="FF002060"/>
      <name val="Arial"/>
      <family val="2"/>
    </font>
    <font>
      <b/>
      <sz val="12"/>
      <color rgb="FFFFFFFF"/>
      <name val="Arial"/>
      <family val="2"/>
    </font>
    <font>
      <b/>
      <sz val="12"/>
      <color rgb="FF000000"/>
      <name val="Arial"/>
      <family val="2"/>
    </font>
    <font>
      <b/>
      <sz val="10"/>
      <color rgb="FF000000"/>
      <name val="Arial"/>
      <family val="2"/>
    </font>
    <font>
      <sz val="12"/>
      <color rgb="FF203764"/>
      <name val="Arial"/>
      <family val="2"/>
    </font>
    <font>
      <sz val="11"/>
      <color rgb="FF203764"/>
      <name val="Arial"/>
      <family val="2"/>
    </font>
    <font>
      <b/>
      <sz val="14"/>
      <name val="Arial"/>
      <family val="2"/>
    </font>
    <font>
      <b/>
      <sz val="16"/>
      <name val="Arial"/>
      <family val="2"/>
    </font>
    <font>
      <sz val="8"/>
      <color indexed="8"/>
      <name val="Calibri"/>
      <family val="2"/>
    </font>
    <font>
      <sz val="12"/>
      <color theme="0"/>
      <name val="Arial"/>
      <family val="2"/>
    </font>
    <font>
      <b/>
      <sz val="12"/>
      <color indexed="8"/>
      <name val="Calibri"/>
      <family val="2"/>
    </font>
    <font>
      <sz val="8"/>
      <color theme="1"/>
      <name val="Calibri"/>
      <family val="2"/>
      <scheme val="minor"/>
    </font>
    <font>
      <b/>
      <sz val="10"/>
      <color rgb="FF002060"/>
      <name val="Arial"/>
      <family val="2"/>
    </font>
    <font>
      <sz val="9"/>
      <color indexed="81"/>
      <name val="Tahoma"/>
      <family val="2"/>
    </font>
    <font>
      <sz val="11"/>
      <color theme="8"/>
      <name val="Calibri"/>
      <family val="2"/>
      <scheme val="minor"/>
    </font>
    <font>
      <b/>
      <sz val="11"/>
      <color theme="8"/>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b/>
      <sz val="11"/>
      <color rgb="FF00B050"/>
      <name val="Calibri"/>
      <family val="2"/>
      <scheme val="minor"/>
    </font>
    <font>
      <sz val="11"/>
      <color theme="3" tint="-0.249977111117893"/>
      <name val="Calibri"/>
      <family val="2"/>
      <scheme val="minor"/>
    </font>
    <font>
      <b/>
      <sz val="11"/>
      <color theme="3" tint="-0.249977111117893"/>
      <name val="Calibri"/>
      <family val="2"/>
      <scheme val="minor"/>
    </font>
    <font>
      <b/>
      <sz val="14"/>
      <color rgb="FF000000"/>
      <name val="Arial"/>
      <family val="2"/>
    </font>
    <font>
      <i/>
      <sz val="11"/>
      <color theme="1"/>
      <name val="Calibri"/>
      <family val="2"/>
      <scheme val="minor"/>
    </font>
    <font>
      <sz val="16"/>
      <color theme="3"/>
      <name val="Arial Black"/>
      <family val="2"/>
    </font>
    <font>
      <b/>
      <sz val="16"/>
      <color theme="1"/>
      <name val="Arial"/>
      <family val="2"/>
    </font>
    <font>
      <b/>
      <sz val="14"/>
      <color theme="0"/>
      <name val="Calibri"/>
      <family val="2"/>
      <scheme val="minor"/>
    </font>
    <font>
      <b/>
      <sz val="16"/>
      <color theme="0"/>
      <name val="Calibri"/>
      <family val="2"/>
      <scheme val="minor"/>
    </font>
    <font>
      <sz val="8"/>
      <color rgb="FF747474"/>
      <name val="Arial"/>
      <family val="2"/>
    </font>
    <font>
      <b/>
      <sz val="11"/>
      <color theme="0"/>
      <name val="Arial Black"/>
      <family val="2"/>
    </font>
    <font>
      <b/>
      <sz val="10"/>
      <color theme="0"/>
      <name val="Arial Black"/>
      <family val="2"/>
    </font>
    <font>
      <b/>
      <sz val="14"/>
      <color theme="0"/>
      <name val="Arial Black"/>
      <family val="2"/>
    </font>
    <font>
      <b/>
      <sz val="12"/>
      <color theme="0"/>
      <name val="Arial Black"/>
      <family val="2"/>
    </font>
    <font>
      <b/>
      <sz val="8"/>
      <color theme="0"/>
      <name val="Arial Black"/>
      <family val="2"/>
    </font>
    <font>
      <b/>
      <sz val="9"/>
      <color theme="0"/>
      <name val="Arial Black"/>
      <family val="2"/>
    </font>
    <font>
      <b/>
      <sz val="11"/>
      <color theme="1"/>
      <name val="Arial Black"/>
      <family val="2"/>
    </font>
    <font>
      <sz val="11"/>
      <color theme="0" tint="-0.499984740745262"/>
      <name val="Calibri"/>
      <family val="2"/>
      <scheme val="minor"/>
    </font>
    <font>
      <sz val="11"/>
      <name val="Calibri"/>
      <family val="2"/>
      <scheme val="minor"/>
    </font>
    <font>
      <b/>
      <sz val="11"/>
      <name val="Calibri"/>
      <family val="2"/>
      <scheme val="minor"/>
    </font>
    <font>
      <b/>
      <sz val="11"/>
      <name val="Arial Black"/>
      <family val="2"/>
    </font>
    <font>
      <b/>
      <sz val="9"/>
      <color indexed="81"/>
      <name val="Tahoma"/>
      <family val="2"/>
    </font>
    <font>
      <b/>
      <sz val="9"/>
      <color theme="8" tint="-0.499984740745262"/>
      <name val="Arial"/>
      <family val="2"/>
    </font>
    <font>
      <sz val="9"/>
      <color theme="8" tint="-0.499984740745262"/>
      <name val="Arial"/>
      <family val="2"/>
    </font>
    <font>
      <sz val="11"/>
      <color rgb="FF747474"/>
      <name val="Arial"/>
      <family val="2"/>
    </font>
    <font>
      <b/>
      <sz val="8"/>
      <color indexed="8"/>
      <name val="Calibri"/>
      <family val="2"/>
    </font>
    <font>
      <b/>
      <sz val="11"/>
      <name val="Arial"/>
      <family val="2"/>
    </font>
    <font>
      <b/>
      <sz val="16"/>
      <color rgb="FF000000"/>
      <name val="Arial"/>
      <family val="2"/>
    </font>
    <font>
      <sz val="14"/>
      <color theme="8" tint="-0.499984740745262"/>
      <name val="Arial"/>
      <family val="2"/>
    </font>
    <font>
      <sz val="18"/>
      <color theme="8" tint="-0.499984740745262"/>
      <name val="Arial"/>
      <family val="2"/>
    </font>
    <font>
      <sz val="18"/>
      <color rgb="FF203764"/>
      <name val="Arial"/>
      <family val="2"/>
    </font>
    <font>
      <b/>
      <sz val="18"/>
      <color theme="0"/>
      <name val="Arial"/>
      <family val="2"/>
    </font>
    <font>
      <b/>
      <sz val="36"/>
      <name val="Calibri"/>
      <family val="2"/>
      <scheme val="minor"/>
    </font>
    <font>
      <b/>
      <sz val="14"/>
      <color theme="0"/>
      <name val="Arial"/>
      <family val="2"/>
    </font>
    <font>
      <b/>
      <sz val="28"/>
      <color theme="5" tint="-0.249977111117893"/>
      <name val="Arial"/>
      <family val="2"/>
    </font>
    <font>
      <u/>
      <sz val="12"/>
      <color theme="10"/>
      <name val="Calibri"/>
      <family val="2"/>
    </font>
    <font>
      <sz val="12"/>
      <color rgb="FF000000"/>
      <name val="Calibri"/>
      <family val="2"/>
    </font>
    <font>
      <b/>
      <sz val="12"/>
      <color rgb="FF000000"/>
      <name val="Calibri"/>
      <family val="2"/>
    </font>
    <font>
      <b/>
      <sz val="14"/>
      <color theme="1"/>
      <name val="Calibri"/>
      <family val="2"/>
      <scheme val="minor"/>
    </font>
    <font>
      <b/>
      <sz val="14"/>
      <color indexed="8"/>
      <name val="Calibri"/>
      <family val="2"/>
    </font>
    <font>
      <b/>
      <sz val="14"/>
      <color rgb="FF000000"/>
      <name val="Calibri"/>
      <family val="2"/>
    </font>
    <font>
      <b/>
      <sz val="16"/>
      <color rgb="FF000000"/>
      <name val="Calibri"/>
      <family val="2"/>
    </font>
    <font>
      <b/>
      <sz val="14"/>
      <color theme="8" tint="-0.499984740745262"/>
      <name val="Calibri"/>
      <family val="2"/>
    </font>
    <font>
      <b/>
      <sz val="14"/>
      <color theme="4" tint="-0.499984740745262"/>
      <name val="Calibri"/>
      <family val="2"/>
    </font>
    <font>
      <b/>
      <sz val="12"/>
      <color theme="0"/>
      <name val="Calibri"/>
      <family val="2"/>
    </font>
    <font>
      <sz val="14"/>
      <color rgb="FF000000"/>
      <name val="Calibri"/>
      <family val="2"/>
    </font>
    <font>
      <sz val="16"/>
      <color rgb="FF000000"/>
      <name val="Calibri"/>
      <family val="2"/>
    </font>
    <font>
      <b/>
      <sz val="14"/>
      <color theme="8" tint="-0.249977111117893"/>
      <name val="Calibri"/>
      <family val="2"/>
    </font>
    <font>
      <b/>
      <sz val="18"/>
      <color theme="8" tint="-0.499984740745262"/>
      <name val="Calibri"/>
      <family val="2"/>
    </font>
    <font>
      <b/>
      <sz val="16"/>
      <color theme="0"/>
      <name val="Calibri"/>
      <family val="2"/>
    </font>
    <font>
      <b/>
      <sz val="26"/>
      <color theme="0"/>
      <name val="Calibri"/>
      <family val="2"/>
    </font>
    <font>
      <b/>
      <sz val="14"/>
      <color theme="8"/>
      <name val="Arial"/>
      <family val="2"/>
    </font>
    <font>
      <u/>
      <sz val="14"/>
      <name val="Arial"/>
      <family val="2"/>
    </font>
    <font>
      <b/>
      <sz val="14"/>
      <color rgb="FF002060"/>
      <name val="Arial"/>
      <family val="2"/>
    </font>
    <font>
      <b/>
      <sz val="14"/>
      <color theme="8" tint="-0.499984740745262"/>
      <name val="Arial"/>
      <family val="2"/>
    </font>
    <font>
      <sz val="14"/>
      <color rgb="FF002060"/>
      <name val="Arial"/>
      <family val="2"/>
    </font>
    <font>
      <u/>
      <sz val="14"/>
      <color rgb="FF002060"/>
      <name val="Arial"/>
      <family val="2"/>
    </font>
    <font>
      <b/>
      <u/>
      <sz val="14"/>
      <color rgb="FF002060"/>
      <name val="Arial"/>
      <family val="2"/>
    </font>
    <font>
      <b/>
      <sz val="14"/>
      <color rgb="FF203764"/>
      <name val="Arial"/>
      <family val="2"/>
    </font>
    <font>
      <b/>
      <sz val="14"/>
      <color rgb="FFFFFFFF"/>
      <name val="Arial"/>
      <family val="2"/>
    </font>
    <font>
      <sz val="14"/>
      <color rgb="FF000000"/>
      <name val="Arial"/>
      <family val="2"/>
    </font>
    <font>
      <i/>
      <sz val="14"/>
      <color theme="6"/>
      <name val="Arial"/>
      <family val="2"/>
    </font>
    <font>
      <b/>
      <sz val="14"/>
      <color theme="4" tint="-0.499984740745262"/>
      <name val="Arial"/>
      <family val="2"/>
    </font>
    <font>
      <b/>
      <sz val="18"/>
      <color theme="0"/>
      <name val="Calibri"/>
      <family val="2"/>
      <scheme val="minor"/>
    </font>
    <font>
      <b/>
      <sz val="18"/>
      <color theme="0"/>
      <name val="Arial Black"/>
      <family val="2"/>
    </font>
    <font>
      <sz val="18"/>
      <color theme="0"/>
      <name val="Arial Black"/>
      <family val="2"/>
    </font>
    <font>
      <sz val="14"/>
      <color theme="0"/>
      <name val="Arial Black"/>
      <family val="2"/>
    </font>
    <font>
      <sz val="12"/>
      <color theme="0"/>
      <name val="Arial Black"/>
      <family val="2"/>
    </font>
    <font>
      <u/>
      <sz val="12"/>
      <color theme="0"/>
      <name val="Arial Black"/>
      <family val="2"/>
    </font>
    <font>
      <b/>
      <sz val="16"/>
      <color theme="0"/>
      <name val="Arial"/>
      <family val="2"/>
    </font>
    <font>
      <b/>
      <sz val="12"/>
      <color theme="0"/>
      <name val="Calibri"/>
      <family val="2"/>
      <scheme val="minor"/>
    </font>
    <font>
      <sz val="11"/>
      <name val="Calibri "/>
    </font>
    <font>
      <b/>
      <sz val="11"/>
      <name val="Calibri "/>
    </font>
    <font>
      <b/>
      <sz val="14"/>
      <name val="Calibri "/>
    </font>
    <font>
      <sz val="11"/>
      <color theme="0" tint="-0.34998626667073579"/>
      <name val="Calibri"/>
      <family val="2"/>
      <scheme val="minor"/>
    </font>
    <font>
      <b/>
      <sz val="12"/>
      <color theme="1"/>
      <name val="Calibri"/>
      <family val="2"/>
      <scheme val="minor"/>
    </font>
    <font>
      <sz val="16"/>
      <color theme="1"/>
      <name val="Calibri"/>
      <family val="2"/>
      <scheme val="minor"/>
    </font>
    <font>
      <b/>
      <sz val="18"/>
      <color theme="1"/>
      <name val="Calibri"/>
      <family val="2"/>
      <scheme val="minor"/>
    </font>
    <font>
      <b/>
      <sz val="16"/>
      <color theme="1"/>
      <name val="Calibri"/>
      <family val="2"/>
      <scheme val="minor"/>
    </font>
    <font>
      <sz val="12"/>
      <color rgb="FF000000"/>
      <name val="Arial"/>
      <family val="2"/>
    </font>
    <font>
      <b/>
      <sz val="11"/>
      <color theme="0"/>
      <name val="Arial"/>
      <family val="2"/>
    </font>
    <font>
      <b/>
      <sz val="24"/>
      <color theme="0"/>
      <name val="Arial"/>
      <family val="2"/>
    </font>
    <font>
      <sz val="14"/>
      <color theme="2"/>
      <name val="Arial"/>
      <family val="2"/>
    </font>
    <font>
      <b/>
      <sz val="14"/>
      <color theme="8" tint="-0.499984740745262"/>
      <name val="Calibri"/>
      <family val="2"/>
      <scheme val="minor"/>
    </font>
    <font>
      <b/>
      <sz val="11"/>
      <color theme="8" tint="-0.499984740745262"/>
      <name val="Calibri"/>
      <family val="2"/>
      <scheme val="minor"/>
    </font>
    <font>
      <b/>
      <sz val="12"/>
      <color theme="8" tint="-0.499984740745262"/>
      <name val="Calibri"/>
      <family val="2"/>
      <scheme val="minor"/>
    </font>
    <font>
      <sz val="10"/>
      <color theme="8" tint="-0.499984740745262"/>
      <name val="Calibri"/>
      <family val="2"/>
      <scheme val="minor"/>
    </font>
    <font>
      <sz val="12"/>
      <color theme="8" tint="-0.499984740745262"/>
      <name val="Calibri"/>
      <family val="2"/>
      <scheme val="minor"/>
    </font>
    <font>
      <sz val="14"/>
      <color theme="8" tint="-0.499984740745262"/>
      <name val="Calibri"/>
      <family val="2"/>
      <scheme val="minor"/>
    </font>
    <font>
      <sz val="16"/>
      <color rgb="FF000000"/>
      <name val="Arial"/>
      <family val="2"/>
    </font>
    <font>
      <b/>
      <sz val="36"/>
      <color theme="1"/>
      <name val="Calibri"/>
      <family val="2"/>
      <scheme val="minor"/>
    </font>
    <font>
      <sz val="10"/>
      <color theme="1"/>
      <name val="Calibri"/>
      <family val="2"/>
      <scheme val="minor"/>
    </font>
    <font>
      <b/>
      <sz val="8"/>
      <color theme="0"/>
      <name val="Calibri"/>
      <family val="2"/>
      <scheme val="minor"/>
    </font>
    <font>
      <sz val="10"/>
      <name val="Calibri "/>
    </font>
  </fonts>
  <fills count="59">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8"/>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2F2F2"/>
        <bgColor indexed="64"/>
      </patternFill>
    </fill>
    <fill>
      <patternFill patternType="solid">
        <fgColor rgb="FFDEEAF6"/>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ECF2F8"/>
        <bgColor indexed="64"/>
      </patternFill>
    </fill>
    <fill>
      <patternFill patternType="solid">
        <fgColor rgb="FFF1F5F9"/>
        <bgColor indexed="64"/>
      </patternFill>
    </fill>
    <fill>
      <patternFill patternType="solid">
        <fgColor rgb="FFFFFFDD"/>
        <bgColor indexed="64"/>
      </patternFill>
    </fill>
    <fill>
      <patternFill patternType="solid">
        <fgColor rgb="FFEBFFE5"/>
        <bgColor indexed="64"/>
      </patternFill>
    </fill>
    <fill>
      <patternFill patternType="solid">
        <fgColor rgb="FFDCFFD1"/>
        <bgColor indexed="64"/>
      </patternFill>
    </fill>
    <fill>
      <patternFill patternType="solid">
        <fgColor rgb="FFFFC0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bgColor indexed="64"/>
      </patternFill>
    </fill>
    <fill>
      <patternFill patternType="solid">
        <fgColor rgb="FF002060"/>
        <bgColor indexed="64"/>
      </patternFill>
    </fill>
    <fill>
      <patternFill patternType="solid">
        <fgColor theme="8" tint="0.79998168889431442"/>
        <bgColor indexed="64"/>
      </patternFill>
    </fill>
    <fill>
      <patternFill patternType="solid">
        <fgColor rgb="FFFFFFFF"/>
        <bgColor auto="1"/>
      </patternFill>
    </fill>
    <fill>
      <patternFill patternType="solid">
        <fgColor rgb="FFFF9999"/>
        <bgColor indexed="64"/>
      </patternFill>
    </fill>
    <fill>
      <patternFill patternType="solid">
        <fgColor rgb="FF00B0F0"/>
        <bgColor indexed="64"/>
      </patternFill>
    </fill>
    <fill>
      <patternFill patternType="solid">
        <fgColor theme="7" tint="0.39997558519241921"/>
        <bgColor indexed="64"/>
      </patternFill>
    </fill>
    <fill>
      <patternFill patternType="solid">
        <fgColor rgb="FFCC99FF"/>
        <bgColor indexed="64"/>
      </patternFill>
    </fill>
    <fill>
      <patternFill patternType="solid">
        <fgColor rgb="FFFFFFCC"/>
      </patternFill>
    </fill>
    <fill>
      <patternFill patternType="solid">
        <fgColor rgb="FF0070C0"/>
        <bgColor indexed="64"/>
      </patternFill>
    </fill>
    <fill>
      <patternFill patternType="solid">
        <fgColor rgb="FFED7D31"/>
        <bgColor indexed="64"/>
      </patternFill>
    </fill>
    <fill>
      <patternFill patternType="solid">
        <fgColor rgb="FF5B9BD5"/>
        <bgColor indexed="64"/>
      </patternFill>
    </fill>
    <fill>
      <patternFill patternType="solid">
        <fgColor rgb="FFCAD9E8"/>
        <bgColor indexed="64"/>
      </patternFill>
    </fill>
    <fill>
      <patternFill patternType="solid">
        <fgColor rgb="FFE52F49"/>
        <bgColor indexed="64"/>
      </patternFill>
    </fill>
    <fill>
      <patternFill patternType="solid">
        <fgColor theme="2" tint="-0.249977111117893"/>
        <bgColor indexed="64"/>
      </patternFill>
    </fill>
    <fill>
      <patternFill patternType="solid">
        <fgColor rgb="FFD7AF07"/>
        <bgColor indexed="64"/>
      </patternFill>
    </fill>
    <fill>
      <patternFill patternType="solid">
        <fgColor rgb="FFBD3021"/>
        <bgColor indexed="64"/>
      </patternFill>
    </fill>
    <fill>
      <patternFill patternType="solid">
        <fgColor rgb="FFF13D05"/>
        <bgColor indexed="64"/>
      </patternFill>
    </fill>
    <fill>
      <patternFill patternType="solid">
        <fgColor rgb="FF1DBAEB"/>
        <bgColor indexed="64"/>
      </patternFill>
    </fill>
    <fill>
      <patternFill patternType="solid">
        <fgColor rgb="FFF6C700"/>
        <bgColor indexed="64"/>
      </patternFill>
    </fill>
    <fill>
      <patternFill patternType="solid">
        <fgColor rgb="FFA11B38"/>
        <bgColor indexed="64"/>
      </patternFill>
    </fill>
    <fill>
      <patternFill patternType="solid">
        <fgColor theme="6" tint="0.79998168889431442"/>
        <bgColor indexed="64"/>
      </patternFill>
    </fill>
    <fill>
      <patternFill patternType="solid">
        <fgColor rgb="FFF66400"/>
        <bgColor indexed="64"/>
      </patternFill>
    </fill>
    <fill>
      <patternFill patternType="solid">
        <fgColor rgb="FFDE005A"/>
        <bgColor indexed="64"/>
      </patternFill>
    </fill>
    <fill>
      <patternFill patternType="solid">
        <fgColor rgb="FFC08E00"/>
        <bgColor indexed="64"/>
      </patternFill>
    </fill>
    <fill>
      <patternFill patternType="solid">
        <fgColor rgb="FFF19D05"/>
        <bgColor indexed="64"/>
      </patternFill>
    </fill>
    <fill>
      <patternFill patternType="solid">
        <fgColor rgb="FF30803D"/>
        <bgColor indexed="64"/>
      </patternFill>
    </fill>
    <fill>
      <patternFill patternType="solid">
        <fgColor rgb="FF009BD2"/>
        <bgColor indexed="64"/>
      </patternFill>
    </fill>
    <fill>
      <patternFill patternType="solid">
        <fgColor rgb="FF55B83A"/>
        <bgColor indexed="64"/>
      </patternFill>
    </fill>
    <fill>
      <patternFill patternType="solid">
        <fgColor rgb="FF2A69A2"/>
        <bgColor indexed="64"/>
      </patternFill>
    </fill>
    <fill>
      <patternFill patternType="solid">
        <fgColor rgb="FF1F4B73"/>
        <bgColor indexed="64"/>
      </patternFill>
    </fill>
    <fill>
      <patternFill patternType="solid">
        <fgColor rgb="FF4BA333"/>
        <bgColor indexed="64"/>
      </patternFill>
    </fill>
  </fills>
  <borders count="18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style="thin">
        <color theme="0"/>
      </right>
      <top/>
      <bottom style="thin">
        <color auto="1"/>
      </bottom>
      <diagonal/>
    </border>
    <border>
      <left style="thin">
        <color theme="0"/>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rgb="FF002060"/>
      </bottom>
      <diagonal/>
    </border>
    <border>
      <left/>
      <right/>
      <top style="medium">
        <color auto="1"/>
      </top>
      <bottom style="thin">
        <color rgb="FF00206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thin">
        <color rgb="FF002060"/>
      </left>
      <right style="medium">
        <color auto="1"/>
      </right>
      <top style="thin">
        <color rgb="FF002060"/>
      </top>
      <bottom style="thin">
        <color rgb="FF002060"/>
      </bottom>
      <diagonal/>
    </border>
    <border>
      <left style="thin">
        <color auto="1"/>
      </left>
      <right style="thin">
        <color rgb="FF002060"/>
      </right>
      <top style="thin">
        <color rgb="FF002060"/>
      </top>
      <bottom style="thin">
        <color rgb="FF002060"/>
      </bottom>
      <diagonal/>
    </border>
    <border>
      <left style="medium">
        <color auto="1"/>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n">
        <color auto="1"/>
      </right>
      <top style="thin">
        <color rgb="FF002060"/>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rgb="FF002060"/>
      </left>
      <right style="thin">
        <color rgb="FF002060"/>
      </right>
      <top style="thin">
        <color auto="1"/>
      </top>
      <bottom style="thin">
        <color auto="1"/>
      </bottom>
      <diagonal/>
    </border>
    <border>
      <left style="thin">
        <color rgb="FF002060"/>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top/>
      <bottom style="medium">
        <color theme="8" tint="-0.499984740745262"/>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bottom style="medium">
        <color auto="1"/>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right style="medium">
        <color auto="1"/>
      </right>
      <top style="thin">
        <color rgb="FF002060"/>
      </top>
      <bottom style="thin">
        <color rgb="FF002060"/>
      </bottom>
      <diagonal/>
    </border>
    <border>
      <left/>
      <right style="thin">
        <color auto="1"/>
      </right>
      <top style="medium">
        <color indexed="64"/>
      </top>
      <bottom/>
      <diagonal/>
    </border>
    <border>
      <left style="thin">
        <color auto="1"/>
      </left>
      <right style="thin">
        <color auto="1"/>
      </right>
      <top style="medium">
        <color indexed="64"/>
      </top>
      <bottom style="thin">
        <color auto="1"/>
      </bottom>
      <diagonal/>
    </border>
    <border>
      <left/>
      <right style="thin">
        <color theme="0"/>
      </right>
      <top style="medium">
        <color indexed="64"/>
      </top>
      <bottom/>
      <diagonal/>
    </border>
    <border>
      <left style="thin">
        <color theme="0"/>
      </left>
      <right/>
      <top style="medium">
        <color indexed="64"/>
      </top>
      <bottom/>
      <diagonal/>
    </border>
    <border>
      <left style="thin">
        <color auto="1"/>
      </left>
      <right/>
      <top style="medium">
        <color indexed="64"/>
      </top>
      <bottom/>
      <diagonal/>
    </border>
    <border>
      <left style="thin">
        <color auto="1"/>
      </left>
      <right/>
      <top style="medium">
        <color auto="1"/>
      </top>
      <bottom style="thin">
        <color auto="1"/>
      </bottom>
      <diagonal/>
    </border>
    <border>
      <left/>
      <right/>
      <top style="medium">
        <color theme="3"/>
      </top>
      <bottom/>
      <diagonal/>
    </border>
    <border>
      <left style="medium">
        <color theme="3"/>
      </left>
      <right/>
      <top/>
      <bottom/>
      <diagonal/>
    </border>
    <border>
      <left/>
      <right style="medium">
        <color theme="3"/>
      </right>
      <top/>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rgb="FF002060"/>
      </right>
      <top style="thin">
        <color auto="1"/>
      </top>
      <bottom style="thin">
        <color auto="1"/>
      </bottom>
      <diagonal/>
    </border>
    <border>
      <left style="thin">
        <color rgb="FF002060"/>
      </left>
      <right/>
      <top style="thin">
        <color auto="1"/>
      </top>
      <bottom style="thin">
        <color auto="1"/>
      </bottom>
      <diagonal/>
    </border>
    <border>
      <left style="thin">
        <color indexed="64"/>
      </left>
      <right style="medium">
        <color auto="1"/>
      </right>
      <top style="medium">
        <color auto="1"/>
      </top>
      <bottom/>
      <diagonal/>
    </border>
    <border>
      <left style="thin">
        <color indexed="64"/>
      </left>
      <right style="medium">
        <color auto="1"/>
      </right>
      <top/>
      <bottom/>
      <diagonal/>
    </border>
    <border>
      <left style="thin">
        <color indexed="64"/>
      </left>
      <right style="medium">
        <color auto="1"/>
      </right>
      <top/>
      <bottom style="medium">
        <color auto="1"/>
      </bottom>
      <diagonal/>
    </border>
    <border>
      <left/>
      <right style="medium">
        <color theme="3"/>
      </right>
      <top style="medium">
        <color indexed="64"/>
      </top>
      <bottom/>
      <diagonal/>
    </border>
    <border>
      <left style="medium">
        <color theme="3"/>
      </left>
      <right/>
      <top style="medium">
        <color indexed="64"/>
      </top>
      <bottom/>
      <diagonal/>
    </border>
    <border>
      <left/>
      <right style="medium">
        <color indexed="64"/>
      </right>
      <top style="medium">
        <color theme="3"/>
      </top>
      <bottom/>
      <diagonal/>
    </border>
    <border>
      <left style="medium">
        <color indexed="64"/>
      </left>
      <right/>
      <top style="medium">
        <color theme="3"/>
      </top>
      <bottom style="medium">
        <color theme="3"/>
      </bottom>
      <diagonal/>
    </border>
    <border>
      <left/>
      <right style="medium">
        <color indexed="64"/>
      </right>
      <top style="medium">
        <color theme="3"/>
      </top>
      <bottom style="medium">
        <color theme="3"/>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diagonal/>
    </border>
    <border>
      <left/>
      <right style="thin">
        <color rgb="FFAAAAAA"/>
      </right>
      <top style="thin">
        <color rgb="FFAAAAAA"/>
      </top>
      <bottom/>
      <diagonal/>
    </border>
    <border>
      <left style="medium">
        <color rgb="FF000000"/>
      </left>
      <right/>
      <top/>
      <bottom/>
      <diagonal/>
    </border>
    <border>
      <left/>
      <right style="thin">
        <color rgb="FFAAAAAA"/>
      </right>
      <top/>
      <bottom style="thin">
        <color rgb="FFAAAAAA"/>
      </bottom>
      <diagonal/>
    </border>
    <border>
      <left/>
      <right/>
      <top style="thin">
        <color rgb="FFAAAAAA"/>
      </top>
      <bottom/>
      <diagonal/>
    </border>
    <border>
      <left/>
      <right style="thin">
        <color rgb="FFAAAAAA"/>
      </right>
      <top/>
      <bottom/>
      <diagonal/>
    </border>
    <border>
      <left/>
      <right/>
      <top/>
      <bottom style="thin">
        <color rgb="FFAAAAAA"/>
      </bottom>
      <diagonal/>
    </border>
    <border>
      <left/>
      <right/>
      <top style="thin">
        <color auto="1"/>
      </top>
      <bottom style="double">
        <color indexed="64"/>
      </bottom>
      <diagonal/>
    </border>
    <border>
      <left/>
      <right/>
      <top style="double">
        <color indexed="64"/>
      </top>
      <bottom/>
      <diagonal/>
    </border>
    <border>
      <left/>
      <right/>
      <top/>
      <bottom style="double">
        <color indexed="64"/>
      </bottom>
      <diagonal/>
    </border>
    <border>
      <left/>
      <right style="double">
        <color indexed="64"/>
      </right>
      <top/>
      <bottom/>
      <diagonal/>
    </border>
    <border>
      <left style="medium">
        <color rgb="FF000000"/>
      </left>
      <right style="double">
        <color indexed="64"/>
      </right>
      <top/>
      <bottom/>
      <diagonal/>
    </border>
    <border>
      <left/>
      <right style="double">
        <color indexed="64"/>
      </right>
      <top style="thin">
        <color auto="1"/>
      </top>
      <bottom style="double">
        <color indexed="64"/>
      </bottom>
      <diagonal/>
    </border>
    <border>
      <left/>
      <right style="double">
        <color indexed="64"/>
      </right>
      <top style="thin">
        <color auto="1"/>
      </top>
      <bottom/>
      <diagonal/>
    </border>
    <border>
      <left style="double">
        <color indexed="64"/>
      </left>
      <right style="thin">
        <color auto="1"/>
      </right>
      <top style="double">
        <color indexed="64"/>
      </top>
      <bottom/>
      <diagonal/>
    </border>
    <border>
      <left style="thin">
        <color auto="1"/>
      </left>
      <right/>
      <top style="double">
        <color indexed="64"/>
      </top>
      <bottom/>
      <diagonal/>
    </border>
    <border>
      <left/>
      <right style="thin">
        <color auto="1"/>
      </right>
      <top style="double">
        <color indexed="64"/>
      </top>
      <bottom/>
      <diagonal/>
    </border>
    <border>
      <left style="thin">
        <color auto="1"/>
      </left>
      <right style="double">
        <color indexed="64"/>
      </right>
      <top style="double">
        <color indexed="64"/>
      </top>
      <bottom/>
      <diagonal/>
    </border>
    <border>
      <left style="double">
        <color indexed="64"/>
      </left>
      <right style="thin">
        <color auto="1"/>
      </right>
      <top/>
      <bottom/>
      <diagonal/>
    </border>
    <border>
      <left style="thin">
        <color auto="1"/>
      </left>
      <right style="double">
        <color indexed="64"/>
      </right>
      <top/>
      <bottom/>
      <diagonal/>
    </border>
    <border>
      <left style="double">
        <color indexed="64"/>
      </left>
      <right style="thin">
        <color auto="1"/>
      </right>
      <top/>
      <bottom style="thin">
        <color auto="1"/>
      </bottom>
      <diagonal/>
    </border>
    <border>
      <left style="double">
        <color indexed="64"/>
      </left>
      <right style="thin">
        <color auto="1"/>
      </right>
      <top style="thin">
        <color auto="1"/>
      </top>
      <bottom style="thin">
        <color auto="1"/>
      </bottom>
      <diagonal/>
    </border>
    <border>
      <left style="double">
        <color indexed="64"/>
      </left>
      <right/>
      <top/>
      <bottom style="thin">
        <color auto="1"/>
      </bottom>
      <diagonal/>
    </border>
    <border>
      <left style="thin">
        <color auto="1"/>
      </left>
      <right style="double">
        <color indexed="64"/>
      </right>
      <top/>
      <bottom style="thin">
        <color auto="1"/>
      </bottom>
      <diagonal/>
    </border>
    <border>
      <left style="double">
        <color indexed="64"/>
      </left>
      <right/>
      <top style="thin">
        <color auto="1"/>
      </top>
      <bottom style="double">
        <color indexed="64"/>
      </bottom>
      <diagonal/>
    </border>
    <border>
      <left/>
      <right style="double">
        <color indexed="64"/>
      </right>
      <top style="double">
        <color indexed="64"/>
      </top>
      <bottom/>
      <diagonal/>
    </border>
    <border>
      <left style="double">
        <color indexed="64"/>
      </left>
      <right/>
      <top/>
      <bottom/>
      <diagonal/>
    </border>
    <border>
      <left/>
      <right style="double">
        <color indexed="64"/>
      </right>
      <top/>
      <bottom style="double">
        <color indexed="64"/>
      </bottom>
      <diagonal/>
    </border>
    <border>
      <left style="double">
        <color indexed="64"/>
      </left>
      <right/>
      <top style="thin">
        <color auto="1"/>
      </top>
      <bottom/>
      <diagonal/>
    </border>
    <border>
      <left/>
      <right/>
      <top/>
      <bottom style="double">
        <color theme="1"/>
      </bottom>
      <diagonal/>
    </border>
    <border>
      <left/>
      <right/>
      <top style="double">
        <color theme="1"/>
      </top>
      <bottom/>
      <diagonal/>
    </border>
    <border>
      <left/>
      <right/>
      <top style="double">
        <color theme="1"/>
      </top>
      <bottom style="double">
        <color theme="1"/>
      </bottom>
      <diagonal/>
    </border>
    <border>
      <left/>
      <right style="double">
        <color theme="1"/>
      </right>
      <top/>
      <bottom/>
      <diagonal/>
    </border>
    <border>
      <left style="medium">
        <color rgb="FF000000"/>
      </left>
      <right style="double">
        <color theme="1"/>
      </right>
      <top/>
      <bottom/>
      <diagonal/>
    </border>
    <border>
      <left style="double">
        <color theme="1"/>
      </left>
      <right/>
      <top/>
      <bottom style="double">
        <color theme="1"/>
      </bottom>
      <diagonal/>
    </border>
    <border>
      <left style="double">
        <color theme="1"/>
      </left>
      <right/>
      <top style="double">
        <color theme="1"/>
      </top>
      <bottom style="double">
        <color theme="1"/>
      </bottom>
      <diagonal/>
    </border>
    <border>
      <left style="double">
        <color theme="1"/>
      </left>
      <right/>
      <top style="double">
        <color theme="1"/>
      </top>
      <bottom style="thin">
        <color auto="1"/>
      </bottom>
      <diagonal/>
    </border>
    <border>
      <left/>
      <right style="double">
        <color theme="1"/>
      </right>
      <top style="double">
        <color theme="1"/>
      </top>
      <bottom/>
      <diagonal/>
    </border>
    <border>
      <left style="double">
        <color theme="1"/>
      </left>
      <right/>
      <top style="thin">
        <color auto="1"/>
      </top>
      <bottom style="thin">
        <color auto="1"/>
      </bottom>
      <diagonal/>
    </border>
    <border>
      <left/>
      <right style="double">
        <color theme="1"/>
      </right>
      <top/>
      <bottom style="double">
        <color indexed="64"/>
      </bottom>
      <diagonal/>
    </border>
    <border>
      <left style="double">
        <color theme="1"/>
      </left>
      <right/>
      <top style="thin">
        <color auto="1"/>
      </top>
      <bottom style="double">
        <color theme="1"/>
      </bottom>
      <diagonal/>
    </border>
    <border>
      <left/>
      <right style="double">
        <color theme="1"/>
      </right>
      <top/>
      <bottom style="double">
        <color theme="1"/>
      </bottom>
      <diagonal/>
    </border>
    <border>
      <left style="double">
        <color indexed="64"/>
      </left>
      <right style="double">
        <color theme="1"/>
      </right>
      <top/>
      <bottom/>
      <diagonal/>
    </border>
    <border>
      <left style="double">
        <color theme="1"/>
      </left>
      <right/>
      <top style="double">
        <color theme="1"/>
      </top>
      <bottom/>
      <diagonal/>
    </border>
    <border>
      <left/>
      <right style="double">
        <color indexed="64"/>
      </right>
      <top style="double">
        <color indexed="64"/>
      </top>
      <bottom style="double">
        <color theme="1"/>
      </bottom>
      <diagonal/>
    </border>
    <border>
      <left/>
      <right/>
      <top style="double">
        <color indexed="64"/>
      </top>
      <bottom style="double">
        <color theme="1"/>
      </bottom>
      <diagonal/>
    </border>
    <border>
      <left style="double">
        <color theme="1"/>
      </left>
      <right style="double">
        <color theme="1"/>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theme="3"/>
      </top>
      <bottom/>
      <diagonal/>
    </border>
    <border>
      <left style="thin">
        <color theme="3"/>
      </left>
      <right style="thin">
        <color theme="3"/>
      </right>
      <top style="thin">
        <color theme="3"/>
      </top>
      <bottom style="thin">
        <color theme="3"/>
      </bottom>
      <diagonal/>
    </border>
    <border>
      <left/>
      <right/>
      <top style="thin">
        <color theme="3"/>
      </top>
      <bottom/>
      <diagonal/>
    </border>
    <border>
      <left/>
      <right/>
      <top style="thin">
        <color theme="3"/>
      </top>
      <bottom style="thin">
        <color theme="8"/>
      </bottom>
      <diagonal/>
    </border>
    <border>
      <left/>
      <right/>
      <top/>
      <bottom style="thin">
        <color theme="3"/>
      </bottom>
      <diagonal/>
    </border>
    <border>
      <left style="thin">
        <color theme="8"/>
      </left>
      <right style="thin">
        <color theme="8"/>
      </right>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diagonal/>
    </border>
    <border>
      <left/>
      <right style="thin">
        <color theme="3"/>
      </right>
      <top/>
      <bottom/>
      <diagonal/>
    </border>
    <border>
      <left/>
      <right style="thin">
        <color theme="8"/>
      </right>
      <top style="thin">
        <color theme="3"/>
      </top>
      <bottom style="thin">
        <color theme="8"/>
      </bottom>
      <diagonal/>
    </border>
    <border>
      <left style="thin">
        <color theme="8"/>
      </left>
      <right/>
      <top/>
      <bottom style="thin">
        <color theme="3"/>
      </bottom>
      <diagonal/>
    </border>
    <border>
      <left style="medium">
        <color indexed="64"/>
      </left>
      <right/>
      <top style="thin">
        <color theme="3"/>
      </top>
      <bottom/>
      <diagonal/>
    </border>
    <border>
      <left/>
      <right style="medium">
        <color indexed="64"/>
      </right>
      <top style="thin">
        <color theme="3"/>
      </top>
      <bottom/>
      <diagonal/>
    </border>
    <border>
      <left/>
      <right style="medium">
        <color indexed="64"/>
      </right>
      <top/>
      <bottom style="thin">
        <color theme="3"/>
      </bottom>
      <diagonal/>
    </border>
    <border>
      <left style="thin">
        <color theme="3"/>
      </left>
      <right style="medium">
        <color indexed="64"/>
      </right>
      <top style="thin">
        <color theme="3"/>
      </top>
      <bottom/>
      <diagonal/>
    </border>
    <border>
      <left style="thin">
        <color theme="3"/>
      </left>
      <right style="medium">
        <color indexed="64"/>
      </right>
      <top/>
      <bottom/>
      <diagonal/>
    </border>
    <border>
      <left style="thin">
        <color theme="3"/>
      </left>
      <right style="medium">
        <color indexed="64"/>
      </right>
      <top/>
      <bottom style="medium">
        <color indexed="64"/>
      </bottom>
      <diagonal/>
    </border>
    <border>
      <left style="medium">
        <color theme="3"/>
      </left>
      <right style="medium">
        <color theme="3"/>
      </right>
      <top style="medium">
        <color theme="3"/>
      </top>
      <bottom style="medium">
        <color theme="3"/>
      </bottom>
      <diagonal/>
    </border>
    <border>
      <left style="medium">
        <color indexed="64"/>
      </left>
      <right style="thin">
        <color auto="1"/>
      </right>
      <top style="medium">
        <color indexed="64"/>
      </top>
      <bottom style="thin">
        <color auto="1"/>
      </bottom>
      <diagonal/>
    </border>
    <border>
      <left style="medium">
        <color indexed="64"/>
      </left>
      <right style="medium">
        <color indexed="64"/>
      </right>
      <top/>
      <bottom/>
      <diagonal/>
    </border>
    <border>
      <left/>
      <right style="thin">
        <color theme="3"/>
      </right>
      <top/>
      <bottom style="thin">
        <color theme="0"/>
      </bottom>
      <diagonal/>
    </border>
    <border>
      <left/>
      <right style="thin">
        <color theme="3"/>
      </right>
      <top style="thin">
        <color theme="0"/>
      </top>
      <bottom/>
      <diagonal/>
    </border>
    <border>
      <left style="thin">
        <color auto="1"/>
      </left>
      <right/>
      <top style="medium">
        <color indexed="64"/>
      </top>
      <bottom style="thin">
        <color theme="0"/>
      </bottom>
      <diagonal/>
    </border>
    <border>
      <left style="thin">
        <color auto="1"/>
      </left>
      <right/>
      <top style="thin">
        <color theme="0"/>
      </top>
      <bottom style="thin">
        <color indexed="64"/>
      </bottom>
      <diagonal/>
    </border>
    <border>
      <left style="thin">
        <color auto="1"/>
      </left>
      <right/>
      <top style="thin">
        <color indexed="64"/>
      </top>
      <bottom style="thin">
        <color theme="0"/>
      </bottom>
      <diagonal/>
    </border>
    <border>
      <left/>
      <right/>
      <top/>
      <bottom style="thin">
        <color theme="0"/>
      </bottom>
      <diagonal/>
    </border>
    <border>
      <left/>
      <right/>
      <top style="thin">
        <color theme="0"/>
      </top>
      <bottom style="medium">
        <color indexed="64"/>
      </bottom>
      <diagonal/>
    </border>
    <border>
      <left/>
      <right/>
      <top style="medium">
        <color indexed="64"/>
      </top>
      <bottom style="thin">
        <color theme="0"/>
      </bottom>
      <diagonal/>
    </border>
    <border>
      <left style="thin">
        <color auto="1"/>
      </left>
      <right/>
      <top/>
      <bottom style="thin">
        <color theme="0"/>
      </bottom>
      <diagonal/>
    </border>
    <border>
      <left style="thin">
        <color auto="1"/>
      </left>
      <right style="thin">
        <color auto="1"/>
      </right>
      <top/>
      <bottom/>
      <diagonal/>
    </border>
    <border>
      <left style="medium">
        <color indexed="64"/>
      </left>
      <right/>
      <top style="medium">
        <color theme="3"/>
      </top>
      <bottom style="medium">
        <color indexed="64"/>
      </bottom>
      <diagonal/>
    </border>
    <border>
      <left/>
      <right/>
      <top style="medium">
        <color theme="3"/>
      </top>
      <bottom style="medium">
        <color indexed="64"/>
      </bottom>
      <diagonal/>
    </border>
    <border>
      <left/>
      <right style="medium">
        <color theme="3"/>
      </right>
      <top style="medium">
        <color theme="3"/>
      </top>
      <bottom style="medium">
        <color indexed="64"/>
      </bottom>
      <diagonal/>
    </border>
    <border>
      <left style="thin">
        <color theme="3"/>
      </left>
      <right style="medium">
        <color indexed="64"/>
      </right>
      <top/>
      <bottom style="thin">
        <color theme="0"/>
      </bottom>
      <diagonal/>
    </border>
    <border>
      <left style="thin">
        <color theme="3"/>
      </left>
      <right style="medium">
        <color indexed="64"/>
      </right>
      <top style="thin">
        <color theme="0"/>
      </top>
      <bottom/>
      <diagonal/>
    </border>
    <border>
      <left style="medium">
        <color indexed="64"/>
      </left>
      <right style="medium">
        <color auto="1"/>
      </right>
      <top style="thin">
        <color auto="1"/>
      </top>
      <bottom/>
      <diagonal/>
    </border>
  </borders>
  <cellStyleXfs count="8">
    <xf numFmtId="0" fontId="0" fillId="0" borderId="0"/>
    <xf numFmtId="165" fontId="1" fillId="0" borderId="0" applyFont="0" applyFill="0" applyBorder="0" applyAlignment="0" applyProtection="0"/>
    <xf numFmtId="0" fontId="4" fillId="0" borderId="0"/>
    <xf numFmtId="0" fontId="14" fillId="0" borderId="0" applyNumberFormat="0" applyFill="0" applyBorder="0" applyAlignment="0" applyProtection="0"/>
    <xf numFmtId="166" fontId="4" fillId="0" borderId="0" applyFont="0" applyFill="0" applyBorder="0" applyAlignment="0" applyProtection="0"/>
    <xf numFmtId="9" fontId="1" fillId="0" borderId="0" applyFont="0" applyFill="0" applyBorder="0" applyAlignment="0" applyProtection="0"/>
    <xf numFmtId="0" fontId="81" fillId="0" borderId="0" applyNumberFormat="0" applyFill="0" applyBorder="0" applyAlignment="0" applyProtection="0"/>
    <xf numFmtId="0" fontId="1" fillId="35" borderId="150" applyNumberFormat="0" applyFont="0" applyAlignment="0" applyProtection="0"/>
  </cellStyleXfs>
  <cellXfs count="1621">
    <xf numFmtId="0" fontId="0" fillId="0" borderId="0" xfId="0"/>
    <xf numFmtId="0" fontId="5" fillId="0" borderId="0" xfId="2" applyFont="1" applyAlignment="1">
      <alignment vertical="center"/>
    </xf>
    <xf numFmtId="0" fontId="5" fillId="0" borderId="0" xfId="2" applyFont="1"/>
    <xf numFmtId="0" fontId="5" fillId="0" borderId="0" xfId="2" applyFont="1" applyBorder="1"/>
    <xf numFmtId="0" fontId="5" fillId="0" borderId="0" xfId="2" applyFont="1" applyFill="1" applyBorder="1"/>
    <xf numFmtId="0" fontId="5" fillId="0" borderId="0" xfId="2" applyFont="1" applyFill="1"/>
    <xf numFmtId="0" fontId="5" fillId="0" borderId="0" xfId="2" applyFont="1" applyBorder="1" applyAlignment="1">
      <alignment vertical="center"/>
    </xf>
    <xf numFmtId="0" fontId="15" fillId="9" borderId="54" xfId="2" applyFont="1" applyFill="1" applyBorder="1" applyAlignment="1">
      <alignment horizontal="center" vertical="center" wrapText="1"/>
    </xf>
    <xf numFmtId="0" fontId="5" fillId="0" borderId="0" xfId="2" applyFont="1" applyAlignment="1">
      <alignment wrapText="1"/>
    </xf>
    <xf numFmtId="0" fontId="21" fillId="0" borderId="6" xfId="2" applyFont="1" applyFill="1" applyBorder="1" applyAlignment="1">
      <alignment vertical="center"/>
    </xf>
    <xf numFmtId="0" fontId="22" fillId="0" borderId="0" xfId="2" applyFont="1" applyFill="1" applyBorder="1" applyAlignment="1">
      <alignment vertical="center"/>
    </xf>
    <xf numFmtId="0" fontId="21" fillId="0" borderId="0" xfId="2" applyFont="1" applyFill="1" applyBorder="1" applyAlignment="1">
      <alignment vertical="center"/>
    </xf>
    <xf numFmtId="0" fontId="21" fillId="0" borderId="22" xfId="2" applyFont="1" applyFill="1" applyBorder="1" applyAlignment="1">
      <alignment vertical="center"/>
    </xf>
    <xf numFmtId="0" fontId="25" fillId="0" borderId="0" xfId="2" applyFont="1" applyBorder="1" applyAlignment="1">
      <alignment vertical="center" wrapText="1"/>
    </xf>
    <xf numFmtId="0" fontId="20" fillId="0" borderId="0" xfId="2" applyFont="1"/>
    <xf numFmtId="0" fontId="9" fillId="6" borderId="24" xfId="2" applyFont="1" applyFill="1" applyBorder="1" applyAlignment="1">
      <alignment horizontal="center" vertical="center" wrapText="1"/>
    </xf>
    <xf numFmtId="0" fontId="25" fillId="0" borderId="0" xfId="2" applyFont="1" applyFill="1" applyBorder="1" applyAlignment="1">
      <alignment horizontal="center" vertical="center" wrapText="1"/>
    </xf>
    <xf numFmtId="0" fontId="25" fillId="3" borderId="0" xfId="2" applyFont="1" applyFill="1" applyBorder="1" applyAlignment="1">
      <alignment horizontal="center" vertical="center" wrapText="1"/>
    </xf>
    <xf numFmtId="0" fontId="21" fillId="3" borderId="0" xfId="2" applyFont="1" applyFill="1" applyBorder="1" applyAlignment="1">
      <alignment horizontal="right" vertical="center" wrapText="1"/>
    </xf>
    <xf numFmtId="0" fontId="12" fillId="3" borderId="0" xfId="2" applyFont="1" applyFill="1" applyBorder="1" applyAlignment="1">
      <alignment horizontal="center" vertical="center"/>
    </xf>
    <xf numFmtId="0" fontId="35" fillId="3" borderId="0" xfId="0" applyNumberFormat="1" applyFont="1" applyFill="1" applyBorder="1" applyAlignment="1"/>
    <xf numFmtId="0" fontId="5" fillId="3" borderId="0" xfId="2" applyFont="1" applyFill="1" applyBorder="1"/>
    <xf numFmtId="0" fontId="5" fillId="3" borderId="0" xfId="2" applyFont="1" applyFill="1"/>
    <xf numFmtId="0" fontId="36" fillId="0" borderId="0" xfId="2" applyFont="1" applyAlignment="1">
      <alignment vertical="center"/>
    </xf>
    <xf numFmtId="0" fontId="5" fillId="3" borderId="0" xfId="2" applyFont="1" applyFill="1" applyBorder="1" applyAlignment="1">
      <alignment vertical="center"/>
    </xf>
    <xf numFmtId="0" fontId="5" fillId="3" borderId="0" xfId="2" applyFont="1" applyFill="1" applyAlignment="1">
      <alignment vertical="center"/>
    </xf>
    <xf numFmtId="0" fontId="35"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0" fontId="41" fillId="0" borderId="9"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3" fillId="0" borderId="77" xfId="0" applyFont="1" applyFill="1" applyBorder="1" applyAlignment="1">
      <alignment horizontal="center" vertical="center" wrapText="1"/>
    </xf>
    <xf numFmtId="0" fontId="43" fillId="0" borderId="9" xfId="0" applyFont="1" applyFill="1" applyBorder="1" applyAlignment="1">
      <alignment horizontal="center" vertical="center" wrapText="1"/>
    </xf>
    <xf numFmtId="0" fontId="43" fillId="0" borderId="44" xfId="0" applyFont="1" applyFill="1" applyBorder="1" applyAlignment="1">
      <alignment horizontal="center" vertical="center" wrapText="1"/>
    </xf>
    <xf numFmtId="0" fontId="45" fillId="0" borderId="77" xfId="0" applyFont="1" applyFill="1" applyBorder="1" applyAlignment="1">
      <alignment horizontal="center" vertical="center" wrapText="1"/>
    </xf>
    <xf numFmtId="0" fontId="45" fillId="0" borderId="9" xfId="0" applyFont="1" applyFill="1" applyBorder="1" applyAlignment="1">
      <alignment horizontal="center" vertical="center" wrapText="1"/>
    </xf>
    <xf numFmtId="0" fontId="45" fillId="0" borderId="44" xfId="0" applyFont="1" applyFill="1" applyBorder="1" applyAlignment="1">
      <alignment horizontal="center" vertical="center" wrapText="1"/>
    </xf>
    <xf numFmtId="0" fontId="47" fillId="0" borderId="0" xfId="0" applyFont="1" applyAlignment="1">
      <alignment horizontal="center" vertical="center" wrapText="1"/>
    </xf>
    <xf numFmtId="0" fontId="31" fillId="3" borderId="9" xfId="2" applyFont="1" applyFill="1" applyBorder="1" applyAlignment="1">
      <alignment vertical="center" wrapText="1"/>
    </xf>
    <xf numFmtId="0" fontId="9" fillId="6" borderId="23" xfId="2" applyFont="1" applyFill="1" applyBorder="1" applyAlignment="1">
      <alignment horizontal="center" vertical="center" wrapText="1"/>
    </xf>
    <xf numFmtId="0" fontId="9" fillId="6" borderId="23" xfId="2" applyFont="1" applyFill="1" applyBorder="1" applyAlignment="1" applyProtection="1">
      <alignment vertical="center"/>
      <protection locked="0"/>
    </xf>
    <xf numFmtId="0" fontId="9" fillId="10" borderId="23" xfId="2" applyFont="1" applyFill="1" applyBorder="1" applyAlignment="1" applyProtection="1">
      <alignment vertical="center"/>
      <protection locked="0"/>
    </xf>
    <xf numFmtId="0" fontId="9" fillId="11" borderId="23" xfId="2" applyFont="1" applyFill="1" applyBorder="1" applyAlignment="1" applyProtection="1">
      <alignment vertical="center"/>
      <protection locked="0"/>
    </xf>
    <xf numFmtId="1" fontId="31" fillId="3" borderId="9" xfId="2" applyNumberFormat="1" applyFont="1" applyFill="1" applyBorder="1" applyAlignment="1">
      <alignment vertical="center" wrapText="1"/>
    </xf>
    <xf numFmtId="1" fontId="31" fillId="3" borderId="57" xfId="2" applyNumberFormat="1" applyFont="1" applyFill="1" applyBorder="1" applyAlignment="1">
      <alignment horizontal="center" vertical="center" wrapText="1"/>
    </xf>
    <xf numFmtId="0" fontId="0" fillId="3" borderId="0" xfId="0" applyFill="1"/>
    <xf numFmtId="0" fontId="3" fillId="3" borderId="0" xfId="0" applyFont="1" applyFill="1"/>
    <xf numFmtId="0" fontId="0" fillId="19" borderId="0" xfId="0" applyFill="1" applyBorder="1"/>
    <xf numFmtId="0" fontId="52" fillId="19" borderId="0" xfId="0" applyFont="1" applyFill="1" applyBorder="1" applyAlignment="1">
      <alignment vertical="center"/>
    </xf>
    <xf numFmtId="167" fontId="32" fillId="3" borderId="12" xfId="2" applyNumberFormat="1" applyFont="1" applyFill="1" applyBorder="1" applyAlignment="1" applyProtection="1">
      <alignment vertical="center"/>
      <protection locked="0"/>
    </xf>
    <xf numFmtId="167" fontId="32" fillId="3" borderId="13" xfId="2" applyNumberFormat="1" applyFont="1" applyFill="1" applyBorder="1" applyAlignment="1" applyProtection="1">
      <alignment vertical="center"/>
      <protection locked="0"/>
    </xf>
    <xf numFmtId="167" fontId="32" fillId="3" borderId="9" xfId="2" applyNumberFormat="1" applyFont="1" applyFill="1" applyBorder="1" applyAlignment="1" applyProtection="1">
      <alignment vertical="center"/>
      <protection locked="0"/>
    </xf>
    <xf numFmtId="167" fontId="32" fillId="3" borderId="42" xfId="2" applyNumberFormat="1" applyFont="1" applyFill="1" applyBorder="1" applyAlignment="1" applyProtection="1">
      <alignment vertical="center"/>
      <protection locked="0"/>
    </xf>
    <xf numFmtId="167" fontId="32" fillId="15" borderId="14" xfId="2" applyNumberFormat="1" applyFont="1" applyFill="1" applyBorder="1" applyAlignment="1">
      <alignment vertical="center"/>
    </xf>
    <xf numFmtId="167" fontId="32" fillId="15" borderId="12" xfId="2" applyNumberFormat="1" applyFont="1" applyFill="1" applyBorder="1" applyAlignment="1">
      <alignment vertical="center"/>
    </xf>
    <xf numFmtId="167" fontId="32" fillId="3" borderId="23" xfId="2" applyNumberFormat="1" applyFont="1" applyFill="1" applyBorder="1" applyAlignment="1" applyProtection="1">
      <alignment horizontal="right" vertical="center"/>
      <protection locked="0"/>
    </xf>
    <xf numFmtId="167" fontId="32" fillId="15" borderId="41" xfId="2" applyNumberFormat="1" applyFont="1" applyFill="1" applyBorder="1" applyAlignment="1">
      <alignment horizontal="right" vertical="center"/>
    </xf>
    <xf numFmtId="167" fontId="21" fillId="16" borderId="14" xfId="2" applyNumberFormat="1" applyFont="1" applyFill="1" applyBorder="1" applyAlignment="1">
      <alignment vertical="center"/>
    </xf>
    <xf numFmtId="167" fontId="21" fillId="16" borderId="12" xfId="2" applyNumberFormat="1" applyFont="1" applyFill="1" applyBorder="1" applyAlignment="1">
      <alignment vertical="center"/>
    </xf>
    <xf numFmtId="167" fontId="21" fillId="16" borderId="13" xfId="2" applyNumberFormat="1" applyFont="1" applyFill="1" applyBorder="1" applyAlignment="1">
      <alignment vertical="center"/>
    </xf>
    <xf numFmtId="167" fontId="32" fillId="10" borderId="14" xfId="2" applyNumberFormat="1" applyFont="1" applyFill="1" applyBorder="1" applyAlignment="1">
      <alignment vertical="center"/>
    </xf>
    <xf numFmtId="167" fontId="32" fillId="10" borderId="12" xfId="2" applyNumberFormat="1" applyFont="1" applyFill="1" applyBorder="1" applyAlignment="1">
      <alignment vertical="center"/>
    </xf>
    <xf numFmtId="167" fontId="32" fillId="10" borderId="13" xfId="2" applyNumberFormat="1" applyFont="1" applyFill="1" applyBorder="1" applyAlignment="1">
      <alignment vertical="center"/>
    </xf>
    <xf numFmtId="167" fontId="32" fillId="10" borderId="14" xfId="2" applyNumberFormat="1" applyFont="1" applyFill="1" applyBorder="1" applyAlignment="1">
      <alignment vertical="center" wrapText="1"/>
    </xf>
    <xf numFmtId="167" fontId="32" fillId="10" borderId="12" xfId="2" applyNumberFormat="1" applyFont="1" applyFill="1" applyBorder="1" applyAlignment="1">
      <alignment vertical="center" wrapText="1"/>
    </xf>
    <xf numFmtId="167" fontId="32" fillId="10" borderId="13" xfId="2" applyNumberFormat="1" applyFont="1" applyFill="1" applyBorder="1" applyAlignment="1">
      <alignment vertical="center" wrapText="1"/>
    </xf>
    <xf numFmtId="167" fontId="21" fillId="17" borderId="14" xfId="2" applyNumberFormat="1" applyFont="1" applyFill="1" applyBorder="1" applyAlignment="1">
      <alignment vertical="center"/>
    </xf>
    <xf numFmtId="167" fontId="21" fillId="17" borderId="12" xfId="2" applyNumberFormat="1" applyFont="1" applyFill="1" applyBorder="1" applyAlignment="1">
      <alignment vertical="center"/>
    </xf>
    <xf numFmtId="167" fontId="21" fillId="17" borderId="13" xfId="2" applyNumberFormat="1" applyFont="1" applyFill="1" applyBorder="1" applyAlignment="1">
      <alignment vertical="center"/>
    </xf>
    <xf numFmtId="167" fontId="32" fillId="11" borderId="14" xfId="2" applyNumberFormat="1" applyFont="1" applyFill="1" applyBorder="1" applyAlignment="1">
      <alignment vertical="center"/>
    </xf>
    <xf numFmtId="167" fontId="32" fillId="11" borderId="12" xfId="2" applyNumberFormat="1" applyFont="1" applyFill="1" applyBorder="1" applyAlignment="1">
      <alignment vertical="center"/>
    </xf>
    <xf numFmtId="167" fontId="32" fillId="11" borderId="13" xfId="2" applyNumberFormat="1" applyFont="1" applyFill="1" applyBorder="1" applyAlignment="1">
      <alignment vertical="center"/>
    </xf>
    <xf numFmtId="167" fontId="21" fillId="11" borderId="14" xfId="2" applyNumberFormat="1" applyFont="1" applyFill="1" applyBorder="1" applyAlignment="1">
      <alignment vertical="center"/>
    </xf>
    <xf numFmtId="167" fontId="21" fillId="11" borderId="12" xfId="2" applyNumberFormat="1" applyFont="1" applyFill="1" applyBorder="1" applyAlignment="1">
      <alignment vertical="center"/>
    </xf>
    <xf numFmtId="167" fontId="21" fillId="11" borderId="13" xfId="2" applyNumberFormat="1" applyFont="1" applyFill="1" applyBorder="1" applyAlignment="1">
      <alignment vertical="center"/>
    </xf>
    <xf numFmtId="167" fontId="21" fillId="18" borderId="65" xfId="2" applyNumberFormat="1" applyFont="1" applyFill="1" applyBorder="1" applyAlignment="1">
      <alignment vertical="center"/>
    </xf>
    <xf numFmtId="0" fontId="0" fillId="0" borderId="0" xfId="0" applyAlignment="1">
      <alignment horizontal="left" vertical="center" wrapText="1" indent="1"/>
    </xf>
    <xf numFmtId="0" fontId="42" fillId="0" borderId="64" xfId="0" applyFont="1" applyFill="1" applyBorder="1" applyAlignment="1">
      <alignment horizontal="center" vertical="center" wrapText="1"/>
    </xf>
    <xf numFmtId="0" fontId="0" fillId="3" borderId="0" xfId="0" applyFill="1" applyAlignment="1">
      <alignment wrapText="1"/>
    </xf>
    <xf numFmtId="0" fontId="61" fillId="7" borderId="43" xfId="0" applyFont="1" applyFill="1" applyBorder="1" applyAlignment="1">
      <alignment horizontal="center" vertical="center" wrapText="1"/>
    </xf>
    <xf numFmtId="0" fontId="0" fillId="20" borderId="64" xfId="0" applyFill="1" applyBorder="1" applyAlignment="1">
      <alignment horizontal="center" vertical="center" wrapText="1"/>
    </xf>
    <xf numFmtId="0" fontId="0" fillId="21" borderId="63" xfId="0" applyFill="1" applyBorder="1" applyAlignment="1">
      <alignment horizontal="center" vertical="center" wrapText="1"/>
    </xf>
    <xf numFmtId="0" fontId="0" fillId="20" borderId="9" xfId="0" applyFill="1" applyBorder="1" applyAlignment="1">
      <alignment horizontal="center" vertical="center" wrapText="1"/>
    </xf>
    <xf numFmtId="0" fontId="0" fillId="21" borderId="24" xfId="0" applyFill="1" applyBorder="1" applyAlignment="1">
      <alignment horizontal="center" vertical="center" wrapText="1"/>
    </xf>
    <xf numFmtId="0" fontId="0" fillId="21" borderId="61" xfId="0" applyFill="1" applyBorder="1" applyAlignment="1">
      <alignment horizontal="center" vertical="center" wrapText="1"/>
    </xf>
    <xf numFmtId="0" fontId="0" fillId="20" borderId="77" xfId="0" applyFill="1" applyBorder="1" applyAlignment="1">
      <alignment horizontal="center" vertical="center" wrapText="1"/>
    </xf>
    <xf numFmtId="0" fontId="64" fillId="20" borderId="44" xfId="0" applyFont="1" applyFill="1" applyBorder="1" applyAlignment="1">
      <alignment horizontal="center" vertical="center" wrapText="1"/>
    </xf>
    <xf numFmtId="0" fontId="9" fillId="6" borderId="23" xfId="2" applyFont="1" applyFill="1" applyBorder="1" applyAlignment="1">
      <alignment horizontal="center" vertical="center"/>
    </xf>
    <xf numFmtId="167" fontId="27" fillId="3" borderId="52" xfId="2" applyNumberFormat="1" applyFont="1" applyFill="1" applyBorder="1" applyAlignment="1">
      <alignment vertical="center"/>
    </xf>
    <xf numFmtId="0" fontId="28" fillId="2" borderId="8" xfId="2" applyFont="1" applyFill="1" applyBorder="1" applyAlignment="1">
      <alignment horizontal="left" vertical="center" wrapText="1"/>
    </xf>
    <xf numFmtId="0" fontId="28" fillId="2" borderId="9" xfId="2" applyFont="1" applyFill="1" applyBorder="1" applyAlignment="1">
      <alignment horizontal="left" vertical="center" wrapText="1"/>
    </xf>
    <xf numFmtId="0" fontId="9" fillId="6" borderId="23" xfId="2" applyFont="1" applyFill="1" applyBorder="1" applyAlignment="1">
      <alignment horizontal="center" vertical="center"/>
    </xf>
    <xf numFmtId="0" fontId="70" fillId="0" borderId="0" xfId="0" applyFont="1" applyAlignment="1">
      <alignment horizontal="left" vertical="center" wrapText="1" indent="1"/>
    </xf>
    <xf numFmtId="0" fontId="0" fillId="0" borderId="0" xfId="0" applyAlignment="1">
      <alignment vertical="center"/>
    </xf>
    <xf numFmtId="0" fontId="35" fillId="0" borderId="0" xfId="0" applyFont="1" applyAlignment="1">
      <alignment vertical="center" wrapText="1"/>
    </xf>
    <xf numFmtId="0" fontId="0" fillId="0" borderId="0" xfId="0" applyAlignment="1">
      <alignment vertical="center" wrapText="1"/>
    </xf>
    <xf numFmtId="0" fontId="55" fillId="0" borderId="0" xfId="0" applyFont="1" applyAlignment="1">
      <alignment horizontal="left" vertical="top" wrapText="1"/>
    </xf>
    <xf numFmtId="0" fontId="38" fillId="0" borderId="0" xfId="0" applyFont="1" applyAlignment="1">
      <alignment vertical="top" wrapText="1"/>
    </xf>
    <xf numFmtId="0" fontId="38" fillId="0" borderId="0" xfId="0" applyFont="1" applyAlignment="1">
      <alignment horizontal="left" vertical="top" wrapText="1"/>
    </xf>
    <xf numFmtId="0" fontId="71" fillId="0" borderId="0" xfId="0" applyFont="1" applyAlignment="1">
      <alignment horizontal="center" vertical="center" wrapText="1"/>
    </xf>
    <xf numFmtId="0" fontId="37" fillId="0" borderId="0" xfId="0" applyFont="1" applyAlignment="1">
      <alignment horizontal="center" vertical="center"/>
    </xf>
    <xf numFmtId="0" fontId="37" fillId="0" borderId="0" xfId="0" applyFont="1" applyAlignment="1">
      <alignment horizontal="center" vertical="center" wrapText="1"/>
    </xf>
    <xf numFmtId="0" fontId="70" fillId="0" borderId="0" xfId="0" applyFont="1" applyAlignment="1">
      <alignment vertical="center" wrapText="1"/>
    </xf>
    <xf numFmtId="0" fontId="72" fillId="9" borderId="55" xfId="2" applyFont="1" applyFill="1" applyBorder="1" applyAlignment="1">
      <alignment horizontal="center" vertical="center"/>
    </xf>
    <xf numFmtId="0" fontId="72" fillId="9" borderId="57" xfId="2" applyFont="1" applyFill="1" applyBorder="1" applyAlignment="1">
      <alignment horizontal="center" vertical="center"/>
    </xf>
    <xf numFmtId="0" fontId="72" fillId="9" borderId="23" xfId="2" applyFont="1" applyFill="1" applyBorder="1" applyAlignment="1">
      <alignment horizontal="center" vertical="center"/>
    </xf>
    <xf numFmtId="0" fontId="72" fillId="10" borderId="20" xfId="2" applyFont="1" applyFill="1" applyBorder="1" applyAlignment="1">
      <alignment horizontal="center" vertical="center"/>
    </xf>
    <xf numFmtId="0" fontId="72" fillId="10" borderId="57" xfId="2" applyFont="1" applyFill="1" applyBorder="1" applyAlignment="1">
      <alignment horizontal="center" vertical="center"/>
    </xf>
    <xf numFmtId="0" fontId="72" fillId="10" borderId="62" xfId="2" applyFont="1" applyFill="1" applyBorder="1" applyAlignment="1">
      <alignment horizontal="center" vertical="center"/>
    </xf>
    <xf numFmtId="0" fontId="72" fillId="11" borderId="64" xfId="2" applyFont="1" applyFill="1" applyBorder="1" applyAlignment="1">
      <alignment horizontal="center" vertical="center"/>
    </xf>
    <xf numFmtId="0" fontId="72" fillId="11" borderId="57" xfId="2" applyFont="1" applyFill="1" applyBorder="1" applyAlignment="1">
      <alignment horizontal="center" vertical="center"/>
    </xf>
    <xf numFmtId="0" fontId="72" fillId="11" borderId="62" xfId="2" applyFont="1" applyFill="1" applyBorder="1" applyAlignment="1">
      <alignment horizontal="center" vertical="center"/>
    </xf>
    <xf numFmtId="0" fontId="0" fillId="0" borderId="0" xfId="0" applyAlignment="1">
      <alignment horizontal="center" vertical="center"/>
    </xf>
    <xf numFmtId="0" fontId="2" fillId="0" borderId="0" xfId="0" applyFont="1" applyAlignment="1">
      <alignment vertical="center"/>
    </xf>
    <xf numFmtId="0" fontId="38" fillId="0" borderId="0" xfId="0" applyFont="1" applyAlignment="1">
      <alignment vertical="center"/>
    </xf>
    <xf numFmtId="0" fontId="38" fillId="0" borderId="0" xfId="0" applyFont="1" applyAlignment="1">
      <alignment horizontal="center" vertical="center"/>
    </xf>
    <xf numFmtId="0" fontId="0" fillId="0" borderId="0" xfId="0" applyAlignment="1">
      <alignment horizontal="center" vertical="center" wrapText="1"/>
    </xf>
    <xf numFmtId="0" fontId="38" fillId="0" borderId="0" xfId="0" applyFont="1" applyAlignment="1">
      <alignment horizontal="center" vertical="center" wrapText="1"/>
    </xf>
    <xf numFmtId="167" fontId="32" fillId="15" borderId="15" xfId="2" applyNumberFormat="1" applyFont="1" applyFill="1" applyBorder="1" applyAlignment="1">
      <alignment vertical="center"/>
    </xf>
    <xf numFmtId="0" fontId="9" fillId="6" borderId="9" xfId="2" applyFont="1" applyFill="1" applyBorder="1" applyAlignment="1" applyProtection="1">
      <alignment vertical="center" wrapText="1"/>
      <protection locked="0"/>
    </xf>
    <xf numFmtId="0" fontId="9" fillId="6" borderId="10" xfId="2" applyFont="1" applyFill="1" applyBorder="1" applyAlignment="1" applyProtection="1">
      <alignment vertical="center" wrapText="1"/>
      <protection locked="0"/>
    </xf>
    <xf numFmtId="0" fontId="6" fillId="0" borderId="1" xfId="2" applyFont="1" applyBorder="1" applyAlignment="1"/>
    <xf numFmtId="0" fontId="6" fillId="0" borderId="2" xfId="2" applyFont="1" applyBorder="1" applyAlignment="1"/>
    <xf numFmtId="0" fontId="28" fillId="14" borderId="9" xfId="2" applyFont="1" applyFill="1" applyBorder="1" applyAlignment="1">
      <alignment horizontal="left" vertical="center" wrapText="1"/>
    </xf>
    <xf numFmtId="167" fontId="32" fillId="3" borderId="10" xfId="2" applyNumberFormat="1" applyFont="1" applyFill="1" applyBorder="1" applyAlignment="1" applyProtection="1">
      <alignment vertical="center"/>
      <protection locked="0"/>
    </xf>
    <xf numFmtId="167" fontId="32" fillId="3" borderId="15" xfId="2" applyNumberFormat="1" applyFont="1" applyFill="1" applyBorder="1" applyAlignment="1" applyProtection="1">
      <alignment vertical="center"/>
      <protection locked="0"/>
    </xf>
    <xf numFmtId="0" fontId="26" fillId="13" borderId="14" xfId="2" applyFont="1" applyFill="1" applyBorder="1" applyAlignment="1">
      <alignment vertical="top" wrapText="1"/>
    </xf>
    <xf numFmtId="0" fontId="26" fillId="13" borderId="12" xfId="2" applyFont="1" applyFill="1" applyBorder="1" applyAlignment="1">
      <alignment vertical="top" wrapText="1"/>
    </xf>
    <xf numFmtId="0" fontId="26" fillId="13" borderId="21" xfId="2" applyFont="1" applyFill="1" applyBorder="1" applyAlignment="1">
      <alignment vertical="top" wrapText="1"/>
    </xf>
    <xf numFmtId="0" fontId="26" fillId="13" borderId="0" xfId="2" applyFont="1" applyFill="1" applyBorder="1" applyAlignment="1">
      <alignment vertical="top" wrapText="1"/>
    </xf>
    <xf numFmtId="0" fontId="26" fillId="13" borderId="25" xfId="2" applyFont="1" applyFill="1" applyBorder="1" applyAlignment="1">
      <alignment vertical="top" wrapText="1"/>
    </xf>
    <xf numFmtId="0" fontId="26" fillId="13" borderId="19" xfId="2" applyFont="1" applyFill="1" applyBorder="1" applyAlignment="1">
      <alignment vertical="top" wrapText="1"/>
    </xf>
    <xf numFmtId="0" fontId="69" fillId="8" borderId="0" xfId="2" applyFont="1" applyFill="1" applyBorder="1" applyAlignment="1">
      <alignment horizontal="center" vertical="center" wrapText="1"/>
    </xf>
    <xf numFmtId="0" fontId="69" fillId="0" borderId="0" xfId="2" applyFont="1" applyFill="1" applyBorder="1" applyAlignment="1">
      <alignment horizontal="center" vertical="center" wrapText="1"/>
    </xf>
    <xf numFmtId="0" fontId="0" fillId="0" borderId="0" xfId="0" applyFill="1" applyBorder="1"/>
    <xf numFmtId="0" fontId="7" fillId="0" borderId="2" xfId="2" applyFont="1" applyBorder="1" applyAlignment="1">
      <alignment vertical="center" wrapText="1"/>
    </xf>
    <xf numFmtId="0" fontId="0" fillId="21" borderId="60" xfId="0" applyFill="1" applyBorder="1" applyAlignment="1">
      <alignment horizontal="center" vertical="center" wrapText="1"/>
    </xf>
    <xf numFmtId="0" fontId="0" fillId="19" borderId="0" xfId="0" applyFill="1" applyBorder="1" applyAlignment="1">
      <alignment vertical="center"/>
    </xf>
    <xf numFmtId="0" fontId="0" fillId="19" borderId="6" xfId="0" applyFill="1" applyBorder="1"/>
    <xf numFmtId="0" fontId="0" fillId="19" borderId="7" xfId="0" applyFill="1" applyBorder="1"/>
    <xf numFmtId="0" fontId="0" fillId="19" borderId="43" xfId="0" applyFill="1" applyBorder="1"/>
    <xf numFmtId="0" fontId="0" fillId="19" borderId="44" xfId="0" applyFill="1" applyBorder="1"/>
    <xf numFmtId="0" fontId="0" fillId="19" borderId="45" xfId="0" applyFill="1" applyBorder="1"/>
    <xf numFmtId="0" fontId="0" fillId="19" borderId="30" xfId="0" applyFill="1" applyBorder="1"/>
    <xf numFmtId="0" fontId="0" fillId="19" borderId="31" xfId="0" applyFill="1" applyBorder="1"/>
    <xf numFmtId="0" fontId="0" fillId="19" borderId="32" xfId="0" applyFill="1" applyBorder="1"/>
    <xf numFmtId="0" fontId="9" fillId="3" borderId="0" xfId="2" applyFont="1" applyFill="1" applyBorder="1" applyAlignment="1">
      <alignment vertical="center"/>
    </xf>
    <xf numFmtId="14" fontId="5" fillId="3" borderId="0" xfId="2" applyNumberFormat="1" applyFont="1" applyFill="1"/>
    <xf numFmtId="0" fontId="5" fillId="3" borderId="0" xfId="2" applyFont="1" applyFill="1" applyAlignment="1">
      <alignment vertical="center" wrapText="1"/>
    </xf>
    <xf numFmtId="0" fontId="5" fillId="3" borderId="0" xfId="2" applyFont="1" applyFill="1" applyAlignment="1">
      <alignment wrapText="1"/>
    </xf>
    <xf numFmtId="0" fontId="25" fillId="3" borderId="0" xfId="2" applyFont="1" applyFill="1" applyBorder="1" applyAlignment="1">
      <alignment vertical="center" wrapText="1"/>
    </xf>
    <xf numFmtId="0" fontId="20" fillId="3" borderId="0" xfId="2" applyFont="1" applyFill="1"/>
    <xf numFmtId="0" fontId="36" fillId="3" borderId="0" xfId="2" applyFont="1" applyFill="1"/>
    <xf numFmtId="0" fontId="82" fillId="0" borderId="0" xfId="0" applyFont="1" applyFill="1" applyBorder="1" applyAlignment="1"/>
    <xf numFmtId="0" fontId="82" fillId="30" borderId="106" xfId="0" applyFont="1" applyFill="1" applyBorder="1" applyAlignment="1"/>
    <xf numFmtId="0" fontId="82" fillId="0" borderId="0" xfId="0" applyNumberFormat="1" applyFont="1" applyFill="1" applyBorder="1" applyAlignment="1"/>
    <xf numFmtId="0" fontId="82" fillId="30" borderId="0" xfId="0" applyFont="1" applyFill="1" applyBorder="1" applyAlignment="1">
      <alignment vertical="center"/>
    </xf>
    <xf numFmtId="0" fontId="82" fillId="30" borderId="108" xfId="0" applyFont="1" applyFill="1" applyBorder="1" applyAlignment="1">
      <alignment vertical="center"/>
    </xf>
    <xf numFmtId="0" fontId="82" fillId="30" borderId="105" xfId="0" applyFont="1" applyFill="1" applyBorder="1" applyAlignment="1"/>
    <xf numFmtId="0" fontId="82" fillId="30" borderId="0" xfId="0" applyFont="1" applyFill="1" applyBorder="1" applyAlignment="1"/>
    <xf numFmtId="0" fontId="82" fillId="30" borderId="108" xfId="0" applyFont="1" applyFill="1" applyBorder="1" applyAlignment="1"/>
    <xf numFmtId="0" fontId="82" fillId="30" borderId="105" xfId="0" applyNumberFormat="1" applyFont="1" applyFill="1" applyBorder="1" applyAlignment="1"/>
    <xf numFmtId="0" fontId="82" fillId="30" borderId="109" xfId="0" applyFont="1" applyFill="1" applyBorder="1" applyAlignment="1"/>
    <xf numFmtId="0" fontId="82" fillId="30" borderId="107" xfId="0" applyNumberFormat="1" applyFont="1" applyFill="1" applyBorder="1" applyAlignment="1"/>
    <xf numFmtId="0" fontId="82" fillId="30" borderId="104" xfId="0" applyNumberFormat="1" applyFont="1" applyFill="1" applyBorder="1" applyAlignment="1"/>
    <xf numFmtId="49" fontId="29" fillId="30" borderId="105" xfId="0" applyNumberFormat="1" applyFont="1" applyFill="1" applyBorder="1" applyAlignment="1">
      <alignment horizontal="justify" vertical="center"/>
    </xf>
    <xf numFmtId="0" fontId="84" fillId="0" borderId="0" xfId="0" applyFont="1" applyAlignment="1">
      <alignment horizontal="center" vertical="center"/>
    </xf>
    <xf numFmtId="0" fontId="85" fillId="0" borderId="0" xfId="0" applyFont="1" applyAlignment="1">
      <alignment horizontal="center" vertical="center"/>
    </xf>
    <xf numFmtId="0" fontId="14" fillId="0" borderId="0" xfId="3" applyAlignment="1">
      <alignment horizontal="center" vertical="center"/>
    </xf>
    <xf numFmtId="0" fontId="92" fillId="30" borderId="0" xfId="0" applyFont="1" applyFill="1" applyBorder="1" applyAlignment="1">
      <alignment vertical="center" wrapText="1"/>
    </xf>
    <xf numFmtId="0" fontId="86" fillId="15" borderId="110" xfId="0" applyFont="1" applyFill="1" applyBorder="1" applyAlignment="1">
      <alignment vertical="top" wrapText="1"/>
    </xf>
    <xf numFmtId="0" fontId="82" fillId="3" borderId="0" xfId="0" applyFont="1" applyFill="1" applyBorder="1" applyAlignment="1"/>
    <xf numFmtId="0" fontId="89" fillId="30" borderId="0" xfId="0" applyFont="1" applyFill="1" applyBorder="1" applyAlignment="1">
      <alignment horizontal="center" vertical="center" wrapText="1"/>
    </xf>
    <xf numFmtId="0" fontId="82" fillId="0" borderId="0" xfId="0" applyFont="1" applyFill="1" applyBorder="1" applyAlignment="1">
      <alignment vertical="center"/>
    </xf>
    <xf numFmtId="0" fontId="91" fillId="0" borderId="0" xfId="0" applyNumberFormat="1" applyFont="1" applyFill="1" applyBorder="1" applyAlignment="1">
      <alignment horizontal="left"/>
    </xf>
    <xf numFmtId="0" fontId="91" fillId="0" borderId="0" xfId="0" applyFont="1" applyFill="1" applyBorder="1" applyAlignment="1"/>
    <xf numFmtId="0" fontId="90" fillId="0" borderId="0" xfId="0" applyFont="1" applyFill="1" applyBorder="1" applyAlignment="1">
      <alignment vertical="center"/>
    </xf>
    <xf numFmtId="0" fontId="86" fillId="30" borderId="0" xfId="0" applyFont="1" applyFill="1" applyBorder="1" applyAlignment="1">
      <alignment vertical="center" wrapText="1"/>
    </xf>
    <xf numFmtId="0" fontId="86" fillId="30" borderId="108" xfId="0" applyFont="1" applyFill="1" applyBorder="1" applyAlignment="1">
      <alignment vertical="center" wrapText="1"/>
    </xf>
    <xf numFmtId="0" fontId="86" fillId="0" borderId="0" xfId="0" applyFont="1" applyFill="1" applyBorder="1" applyAlignment="1">
      <alignment vertical="center" wrapText="1"/>
    </xf>
    <xf numFmtId="0" fontId="100" fillId="9" borderId="54" xfId="2" applyFont="1" applyFill="1" applyBorder="1" applyAlignment="1">
      <alignment horizontal="center" vertical="center" wrapText="1"/>
    </xf>
    <xf numFmtId="0" fontId="33" fillId="9" borderId="55" xfId="2" applyFont="1" applyFill="1" applyBorder="1" applyAlignment="1">
      <alignment horizontal="center" vertical="center"/>
    </xf>
    <xf numFmtId="0" fontId="33" fillId="9" borderId="23" xfId="2" applyFont="1" applyFill="1" applyBorder="1" applyAlignment="1">
      <alignment horizontal="center" vertical="center"/>
    </xf>
    <xf numFmtId="0" fontId="33" fillId="10" borderId="20" xfId="2" applyFont="1" applyFill="1" applyBorder="1" applyAlignment="1">
      <alignment horizontal="center" vertical="center"/>
    </xf>
    <xf numFmtId="0" fontId="33" fillId="10" borderId="57" xfId="2" applyFont="1" applyFill="1" applyBorder="1" applyAlignment="1">
      <alignment horizontal="center" vertical="center"/>
    </xf>
    <xf numFmtId="0" fontId="33" fillId="10" borderId="62" xfId="2" applyFont="1" applyFill="1" applyBorder="1" applyAlignment="1">
      <alignment horizontal="center" vertical="center"/>
    </xf>
    <xf numFmtId="0" fontId="33" fillId="11" borderId="64" xfId="2" applyFont="1" applyFill="1" applyBorder="1" applyAlignment="1">
      <alignment horizontal="center" vertical="center"/>
    </xf>
    <xf numFmtId="0" fontId="33" fillId="11" borderId="57" xfId="2" applyFont="1" applyFill="1" applyBorder="1" applyAlignment="1">
      <alignment horizontal="center" vertical="center"/>
    </xf>
    <xf numFmtId="0" fontId="79" fillId="6" borderId="24" xfId="2" applyFont="1" applyFill="1" applyBorder="1" applyAlignment="1">
      <alignment horizontal="center" vertical="center" wrapText="1"/>
    </xf>
    <xf numFmtId="0" fontId="79" fillId="6" borderId="23" xfId="2" applyFont="1" applyFill="1" applyBorder="1" applyAlignment="1">
      <alignment horizontal="center" vertical="center" wrapText="1"/>
    </xf>
    <xf numFmtId="0" fontId="104" fillId="0" borderId="6" xfId="2" applyFont="1" applyFill="1" applyBorder="1" applyAlignment="1">
      <alignment vertical="center"/>
    </xf>
    <xf numFmtId="0" fontId="23" fillId="0" borderId="0" xfId="2" applyFont="1" applyBorder="1"/>
    <xf numFmtId="0" fontId="104" fillId="0" borderId="0" xfId="2" applyFont="1" applyFill="1" applyBorder="1" applyAlignment="1">
      <alignment vertical="center"/>
    </xf>
    <xf numFmtId="0" fontId="104" fillId="0" borderId="22" xfId="2" applyFont="1" applyFill="1" applyBorder="1" applyAlignment="1">
      <alignment vertical="center"/>
    </xf>
    <xf numFmtId="0" fontId="87" fillId="11" borderId="112" xfId="0" applyFont="1" applyFill="1" applyBorder="1" applyAlignment="1">
      <alignment horizontal="center" vertical="center" wrapText="1"/>
    </xf>
    <xf numFmtId="0" fontId="82" fillId="30" borderId="113" xfId="0" applyFont="1" applyFill="1" applyBorder="1" applyAlignment="1"/>
    <xf numFmtId="0" fontId="86" fillId="3" borderId="21" xfId="0" applyFont="1" applyFill="1" applyBorder="1" applyAlignment="1">
      <alignment horizontal="center" wrapText="1"/>
    </xf>
    <xf numFmtId="0" fontId="86" fillId="3" borderId="22" xfId="0" applyFont="1" applyFill="1" applyBorder="1" applyAlignment="1">
      <alignment horizontal="center" wrapText="1"/>
    </xf>
    <xf numFmtId="0" fontId="82" fillId="30" borderId="19" xfId="0" applyFont="1" applyFill="1" applyBorder="1" applyAlignment="1">
      <alignment horizontal="center"/>
    </xf>
    <xf numFmtId="0" fontId="86" fillId="3" borderId="118" xfId="0" applyFont="1" applyFill="1" applyBorder="1" applyAlignment="1">
      <alignment horizontal="center" wrapText="1"/>
    </xf>
    <xf numFmtId="0" fontId="86" fillId="3" borderId="119" xfId="0" applyFont="1" applyFill="1" applyBorder="1" applyAlignment="1">
      <alignment horizontal="center" wrapText="1"/>
    </xf>
    <xf numFmtId="0" fontId="83" fillId="3" borderId="124" xfId="0" applyNumberFormat="1" applyFont="1" applyFill="1" applyBorder="1" applyAlignment="1">
      <alignment vertical="top"/>
    </xf>
    <xf numFmtId="0" fontId="83" fillId="3" borderId="124" xfId="0" applyNumberFormat="1" applyFont="1" applyFill="1" applyBorder="1" applyAlignment="1">
      <alignment vertical="top" wrapText="1"/>
    </xf>
    <xf numFmtId="0" fontId="82" fillId="30" borderId="114" xfId="0" applyFont="1" applyFill="1" applyBorder="1" applyAlignment="1">
      <alignment vertical="center"/>
    </xf>
    <xf numFmtId="0" fontId="82" fillId="3" borderId="129" xfId="0" applyFont="1" applyFill="1" applyBorder="1" applyAlignment="1"/>
    <xf numFmtId="0" fontId="87" fillId="15" borderId="0" xfId="0" applyFont="1" applyFill="1" applyBorder="1" applyAlignment="1">
      <alignment horizontal="center" vertical="center" wrapText="1"/>
    </xf>
    <xf numFmtId="0" fontId="87" fillId="15" borderId="132" xfId="0" applyFont="1" applyFill="1" applyBorder="1" applyAlignment="1">
      <alignment horizontal="center" vertical="center" wrapText="1"/>
    </xf>
    <xf numFmtId="0" fontId="87" fillId="15" borderId="134" xfId="0" applyFont="1" applyFill="1" applyBorder="1" applyAlignment="1">
      <alignment horizontal="center" vertical="center" wrapText="1"/>
    </xf>
    <xf numFmtId="0" fontId="82" fillId="30" borderId="136" xfId="0" applyFont="1" applyFill="1" applyBorder="1" applyAlignment="1"/>
    <xf numFmtId="0" fontId="0" fillId="0" borderId="135" xfId="0" applyBorder="1"/>
    <xf numFmtId="0" fontId="87" fillId="15" borderId="138" xfId="0" applyFont="1" applyFill="1" applyBorder="1" applyAlignment="1">
      <alignment horizontal="center" vertical="center" wrapText="1"/>
    </xf>
    <xf numFmtId="0" fontId="86" fillId="11" borderId="0" xfId="0" applyFont="1" applyFill="1" applyBorder="1" applyAlignment="1">
      <alignment vertical="top" wrapText="1"/>
    </xf>
    <xf numFmtId="0" fontId="87" fillId="11" borderId="0" xfId="0" applyFont="1" applyFill="1" applyBorder="1" applyAlignment="1">
      <alignment horizontal="center" vertical="center" wrapText="1"/>
    </xf>
    <xf numFmtId="0" fontId="0" fillId="3" borderId="145" xfId="0" applyFill="1" applyBorder="1"/>
    <xf numFmtId="0" fontId="86" fillId="11" borderId="134" xfId="0" applyFont="1" applyFill="1" applyBorder="1" applyAlignment="1">
      <alignment vertical="top" wrapText="1"/>
    </xf>
    <xf numFmtId="0" fontId="87" fillId="10" borderId="137" xfId="0" applyFont="1" applyFill="1" applyBorder="1" applyAlignment="1">
      <alignment horizontal="center" vertical="center" wrapText="1"/>
    </xf>
    <xf numFmtId="0" fontId="86" fillId="10" borderId="132" xfId="0" applyFont="1" applyFill="1" applyBorder="1" applyAlignment="1">
      <alignment horizontal="center" vertical="top" wrapText="1"/>
    </xf>
    <xf numFmtId="0" fontId="82" fillId="30" borderId="149" xfId="0" applyFont="1" applyFill="1" applyBorder="1" applyAlignment="1"/>
    <xf numFmtId="0" fontId="82" fillId="30" borderId="105" xfId="0" applyFont="1" applyFill="1" applyBorder="1" applyAlignment="1">
      <alignment vertical="center" wrapText="1"/>
    </xf>
    <xf numFmtId="0" fontId="82" fillId="30" borderId="0" xfId="0" applyFont="1" applyFill="1" applyBorder="1" applyAlignment="1">
      <alignment vertical="center" wrapText="1"/>
    </xf>
    <xf numFmtId="0" fontId="82" fillId="30" borderId="108" xfId="0" applyFont="1" applyFill="1" applyBorder="1" applyAlignment="1">
      <alignment vertical="center" wrapText="1"/>
    </xf>
    <xf numFmtId="0" fontId="82" fillId="0" borderId="0" xfId="0" applyFont="1" applyFill="1" applyBorder="1" applyAlignment="1">
      <alignment vertical="center" wrapText="1"/>
    </xf>
    <xf numFmtId="0" fontId="5" fillId="3" borderId="0" xfId="2" applyFont="1" applyFill="1" applyAlignment="1">
      <alignment horizontal="center" vertical="top"/>
    </xf>
    <xf numFmtId="0" fontId="5" fillId="0" borderId="0" xfId="2" applyFont="1" applyAlignment="1">
      <alignment horizontal="center" vertical="top"/>
    </xf>
    <xf numFmtId="0" fontId="49" fillId="13" borderId="9" xfId="2" applyFont="1" applyFill="1" applyBorder="1" applyAlignment="1">
      <alignment horizontal="right" vertical="center"/>
    </xf>
    <xf numFmtId="0" fontId="49" fillId="13" borderId="42" xfId="2" applyFont="1" applyFill="1" applyBorder="1" applyAlignment="1">
      <alignment horizontal="right" vertical="center"/>
    </xf>
    <xf numFmtId="0" fontId="49" fillId="10" borderId="42" xfId="2" applyFont="1" applyFill="1" applyBorder="1" applyAlignment="1">
      <alignment horizontal="right" vertical="center"/>
    </xf>
    <xf numFmtId="0" fontId="49" fillId="11" borderId="42" xfId="2" applyFont="1" applyFill="1" applyBorder="1" applyAlignment="1">
      <alignment horizontal="right" vertical="center"/>
    </xf>
    <xf numFmtId="169" fontId="76" fillId="3" borderId="102" xfId="2" applyNumberFormat="1" applyFont="1" applyFill="1" applyBorder="1" applyAlignment="1">
      <alignment vertical="center" wrapText="1"/>
    </xf>
    <xf numFmtId="169" fontId="76" fillId="3" borderId="59" xfId="2" applyNumberFormat="1" applyFont="1" applyFill="1" applyBorder="1" applyAlignment="1">
      <alignment vertical="center" wrapText="1"/>
    </xf>
    <xf numFmtId="169" fontId="77" fillId="27" borderId="59" xfId="5" applyNumberFormat="1" applyFont="1" applyFill="1" applyBorder="1" applyAlignment="1">
      <alignment vertical="center" wrapText="1"/>
    </xf>
    <xf numFmtId="169" fontId="77" fillId="6" borderId="59" xfId="5" applyNumberFormat="1" applyFont="1" applyFill="1" applyBorder="1" applyAlignment="1">
      <alignment vertical="center" wrapText="1"/>
    </xf>
    <xf numFmtId="169" fontId="77" fillId="28" borderId="68" xfId="2" applyNumberFormat="1" applyFont="1" applyFill="1" applyBorder="1" applyAlignment="1">
      <alignment vertical="center" wrapText="1"/>
    </xf>
    <xf numFmtId="0" fontId="2" fillId="19" borderId="31" xfId="0" applyFont="1" applyFill="1" applyBorder="1" applyAlignment="1">
      <alignment horizontal="center" vertical="center" wrapText="1"/>
    </xf>
    <xf numFmtId="0" fontId="84" fillId="19" borderId="155" xfId="0" applyFont="1" applyFill="1" applyBorder="1" applyAlignment="1">
      <alignment horizontal="center" vertical="center" wrapText="1"/>
    </xf>
    <xf numFmtId="0" fontId="84" fillId="19" borderId="163" xfId="0" applyFont="1" applyFill="1" applyBorder="1" applyAlignment="1">
      <alignment horizontal="center" vertical="center" wrapText="1"/>
    </xf>
    <xf numFmtId="0" fontId="84" fillId="19" borderId="156" xfId="0" applyFont="1" applyFill="1" applyBorder="1" applyAlignment="1">
      <alignment horizontal="center" vertical="center" wrapText="1"/>
    </xf>
    <xf numFmtId="0" fontId="51" fillId="19" borderId="31" xfId="0" applyFont="1" applyFill="1" applyBorder="1" applyAlignment="1"/>
    <xf numFmtId="0" fontId="3" fillId="19" borderId="0" xfId="0" applyFont="1" applyFill="1" applyBorder="1"/>
    <xf numFmtId="0" fontId="115" fillId="19" borderId="0" xfId="0" applyFont="1" applyFill="1" applyBorder="1" applyAlignment="1">
      <alignment vertical="center"/>
    </xf>
    <xf numFmtId="0" fontId="52" fillId="19" borderId="31" xfId="0" applyFont="1" applyFill="1" applyBorder="1" applyAlignment="1">
      <alignment vertical="center"/>
    </xf>
    <xf numFmtId="3" fontId="117" fillId="9" borderId="0" xfId="0" applyNumberFormat="1" applyFont="1" applyFill="1" applyBorder="1" applyAlignment="1">
      <alignment horizontal="center" vertical="center" wrapText="1"/>
    </xf>
    <xf numFmtId="3" fontId="118" fillId="3" borderId="161" xfId="0" applyNumberFormat="1" applyFont="1" applyFill="1" applyBorder="1" applyAlignment="1">
      <alignment horizontal="center" vertical="center"/>
    </xf>
    <xf numFmtId="3" fontId="118" fillId="9" borderId="161" xfId="0" applyNumberFormat="1" applyFont="1" applyFill="1" applyBorder="1" applyAlignment="1">
      <alignment horizontal="center" vertical="center" wrapText="1"/>
    </xf>
    <xf numFmtId="3" fontId="117" fillId="3" borderId="0" xfId="0" applyNumberFormat="1" applyFont="1" applyFill="1" applyBorder="1" applyAlignment="1">
      <alignment horizontal="center" vertical="center"/>
    </xf>
    <xf numFmtId="3" fontId="118" fillId="9" borderId="0" xfId="0" applyNumberFormat="1" applyFont="1" applyFill="1" applyBorder="1" applyAlignment="1">
      <alignment horizontal="center" vertical="center" wrapText="1"/>
    </xf>
    <xf numFmtId="3" fontId="118" fillId="3" borderId="0" xfId="0" applyNumberFormat="1" applyFont="1" applyFill="1" applyBorder="1" applyAlignment="1">
      <alignment horizontal="center" vertical="center"/>
    </xf>
    <xf numFmtId="3" fontId="119" fillId="9" borderId="167" xfId="0" applyNumberFormat="1" applyFont="1" applyFill="1" applyBorder="1" applyAlignment="1">
      <alignment horizontal="center" vertical="center" wrapText="1"/>
    </xf>
    <xf numFmtId="3" fontId="119" fillId="3" borderId="168" xfId="0" applyNumberFormat="1" applyFont="1" applyFill="1" applyBorder="1" applyAlignment="1">
      <alignment horizontal="center" vertical="center"/>
    </xf>
    <xf numFmtId="3" fontId="119" fillId="9" borderId="168" xfId="0" applyNumberFormat="1" applyFont="1" applyFill="1" applyBorder="1" applyAlignment="1">
      <alignment horizontal="center" vertical="center" wrapText="1"/>
    </xf>
    <xf numFmtId="3" fontId="119" fillId="3" borderId="169" xfId="0" applyNumberFormat="1" applyFont="1" applyFill="1" applyBorder="1" applyAlignment="1">
      <alignment horizontal="center" vertical="center"/>
    </xf>
    <xf numFmtId="1" fontId="78" fillId="3" borderId="30" xfId="0" applyNumberFormat="1" applyFont="1" applyFill="1" applyBorder="1" applyAlignment="1">
      <alignment vertical="center"/>
    </xf>
    <xf numFmtId="1" fontId="78" fillId="3" borderId="32" xfId="0" applyNumberFormat="1" applyFont="1" applyFill="1" applyBorder="1" applyAlignment="1">
      <alignment vertical="center"/>
    </xf>
    <xf numFmtId="1" fontId="79" fillId="37" borderId="72" xfId="0" applyNumberFormat="1" applyFont="1" applyFill="1" applyBorder="1" applyAlignment="1">
      <alignment horizontal="center" vertical="center" wrapText="1"/>
    </xf>
    <xf numFmtId="0" fontId="61" fillId="7" borderId="68" xfId="0" applyFont="1" applyFill="1" applyBorder="1" applyAlignment="1">
      <alignment horizontal="center" vertical="center" wrapText="1"/>
    </xf>
    <xf numFmtId="0" fontId="64" fillId="21" borderId="32" xfId="0" applyFont="1" applyFill="1" applyBorder="1" applyAlignment="1">
      <alignment horizontal="center" vertical="center" wrapText="1"/>
    </xf>
    <xf numFmtId="0" fontId="64" fillId="21" borderId="10" xfId="0" applyFont="1" applyFill="1" applyBorder="1" applyAlignment="1">
      <alignment horizontal="center" vertical="center" wrapText="1"/>
    </xf>
    <xf numFmtId="0" fontId="64" fillId="21" borderId="59" xfId="0" applyFont="1" applyFill="1" applyBorder="1" applyAlignment="1">
      <alignment horizontal="center" vertical="center" wrapText="1"/>
    </xf>
    <xf numFmtId="0" fontId="64" fillId="21" borderId="7" xfId="0" applyFont="1" applyFill="1" applyBorder="1" applyAlignment="1">
      <alignment horizontal="center" vertical="center" wrapText="1"/>
    </xf>
    <xf numFmtId="0" fontId="64" fillId="21" borderId="3" xfId="0" applyFont="1" applyFill="1" applyBorder="1" applyAlignment="1">
      <alignment horizontal="center" vertical="center" wrapText="1"/>
    </xf>
    <xf numFmtId="0" fontId="0" fillId="19" borderId="0" xfId="0" applyFill="1" applyBorder="1" applyAlignment="1">
      <alignment wrapText="1"/>
    </xf>
    <xf numFmtId="0" fontId="0" fillId="19" borderId="44" xfId="0" applyFill="1" applyBorder="1" applyAlignment="1">
      <alignment wrapText="1"/>
    </xf>
    <xf numFmtId="0" fontId="64" fillId="21" borderId="102" xfId="0" applyFont="1" applyFill="1" applyBorder="1" applyAlignment="1">
      <alignment horizontal="center" vertical="center" wrapText="1"/>
    </xf>
    <xf numFmtId="0" fontId="64" fillId="21" borderId="68" xfId="0" applyFont="1" applyFill="1" applyBorder="1" applyAlignment="1">
      <alignment horizontal="center" vertical="center" wrapText="1"/>
    </xf>
    <xf numFmtId="0" fontId="0" fillId="19" borderId="7" xfId="0" applyFill="1" applyBorder="1" applyAlignment="1">
      <alignment wrapText="1"/>
    </xf>
    <xf numFmtId="0" fontId="0" fillId="19" borderId="45" xfId="0" applyFill="1" applyBorder="1" applyAlignment="1">
      <alignment wrapText="1"/>
    </xf>
    <xf numFmtId="0" fontId="0" fillId="19" borderId="31" xfId="0" applyFill="1" applyBorder="1" applyAlignment="1">
      <alignment wrapText="1"/>
    </xf>
    <xf numFmtId="0" fontId="0" fillId="19" borderId="32" xfId="0" applyFill="1" applyBorder="1" applyAlignment="1">
      <alignment wrapText="1"/>
    </xf>
    <xf numFmtId="3" fontId="117" fillId="3" borderId="44" xfId="0" applyNumberFormat="1" applyFont="1" applyFill="1" applyBorder="1" applyAlignment="1">
      <alignment horizontal="center" vertical="center"/>
    </xf>
    <xf numFmtId="49" fontId="23" fillId="3" borderId="14" xfId="2" applyNumberFormat="1" applyFont="1" applyFill="1" applyBorder="1" applyAlignment="1" applyProtection="1">
      <alignment horizontal="center" vertical="center" wrapText="1"/>
      <protection locked="0"/>
    </xf>
    <xf numFmtId="49" fontId="23" fillId="3" borderId="13" xfId="2" applyNumberFormat="1" applyFont="1" applyFill="1" applyBorder="1" applyAlignment="1" applyProtection="1">
      <alignment horizontal="center" vertical="center" wrapText="1"/>
      <protection locked="0"/>
    </xf>
    <xf numFmtId="0" fontId="23" fillId="3" borderId="23" xfId="2" applyFont="1" applyFill="1" applyBorder="1" applyAlignment="1" applyProtection="1">
      <alignment horizontal="center" vertical="center" wrapText="1"/>
      <protection locked="0"/>
    </xf>
    <xf numFmtId="0" fontId="56" fillId="7" borderId="31" xfId="0" applyFont="1" applyFill="1" applyBorder="1" applyAlignment="1">
      <alignment horizontal="center" vertical="center" wrapText="1"/>
    </xf>
    <xf numFmtId="0" fontId="56" fillId="7" borderId="44" xfId="0" applyFont="1" applyFill="1" applyBorder="1" applyAlignment="1">
      <alignment horizontal="center" vertical="center" wrapText="1"/>
    </xf>
    <xf numFmtId="0" fontId="21" fillId="11" borderId="9" xfId="2" applyFont="1" applyFill="1" applyBorder="1" applyAlignment="1">
      <alignment horizontal="right" vertical="center" wrapText="1"/>
    </xf>
    <xf numFmtId="0" fontId="21" fillId="10" borderId="9" xfId="2" applyFont="1" applyFill="1" applyBorder="1" applyAlignment="1">
      <alignment horizontal="right" vertical="center" wrapText="1"/>
    </xf>
    <xf numFmtId="0" fontId="61" fillId="7" borderId="6" xfId="0" applyFont="1" applyFill="1" applyBorder="1" applyAlignment="1">
      <alignment horizontal="center" vertical="center" wrapText="1"/>
    </xf>
    <xf numFmtId="0" fontId="56" fillId="7" borderId="0" xfId="0" applyFont="1" applyFill="1" applyBorder="1" applyAlignment="1">
      <alignment horizontal="center" vertical="center" wrapText="1"/>
    </xf>
    <xf numFmtId="0" fontId="61" fillId="7" borderId="70" xfId="0" applyFont="1" applyFill="1" applyBorder="1" applyAlignment="1">
      <alignment horizontal="center" vertical="center" wrapText="1"/>
    </xf>
    <xf numFmtId="0" fontId="0" fillId="21" borderId="69" xfId="0" applyFill="1" applyBorder="1" applyAlignment="1">
      <alignment horizontal="center" vertical="center" wrapText="1"/>
    </xf>
    <xf numFmtId="0" fontId="0" fillId="21" borderId="45" xfId="0" applyFill="1" applyBorder="1" applyAlignment="1">
      <alignment horizontal="center" vertical="center"/>
    </xf>
    <xf numFmtId="0" fontId="0" fillId="21" borderId="44" xfId="0" applyFill="1" applyBorder="1" applyAlignment="1">
      <alignment horizontal="center" vertical="center"/>
    </xf>
    <xf numFmtId="0" fontId="61" fillId="7" borderId="14" xfId="0" applyFont="1" applyFill="1" applyBorder="1" applyAlignment="1">
      <alignment horizontal="center" vertical="center" wrapText="1"/>
    </xf>
    <xf numFmtId="0" fontId="0" fillId="22" borderId="65" xfId="0" applyFill="1" applyBorder="1" applyAlignment="1">
      <alignment vertical="center" wrapText="1"/>
    </xf>
    <xf numFmtId="0" fontId="64" fillId="22" borderId="68" xfId="0" applyFont="1" applyFill="1" applyBorder="1" applyAlignment="1">
      <alignment horizontal="center" vertical="center" wrapText="1"/>
    </xf>
    <xf numFmtId="0" fontId="64" fillId="23" borderId="68" xfId="0" applyFont="1" applyFill="1" applyBorder="1" applyAlignment="1">
      <alignment horizontal="center" vertical="center" wrapText="1"/>
    </xf>
    <xf numFmtId="0" fontId="0" fillId="22" borderId="69" xfId="0" applyFill="1" applyBorder="1" applyAlignment="1">
      <alignment horizontal="center" vertical="center" wrapText="1"/>
    </xf>
    <xf numFmtId="0" fontId="0" fillId="22" borderId="89" xfId="0" applyFill="1" applyBorder="1" applyAlignment="1">
      <alignment horizontal="center" vertical="center"/>
    </xf>
    <xf numFmtId="0" fontId="0" fillId="23" borderId="69" xfId="0" applyFill="1" applyBorder="1" applyAlignment="1">
      <alignment horizontal="center" vertical="center" wrapText="1"/>
    </xf>
    <xf numFmtId="0" fontId="64" fillId="23" borderId="69" xfId="0" applyFont="1" applyFill="1" applyBorder="1" applyAlignment="1">
      <alignment horizontal="center" vertical="center" wrapText="1"/>
    </xf>
    <xf numFmtId="0" fontId="120" fillId="39" borderId="47" xfId="0" applyFont="1" applyFill="1" applyBorder="1" applyAlignment="1">
      <alignment horizontal="center" vertical="center" wrapText="1"/>
    </xf>
    <xf numFmtId="0" fontId="120" fillId="39" borderId="41" xfId="0" applyFont="1" applyFill="1" applyBorder="1" applyAlignment="1">
      <alignment horizontal="center" vertical="center" wrapText="1"/>
    </xf>
    <xf numFmtId="0" fontId="0" fillId="39" borderId="21" xfId="0" applyFill="1" applyBorder="1" applyAlignment="1">
      <alignment horizontal="center" vertical="center" wrapText="1"/>
    </xf>
    <xf numFmtId="0" fontId="120" fillId="39" borderId="14" xfId="0" applyFont="1" applyFill="1" applyBorder="1" applyAlignment="1">
      <alignment horizontal="center" vertical="center" wrapText="1"/>
    </xf>
    <xf numFmtId="0" fontId="120" fillId="39" borderId="89" xfId="0" applyFont="1" applyFill="1" applyBorder="1" applyAlignment="1">
      <alignment horizontal="center" vertical="center" wrapText="1"/>
    </xf>
    <xf numFmtId="0" fontId="0" fillId="39" borderId="25" xfId="0" applyFill="1" applyBorder="1" applyAlignment="1">
      <alignment horizontal="center" vertical="center" wrapText="1"/>
    </xf>
    <xf numFmtId="0" fontId="120" fillId="39" borderId="19" xfId="0" applyFont="1" applyFill="1" applyBorder="1" applyAlignment="1">
      <alignment horizontal="center" vertical="center" wrapText="1"/>
    </xf>
    <xf numFmtId="0" fontId="2" fillId="39" borderId="51" xfId="0" applyFont="1" applyFill="1" applyBorder="1" applyAlignment="1">
      <alignment horizontal="center" vertical="center" wrapText="1"/>
    </xf>
    <xf numFmtId="0" fontId="120" fillId="39" borderId="5" xfId="0" applyFont="1" applyFill="1" applyBorder="1" applyAlignment="1">
      <alignment horizontal="center" vertical="center" wrapText="1"/>
    </xf>
    <xf numFmtId="0" fontId="120" fillId="39" borderId="53" xfId="0" applyFont="1" applyFill="1" applyBorder="1" applyAlignment="1">
      <alignment horizontal="center" vertical="center" wrapText="1"/>
    </xf>
    <xf numFmtId="0" fontId="63" fillId="39" borderId="44" xfId="0" applyFont="1" applyFill="1" applyBorder="1" applyAlignment="1">
      <alignment horizontal="center" vertical="center" wrapText="1"/>
    </xf>
    <xf numFmtId="0" fontId="0" fillId="39" borderId="31" xfId="0" applyFill="1" applyBorder="1" applyAlignment="1">
      <alignment horizontal="center" vertical="center" wrapText="1"/>
    </xf>
    <xf numFmtId="0" fontId="0" fillId="39" borderId="19" xfId="0" applyFill="1" applyBorder="1" applyAlignment="1">
      <alignment horizontal="center" vertical="center" wrapText="1"/>
    </xf>
    <xf numFmtId="0" fontId="0" fillId="23" borderId="62" xfId="0" applyFill="1" applyBorder="1" applyAlignment="1">
      <alignment horizontal="center" vertical="center" wrapText="1"/>
    </xf>
    <xf numFmtId="164" fontId="2" fillId="19" borderId="0" xfId="7" applyNumberFormat="1" applyFont="1" applyFill="1" applyBorder="1" applyAlignment="1">
      <alignment horizontal="center" vertical="center"/>
    </xf>
    <xf numFmtId="0" fontId="2" fillId="19" borderId="0" xfId="7" applyFont="1" applyFill="1" applyBorder="1" applyAlignment="1">
      <alignment horizontal="center" vertical="center"/>
    </xf>
    <xf numFmtId="0" fontId="50" fillId="3" borderId="30" xfId="0" applyFont="1" applyFill="1" applyBorder="1" applyAlignment="1"/>
    <xf numFmtId="0" fontId="50" fillId="3" borderId="31" xfId="0" applyFont="1" applyFill="1" applyBorder="1" applyAlignment="1"/>
    <xf numFmtId="0" fontId="50" fillId="3" borderId="6" xfId="0" applyFont="1" applyFill="1" applyBorder="1" applyAlignment="1"/>
    <xf numFmtId="0" fontId="50" fillId="3" borderId="0" xfId="0" applyFont="1" applyFill="1" applyBorder="1" applyAlignment="1"/>
    <xf numFmtId="169" fontId="76" fillId="3" borderId="56" xfId="2" applyNumberFormat="1" applyFont="1" applyFill="1" applyBorder="1" applyAlignment="1">
      <alignment vertical="center" wrapText="1"/>
    </xf>
    <xf numFmtId="3" fontId="119" fillId="3" borderId="186" xfId="0" applyNumberFormat="1" applyFont="1" applyFill="1" applyBorder="1" applyAlignment="1">
      <alignment horizontal="center" vertical="center"/>
    </xf>
    <xf numFmtId="3" fontId="119" fillId="9" borderId="187" xfId="0" applyNumberFormat="1" applyFont="1" applyFill="1" applyBorder="1" applyAlignment="1">
      <alignment horizontal="center" vertical="center" wrapText="1"/>
    </xf>
    <xf numFmtId="169" fontId="77" fillId="27" borderId="68" xfId="5" applyNumberFormat="1" applyFont="1" applyFill="1" applyBorder="1" applyAlignment="1">
      <alignment vertical="center" wrapText="1"/>
    </xf>
    <xf numFmtId="1" fontId="76" fillId="3" borderId="102" xfId="2" applyNumberFormat="1" applyFont="1" applyFill="1" applyBorder="1" applyAlignment="1">
      <alignment horizontal="center" vertical="center" wrapText="1"/>
    </xf>
    <xf numFmtId="1" fontId="78" fillId="0" borderId="103" xfId="0" applyNumberFormat="1" applyFont="1" applyFill="1" applyBorder="1" applyAlignment="1">
      <alignment vertical="center"/>
    </xf>
    <xf numFmtId="0" fontId="22" fillId="15" borderId="9" xfId="2" applyFont="1" applyFill="1" applyBorder="1" applyAlignment="1">
      <alignment vertical="center" wrapText="1"/>
    </xf>
    <xf numFmtId="0" fontId="29" fillId="16" borderId="0" xfId="2" applyFont="1" applyFill="1" applyBorder="1" applyAlignment="1">
      <alignment horizontal="center" vertical="top" wrapText="1"/>
    </xf>
    <xf numFmtId="0" fontId="21" fillId="15" borderId="41" xfId="2" applyFont="1" applyFill="1" applyBorder="1" applyAlignment="1">
      <alignment vertical="center" wrapText="1"/>
    </xf>
    <xf numFmtId="0" fontId="21" fillId="15" borderId="9" xfId="2" applyFont="1" applyFill="1" applyBorder="1" applyAlignment="1">
      <alignment vertical="center" wrapText="1"/>
    </xf>
    <xf numFmtId="0" fontId="21" fillId="10" borderId="9" xfId="2" applyFont="1" applyFill="1" applyBorder="1" applyAlignment="1">
      <alignment vertical="center" wrapText="1"/>
    </xf>
    <xf numFmtId="0" fontId="21" fillId="11" borderId="9" xfId="2" applyFont="1" applyFill="1" applyBorder="1" applyAlignment="1">
      <alignment vertical="center" wrapText="1"/>
    </xf>
    <xf numFmtId="0" fontId="29" fillId="16" borderId="19" xfId="2" applyFont="1" applyFill="1" applyBorder="1" applyAlignment="1">
      <alignment horizontal="center" vertical="top" wrapText="1"/>
    </xf>
    <xf numFmtId="0" fontId="29" fillId="17" borderId="9" xfId="2" applyFont="1" applyFill="1" applyBorder="1" applyAlignment="1">
      <alignment vertical="center" wrapText="1"/>
    </xf>
    <xf numFmtId="0" fontId="5" fillId="3" borderId="0" xfId="2" applyFont="1" applyFill="1" applyProtection="1"/>
    <xf numFmtId="0" fontId="5" fillId="0" borderId="0" xfId="2" applyFont="1" applyProtection="1"/>
    <xf numFmtId="0" fontId="125" fillId="13" borderId="14" xfId="2" applyFont="1" applyFill="1" applyBorder="1" applyAlignment="1">
      <alignment vertical="center" wrapText="1"/>
    </xf>
    <xf numFmtId="0" fontId="125" fillId="13" borderId="25" xfId="2" applyFont="1" applyFill="1" applyBorder="1" applyAlignment="1">
      <alignment vertical="center" wrapText="1"/>
    </xf>
    <xf numFmtId="0" fontId="79" fillId="6" borderId="12" xfId="2" applyFont="1" applyFill="1" applyBorder="1" applyAlignment="1">
      <alignment vertical="center" wrapText="1"/>
    </xf>
    <xf numFmtId="0" fontId="106" fillId="13" borderId="12" xfId="2" applyFont="1" applyFill="1" applyBorder="1" applyAlignment="1">
      <alignment horizontal="right" vertical="center" wrapText="1"/>
    </xf>
    <xf numFmtId="0" fontId="49" fillId="13" borderId="12" xfId="2" applyFont="1" applyFill="1" applyBorder="1" applyAlignment="1">
      <alignment horizontal="right" vertical="center"/>
    </xf>
    <xf numFmtId="0" fontId="49" fillId="13" borderId="13" xfId="2" applyFont="1" applyFill="1" applyBorder="1" applyAlignment="1">
      <alignment horizontal="right" vertical="center"/>
    </xf>
    <xf numFmtId="0" fontId="125" fillId="13" borderId="41" xfId="2" applyFont="1" applyFill="1" applyBorder="1" applyAlignment="1">
      <alignment vertical="center" wrapText="1"/>
    </xf>
    <xf numFmtId="0" fontId="106" fillId="13" borderId="9" xfId="2" applyFont="1" applyFill="1" applyBorder="1" applyAlignment="1">
      <alignment horizontal="right" vertical="center" wrapText="1"/>
    </xf>
    <xf numFmtId="0" fontId="125" fillId="10" borderId="41" xfId="2" applyFont="1" applyFill="1" applyBorder="1" applyAlignment="1">
      <alignment vertical="center" wrapText="1"/>
    </xf>
    <xf numFmtId="0" fontId="106" fillId="10" borderId="9" xfId="2" applyFont="1" applyFill="1" applyBorder="1" applyAlignment="1">
      <alignment horizontal="right" vertical="center" wrapText="1"/>
    </xf>
    <xf numFmtId="0" fontId="49" fillId="10" borderId="9" xfId="2" applyFont="1" applyFill="1" applyBorder="1" applyAlignment="1">
      <alignment horizontal="right" vertical="center"/>
    </xf>
    <xf numFmtId="0" fontId="125" fillId="10" borderId="25" xfId="2" applyFont="1" applyFill="1" applyBorder="1" applyAlignment="1">
      <alignment vertical="center" wrapText="1"/>
    </xf>
    <xf numFmtId="0" fontId="125" fillId="10" borderId="19" xfId="2" applyFont="1" applyFill="1" applyBorder="1" applyAlignment="1">
      <alignment vertical="center" wrapText="1"/>
    </xf>
    <xf numFmtId="0" fontId="22" fillId="10" borderId="19" xfId="2" applyFont="1" applyFill="1" applyBorder="1" applyAlignment="1">
      <alignment vertical="center" wrapText="1"/>
    </xf>
    <xf numFmtId="0" fontId="5" fillId="10" borderId="20" xfId="2" applyFont="1" applyFill="1" applyBorder="1" applyAlignment="1">
      <alignment vertical="center"/>
    </xf>
    <xf numFmtId="0" fontId="125" fillId="11" borderId="41" xfId="2" applyFont="1" applyFill="1" applyBorder="1" applyAlignment="1">
      <alignment vertical="center" wrapText="1"/>
    </xf>
    <xf numFmtId="0" fontId="106" fillId="11" borderId="9" xfId="2" applyFont="1" applyFill="1" applyBorder="1" applyAlignment="1">
      <alignment horizontal="right" vertical="center" wrapText="1"/>
    </xf>
    <xf numFmtId="0" fontId="49" fillId="11" borderId="9" xfId="2" applyFont="1" applyFill="1" applyBorder="1" applyAlignment="1">
      <alignment horizontal="right" vertical="center"/>
    </xf>
    <xf numFmtId="0" fontId="125" fillId="11" borderId="25" xfId="2" applyFont="1" applyFill="1" applyBorder="1" applyAlignment="1">
      <alignment vertical="center" wrapText="1"/>
    </xf>
    <xf numFmtId="0" fontId="125" fillId="11" borderId="19" xfId="2" applyFont="1" applyFill="1" applyBorder="1" applyAlignment="1">
      <alignment vertical="center" wrapText="1"/>
    </xf>
    <xf numFmtId="0" fontId="22" fillId="11" borderId="19" xfId="2" applyFont="1" applyFill="1" applyBorder="1" applyAlignment="1">
      <alignment vertical="center" wrapText="1"/>
    </xf>
    <xf numFmtId="0" fontId="5" fillId="11" borderId="20" xfId="2" applyFont="1" applyFill="1" applyBorder="1" applyAlignment="1">
      <alignment vertical="center"/>
    </xf>
    <xf numFmtId="0" fontId="23" fillId="3" borderId="42" xfId="2" applyFont="1" applyFill="1" applyBorder="1" applyAlignment="1" applyProtection="1">
      <alignment vertical="center" wrapText="1"/>
      <protection locked="0"/>
    </xf>
    <xf numFmtId="0" fontId="23" fillId="3" borderId="57" xfId="2" applyFont="1" applyFill="1" applyBorder="1" applyAlignment="1" applyProtection="1">
      <alignment horizontal="center" vertical="center" wrapText="1"/>
      <protection locked="0"/>
    </xf>
    <xf numFmtId="0" fontId="23" fillId="3" borderId="55" xfId="2" applyFont="1" applyFill="1" applyBorder="1" applyAlignment="1" applyProtection="1">
      <alignment horizontal="center" vertical="center" wrapText="1"/>
      <protection locked="0"/>
    </xf>
    <xf numFmtId="0" fontId="0" fillId="39" borderId="0" xfId="0" applyFill="1" applyBorder="1" applyAlignment="1">
      <alignment horizontal="center" vertical="center" wrapText="1"/>
    </xf>
    <xf numFmtId="0" fontId="64" fillId="39" borderId="44" xfId="0" applyFont="1" applyFill="1" applyBorder="1" applyAlignment="1">
      <alignment horizontal="center" vertical="center" wrapText="1"/>
    </xf>
    <xf numFmtId="0" fontId="0" fillId="39" borderId="44" xfId="0" applyFill="1" applyBorder="1" applyAlignment="1">
      <alignment horizontal="center" vertical="center"/>
    </xf>
    <xf numFmtId="0" fontId="0" fillId="39" borderId="14" xfId="0" applyFill="1" applyBorder="1" applyAlignment="1">
      <alignment horizontal="center" vertical="center" wrapText="1"/>
    </xf>
    <xf numFmtId="0" fontId="64" fillId="39" borderId="0" xfId="0" applyFont="1" applyFill="1" applyBorder="1" applyAlignment="1">
      <alignment horizontal="center" vertical="center" wrapText="1"/>
    </xf>
    <xf numFmtId="0" fontId="0" fillId="39" borderId="44" xfId="0" applyFill="1" applyBorder="1" applyAlignment="1">
      <alignment horizontal="center" vertical="center" wrapText="1"/>
    </xf>
    <xf numFmtId="0" fontId="0" fillId="39" borderId="80" xfId="0" applyFill="1" applyBorder="1" applyAlignment="1">
      <alignment horizontal="center" vertical="center" wrapText="1"/>
    </xf>
    <xf numFmtId="0" fontId="23" fillId="3" borderId="42" xfId="2" applyFont="1" applyFill="1" applyBorder="1" applyAlignment="1" applyProtection="1">
      <alignment vertical="top" wrapText="1"/>
      <protection locked="0"/>
    </xf>
    <xf numFmtId="0" fontId="0" fillId="39" borderId="42" xfId="0" applyFill="1" applyBorder="1" applyAlignment="1">
      <alignment vertical="center" wrapText="1"/>
    </xf>
    <xf numFmtId="0" fontId="0" fillId="39" borderId="22" xfId="0" applyFill="1" applyBorder="1" applyAlignment="1">
      <alignment vertical="center" wrapText="1"/>
    </xf>
    <xf numFmtId="0" fontId="0" fillId="39" borderId="64" xfId="0" applyFill="1" applyBorder="1" applyAlignment="1">
      <alignment vertical="center" wrapText="1"/>
    </xf>
    <xf numFmtId="0" fontId="64" fillId="39" borderId="67" xfId="0" applyFont="1" applyFill="1" applyBorder="1" applyAlignment="1">
      <alignment vertical="center" wrapText="1"/>
    </xf>
    <xf numFmtId="0" fontId="0" fillId="39" borderId="20" xfId="0" applyFill="1" applyBorder="1" applyAlignment="1">
      <alignment vertical="center" wrapText="1"/>
    </xf>
    <xf numFmtId="0" fontId="0" fillId="39" borderId="5" xfId="0" applyFill="1" applyBorder="1" applyAlignment="1">
      <alignment vertical="center" wrapText="1"/>
    </xf>
    <xf numFmtId="0" fontId="0" fillId="39" borderId="4" xfId="0" applyFill="1" applyBorder="1" applyAlignment="1">
      <alignment vertical="center" wrapText="1"/>
    </xf>
    <xf numFmtId="0" fontId="0" fillId="0" borderId="0" xfId="0" applyFont="1"/>
    <xf numFmtId="0" fontId="2" fillId="3" borderId="0" xfId="0" applyFont="1" applyFill="1" applyBorder="1"/>
    <xf numFmtId="0" fontId="0" fillId="3" borderId="0" xfId="0" applyFont="1" applyFill="1" applyBorder="1"/>
    <xf numFmtId="0" fontId="0" fillId="39" borderId="77" xfId="0" applyFill="1" applyBorder="1" applyAlignment="1">
      <alignment vertical="center" wrapText="1"/>
    </xf>
    <xf numFmtId="0" fontId="0" fillId="39" borderId="62" xfId="0" applyFill="1" applyBorder="1" applyAlignment="1">
      <alignment vertical="center" wrapText="1"/>
    </xf>
    <xf numFmtId="0" fontId="0" fillId="39" borderId="65" xfId="0" applyFill="1" applyBorder="1" applyAlignment="1">
      <alignment vertical="center" wrapText="1"/>
    </xf>
    <xf numFmtId="0" fontId="5" fillId="0" borderId="41" xfId="2" applyFont="1" applyBorder="1" applyAlignment="1">
      <alignment vertical="center"/>
    </xf>
    <xf numFmtId="0" fontId="5" fillId="3" borderId="41" xfId="2" applyFont="1" applyFill="1" applyBorder="1" applyAlignment="1">
      <alignment vertical="center"/>
    </xf>
    <xf numFmtId="1" fontId="23" fillId="3" borderId="41" xfId="2" applyNumberFormat="1" applyFont="1" applyFill="1" applyBorder="1" applyAlignment="1" applyProtection="1">
      <alignment horizontal="center" vertical="center" wrapText="1"/>
      <protection locked="0"/>
    </xf>
    <xf numFmtId="1" fontId="23" fillId="3" borderId="25" xfId="2" applyNumberFormat="1" applyFont="1" applyFill="1" applyBorder="1" applyAlignment="1" applyProtection="1">
      <alignment horizontal="center" vertical="center" wrapText="1"/>
      <protection locked="0"/>
    </xf>
    <xf numFmtId="0" fontId="126" fillId="40" borderId="46" xfId="2" applyFont="1" applyFill="1" applyBorder="1" applyAlignment="1" applyProtection="1">
      <alignment horizontal="center" vertical="top" wrapText="1"/>
      <protection locked="0"/>
    </xf>
    <xf numFmtId="0" fontId="127" fillId="2" borderId="46" xfId="2" applyFont="1" applyFill="1" applyBorder="1" applyAlignment="1" applyProtection="1">
      <alignment horizontal="center" vertical="center" wrapText="1"/>
      <protection locked="0"/>
    </xf>
    <xf numFmtId="0" fontId="74" fillId="3" borderId="8" xfId="2" applyFont="1" applyFill="1" applyBorder="1" applyAlignment="1">
      <alignment horizontal="left" vertical="center" wrapText="1"/>
    </xf>
    <xf numFmtId="0" fontId="79" fillId="2" borderId="6" xfId="2" applyFont="1" applyFill="1" applyBorder="1" applyAlignment="1">
      <alignment horizontal="center" vertical="center" textRotation="255" wrapText="1"/>
    </xf>
    <xf numFmtId="0" fontId="5" fillId="3" borderId="0" xfId="2" applyFont="1" applyFill="1" applyAlignment="1">
      <alignment horizontal="right" vertical="center"/>
    </xf>
    <xf numFmtId="0" fontId="104" fillId="0" borderId="0" xfId="2" applyFont="1" applyFill="1" applyBorder="1" applyAlignment="1">
      <alignment horizontal="right" vertical="center"/>
    </xf>
    <xf numFmtId="0" fontId="79" fillId="6" borderId="23" xfId="2" applyFont="1" applyFill="1" applyBorder="1" applyAlignment="1">
      <alignment horizontal="right" vertical="center"/>
    </xf>
    <xf numFmtId="0" fontId="5" fillId="0" borderId="0" xfId="2" applyFont="1" applyAlignment="1">
      <alignment horizontal="right" vertical="center"/>
    </xf>
    <xf numFmtId="0" fontId="36" fillId="0" borderId="0" xfId="2" applyFont="1" applyAlignment="1">
      <alignment horizontal="right" vertical="center"/>
    </xf>
    <xf numFmtId="0" fontId="5" fillId="3" borderId="0" xfId="2" applyFont="1" applyFill="1" applyBorder="1" applyAlignment="1">
      <alignment horizontal="right" vertical="center"/>
    </xf>
    <xf numFmtId="0" fontId="106" fillId="13" borderId="19" xfId="2" applyFont="1" applyFill="1" applyBorder="1" applyAlignment="1">
      <alignment horizontal="right" vertical="center" wrapText="1"/>
    </xf>
    <xf numFmtId="0" fontId="49" fillId="13" borderId="19" xfId="2" applyFont="1" applyFill="1" applyBorder="1" applyAlignment="1">
      <alignment horizontal="right" vertical="center"/>
    </xf>
    <xf numFmtId="0" fontId="49" fillId="13" borderId="20" xfId="2" applyFont="1" applyFill="1" applyBorder="1" applyAlignment="1">
      <alignment horizontal="right" vertical="center"/>
    </xf>
    <xf numFmtId="0" fontId="125" fillId="13" borderId="9" xfId="2" applyFont="1" applyFill="1" applyBorder="1" applyAlignment="1">
      <alignment vertical="center" wrapText="1"/>
    </xf>
    <xf numFmtId="0" fontId="5" fillId="15" borderId="9" xfId="2" applyFont="1" applyFill="1" applyBorder="1" applyAlignment="1">
      <alignment vertical="center"/>
    </xf>
    <xf numFmtId="0" fontId="125" fillId="13" borderId="41" xfId="2" applyFont="1" applyFill="1" applyBorder="1" applyAlignment="1" applyProtection="1">
      <alignment vertical="center" wrapText="1"/>
    </xf>
    <xf numFmtId="0" fontId="125" fillId="13" borderId="9" xfId="2" applyFont="1" applyFill="1" applyBorder="1" applyAlignment="1" applyProtection="1">
      <alignment vertical="center" wrapText="1"/>
    </xf>
    <xf numFmtId="0" fontId="22" fillId="15" borderId="9" xfId="2" applyFont="1" applyFill="1" applyBorder="1" applyAlignment="1" applyProtection="1">
      <alignment vertical="center" wrapText="1"/>
    </xf>
    <xf numFmtId="0" fontId="5" fillId="15" borderId="9" xfId="2" applyFont="1" applyFill="1" applyBorder="1" applyAlignment="1" applyProtection="1">
      <alignment vertical="center"/>
    </xf>
    <xf numFmtId="0" fontId="129" fillId="8" borderId="55" xfId="2" applyFont="1" applyFill="1" applyBorder="1" applyAlignment="1">
      <alignment horizontal="center" vertical="center" wrapText="1"/>
    </xf>
    <xf numFmtId="0" fontId="100" fillId="48" borderId="26" xfId="2" applyFont="1" applyFill="1" applyBorder="1" applyAlignment="1">
      <alignment horizontal="center" vertical="center" wrapText="1"/>
    </xf>
    <xf numFmtId="0" fontId="79" fillId="40" borderId="26" xfId="2" applyFont="1" applyFill="1" applyBorder="1" applyAlignment="1" applyProtection="1">
      <alignment horizontal="center" vertical="center" wrapText="1"/>
      <protection locked="0"/>
    </xf>
    <xf numFmtId="0" fontId="20" fillId="0" borderId="41" xfId="2" applyFont="1" applyBorder="1"/>
    <xf numFmtId="167" fontId="32" fillId="3" borderId="9" xfId="2" applyNumberFormat="1" applyFont="1" applyFill="1" applyBorder="1" applyAlignment="1" applyProtection="1">
      <alignment horizontal="right" vertical="center"/>
    </xf>
    <xf numFmtId="0" fontId="20" fillId="15" borderId="0" xfId="2" applyFont="1" applyFill="1" applyBorder="1"/>
    <xf numFmtId="167" fontId="21" fillId="15" borderId="0" xfId="2" applyNumberFormat="1" applyFont="1" applyFill="1" applyBorder="1" applyAlignment="1">
      <alignment vertical="center"/>
    </xf>
    <xf numFmtId="167" fontId="21" fillId="15" borderId="22" xfId="2" applyNumberFormat="1" applyFont="1" applyFill="1" applyBorder="1" applyAlignment="1">
      <alignment vertical="center"/>
    </xf>
    <xf numFmtId="0" fontId="20" fillId="0" borderId="14" xfId="2" applyFont="1" applyBorder="1"/>
    <xf numFmtId="167" fontId="21" fillId="15" borderId="9" xfId="2" applyNumberFormat="1" applyFont="1" applyFill="1" applyBorder="1" applyAlignment="1">
      <alignment vertical="center"/>
    </xf>
    <xf numFmtId="167" fontId="21" fillId="15" borderId="42" xfId="2" applyNumberFormat="1" applyFont="1" applyFill="1" applyBorder="1" applyAlignment="1">
      <alignment vertical="center"/>
    </xf>
    <xf numFmtId="0" fontId="20" fillId="0" borderId="25" xfId="2" applyFont="1" applyBorder="1"/>
    <xf numFmtId="167" fontId="32" fillId="3" borderId="19" xfId="2" applyNumberFormat="1" applyFont="1" applyFill="1" applyBorder="1" applyAlignment="1" applyProtection="1">
      <alignment vertical="center"/>
      <protection locked="0"/>
    </xf>
    <xf numFmtId="167" fontId="32" fillId="3" borderId="20" xfId="2" applyNumberFormat="1" applyFont="1" applyFill="1" applyBorder="1" applyAlignment="1" applyProtection="1">
      <alignment vertical="center"/>
      <protection locked="0"/>
    </xf>
    <xf numFmtId="167" fontId="21" fillId="10" borderId="0" xfId="2" applyNumberFormat="1" applyFont="1" applyFill="1" applyBorder="1" applyAlignment="1" applyProtection="1">
      <alignment vertical="center"/>
      <protection locked="0"/>
    </xf>
    <xf numFmtId="167" fontId="21" fillId="17" borderId="0" xfId="2" applyNumberFormat="1" applyFont="1" applyFill="1" applyBorder="1" applyAlignment="1">
      <alignment vertical="center"/>
    </xf>
    <xf numFmtId="0" fontId="20" fillId="0" borderId="81" xfId="2" applyFont="1" applyBorder="1"/>
    <xf numFmtId="167" fontId="32" fillId="3" borderId="47" xfId="2" applyNumberFormat="1" applyFont="1" applyFill="1" applyBorder="1" applyAlignment="1" applyProtection="1">
      <alignment vertical="center"/>
      <protection locked="0"/>
    </xf>
    <xf numFmtId="167" fontId="32" fillId="3" borderId="64" xfId="2" applyNumberFormat="1" applyFont="1" applyFill="1" applyBorder="1" applyAlignment="1" applyProtection="1">
      <alignment vertical="center"/>
      <protection locked="0"/>
    </xf>
    <xf numFmtId="167" fontId="21" fillId="11" borderId="0" xfId="2" applyNumberFormat="1" applyFont="1" applyFill="1" applyBorder="1" applyAlignment="1">
      <alignment vertical="center"/>
    </xf>
    <xf numFmtId="167" fontId="21" fillId="11" borderId="41" xfId="2" applyNumberFormat="1" applyFont="1" applyFill="1" applyBorder="1" applyAlignment="1">
      <alignment vertical="center"/>
    </xf>
    <xf numFmtId="167" fontId="21" fillId="11" borderId="9" xfId="2" applyNumberFormat="1" applyFont="1" applyFill="1" applyBorder="1" applyAlignment="1">
      <alignment vertical="center"/>
    </xf>
    <xf numFmtId="167" fontId="21" fillId="11" borderId="42" xfId="2" applyNumberFormat="1" applyFont="1" applyFill="1" applyBorder="1" applyAlignment="1">
      <alignment vertical="center"/>
    </xf>
    <xf numFmtId="167" fontId="21" fillId="18" borderId="44" xfId="2" applyNumberFormat="1" applyFont="1" applyFill="1" applyBorder="1" applyAlignment="1">
      <alignment vertical="center"/>
    </xf>
    <xf numFmtId="1" fontId="32" fillId="3" borderId="42" xfId="2" applyNumberFormat="1" applyFont="1" applyFill="1" applyBorder="1" applyAlignment="1">
      <alignment horizontal="right" vertical="center" wrapText="1"/>
    </xf>
    <xf numFmtId="1" fontId="32" fillId="3" borderId="41" xfId="2" applyNumberFormat="1" applyFont="1" applyFill="1" applyBorder="1" applyAlignment="1">
      <alignment horizontal="center" vertical="center" wrapText="1"/>
    </xf>
    <xf numFmtId="1" fontId="32" fillId="3" borderId="14" xfId="2" applyNumberFormat="1" applyFont="1" applyFill="1" applyBorder="1" applyAlignment="1">
      <alignment horizontal="center" vertical="center" wrapText="1"/>
    </xf>
    <xf numFmtId="0" fontId="21" fillId="15" borderId="9" xfId="2" applyFont="1" applyFill="1" applyBorder="1" applyAlignment="1">
      <alignment horizontal="right" vertical="center" wrapText="1"/>
    </xf>
    <xf numFmtId="0" fontId="20" fillId="15" borderId="9" xfId="2" applyFont="1" applyFill="1" applyBorder="1"/>
    <xf numFmtId="0" fontId="21" fillId="15" borderId="42" xfId="2" applyFont="1" applyFill="1" applyBorder="1" applyAlignment="1">
      <alignment horizontal="right" vertical="center"/>
    </xf>
    <xf numFmtId="1" fontId="32" fillId="3" borderId="20" xfId="2" applyNumberFormat="1" applyFont="1" applyFill="1" applyBorder="1" applyAlignment="1">
      <alignment horizontal="right" vertical="center" wrapText="1"/>
    </xf>
    <xf numFmtId="0" fontId="21" fillId="15" borderId="25" xfId="2" applyFont="1" applyFill="1" applyBorder="1" applyAlignment="1">
      <alignment vertical="center" wrapText="1"/>
    </xf>
    <xf numFmtId="1" fontId="32" fillId="3" borderId="13" xfId="2" applyNumberFormat="1" applyFont="1" applyFill="1" applyBorder="1" applyAlignment="1">
      <alignment horizontal="right" vertical="center" wrapText="1"/>
    </xf>
    <xf numFmtId="0" fontId="21" fillId="15" borderId="9" xfId="2" applyFont="1" applyFill="1" applyBorder="1" applyAlignment="1" applyProtection="1">
      <alignment horizontal="right" vertical="center" wrapText="1"/>
    </xf>
    <xf numFmtId="0" fontId="21" fillId="15" borderId="9" xfId="2" applyFont="1" applyFill="1" applyBorder="1" applyAlignment="1" applyProtection="1">
      <alignment vertical="center" wrapText="1"/>
    </xf>
    <xf numFmtId="0" fontId="21" fillId="15" borderId="42" xfId="2" applyFont="1" applyFill="1" applyBorder="1" applyAlignment="1" applyProtection="1">
      <alignment horizontal="right" vertical="center"/>
    </xf>
    <xf numFmtId="0" fontId="25" fillId="16" borderId="16" xfId="2" applyFont="1" applyFill="1" applyBorder="1" applyAlignment="1">
      <alignment horizontal="right" vertical="center"/>
    </xf>
    <xf numFmtId="1" fontId="32" fillId="3" borderId="9" xfId="2" applyNumberFormat="1" applyFont="1" applyFill="1" applyBorder="1" applyAlignment="1">
      <alignment horizontal="right" vertical="center" wrapText="1"/>
    </xf>
    <xf numFmtId="0" fontId="126" fillId="10" borderId="23" xfId="2" applyFont="1" applyFill="1" applyBorder="1" applyAlignment="1" applyProtection="1">
      <alignment vertical="center"/>
      <protection locked="0"/>
    </xf>
    <xf numFmtId="0" fontId="32" fillId="3" borderId="9" xfId="2" applyFont="1" applyFill="1" applyBorder="1" applyAlignment="1">
      <alignment horizontal="right" vertical="center" wrapText="1"/>
    </xf>
    <xf numFmtId="0" fontId="21" fillId="10" borderId="41" xfId="2" applyFont="1" applyFill="1" applyBorder="1" applyAlignment="1">
      <alignment horizontal="right" vertical="center"/>
    </xf>
    <xf numFmtId="0" fontId="126" fillId="10" borderId="41" xfId="2" applyFont="1" applyFill="1" applyBorder="1" applyAlignment="1" applyProtection="1">
      <alignment vertical="center"/>
      <protection locked="0"/>
    </xf>
    <xf numFmtId="0" fontId="21" fillId="11" borderId="41" xfId="2" applyFont="1" applyFill="1" applyBorder="1" applyAlignment="1">
      <alignment horizontal="right" vertical="center"/>
    </xf>
    <xf numFmtId="0" fontId="126" fillId="11" borderId="41" xfId="2" applyFont="1" applyFill="1" applyBorder="1" applyAlignment="1" applyProtection="1">
      <alignment vertical="center"/>
      <protection locked="0"/>
    </xf>
    <xf numFmtId="0" fontId="25" fillId="16" borderId="19" xfId="2" applyFont="1" applyFill="1" applyBorder="1" applyAlignment="1">
      <alignment horizontal="right" vertical="center" wrapText="1"/>
    </xf>
    <xf numFmtId="0" fontId="25" fillId="16" borderId="19" xfId="2" applyFont="1" applyFill="1" applyBorder="1" applyAlignment="1">
      <alignment horizontal="center" vertical="center" wrapText="1"/>
    </xf>
    <xf numFmtId="167" fontId="21" fillId="16" borderId="41" xfId="2" applyNumberFormat="1" applyFont="1" applyFill="1" applyBorder="1" applyAlignment="1">
      <alignment horizontal="center" vertical="center"/>
    </xf>
    <xf numFmtId="167" fontId="21" fillId="16" borderId="9" xfId="2" applyNumberFormat="1" applyFont="1" applyFill="1" applyBorder="1" applyAlignment="1">
      <alignment horizontal="center" vertical="center"/>
    </xf>
    <xf numFmtId="167" fontId="21" fillId="16" borderId="42" xfId="2" applyNumberFormat="1" applyFont="1" applyFill="1" applyBorder="1" applyAlignment="1">
      <alignment horizontal="center" vertical="center"/>
    </xf>
    <xf numFmtId="167" fontId="21" fillId="10" borderId="9" xfId="2" applyNumberFormat="1" applyFont="1" applyFill="1" applyBorder="1" applyAlignment="1">
      <alignment vertical="center"/>
    </xf>
    <xf numFmtId="167" fontId="21" fillId="10" borderId="42" xfId="2" applyNumberFormat="1" applyFont="1" applyFill="1" applyBorder="1" applyAlignment="1">
      <alignment vertical="center"/>
    </xf>
    <xf numFmtId="0" fontId="125" fillId="10" borderId="14" xfId="2" applyFont="1" applyFill="1" applyBorder="1" applyAlignment="1">
      <alignment vertical="center" wrapText="1"/>
    </xf>
    <xf numFmtId="0" fontId="106" fillId="10" borderId="12" xfId="2" applyFont="1" applyFill="1" applyBorder="1" applyAlignment="1">
      <alignment horizontal="right" vertical="center" wrapText="1"/>
    </xf>
    <xf numFmtId="0" fontId="49" fillId="10" borderId="12" xfId="2" applyFont="1" applyFill="1" applyBorder="1" applyAlignment="1">
      <alignment horizontal="right" vertical="center"/>
    </xf>
    <xf numFmtId="0" fontId="49" fillId="10" borderId="13" xfId="2" applyFont="1" applyFill="1" applyBorder="1" applyAlignment="1">
      <alignment horizontal="right" vertical="center"/>
    </xf>
    <xf numFmtId="1" fontId="32" fillId="3" borderId="12" xfId="2" applyNumberFormat="1" applyFont="1" applyFill="1" applyBorder="1" applyAlignment="1">
      <alignment horizontal="right" vertical="center" wrapText="1"/>
    </xf>
    <xf numFmtId="0" fontId="125" fillId="10" borderId="12" xfId="2" applyFont="1" applyFill="1" applyBorder="1" applyAlignment="1">
      <alignment vertical="center" wrapText="1"/>
    </xf>
    <xf numFmtId="0" fontId="22" fillId="10" borderId="12" xfId="2" applyFont="1" applyFill="1" applyBorder="1" applyAlignment="1">
      <alignment vertical="center" wrapText="1"/>
    </xf>
    <xf numFmtId="0" fontId="5" fillId="10" borderId="12" xfId="2" applyFont="1" applyFill="1" applyBorder="1" applyAlignment="1">
      <alignment vertical="center"/>
    </xf>
    <xf numFmtId="0" fontId="21" fillId="10" borderId="12" xfId="2" applyFont="1" applyFill="1" applyBorder="1" applyAlignment="1">
      <alignment horizontal="right" vertical="center" wrapText="1"/>
    </xf>
    <xf numFmtId="0" fontId="21" fillId="10" borderId="12" xfId="2" applyFont="1" applyFill="1" applyBorder="1" applyAlignment="1">
      <alignment vertical="center" wrapText="1"/>
    </xf>
    <xf numFmtId="0" fontId="21" fillId="10" borderId="13" xfId="2" applyFont="1" applyFill="1" applyBorder="1" applyAlignment="1">
      <alignment horizontal="right" vertical="center"/>
    </xf>
    <xf numFmtId="0" fontId="106" fillId="11" borderId="19" xfId="2" applyFont="1" applyFill="1" applyBorder="1" applyAlignment="1">
      <alignment horizontal="right" vertical="center" wrapText="1"/>
    </xf>
    <xf numFmtId="0" fontId="49" fillId="11" borderId="19" xfId="2" applyFont="1" applyFill="1" applyBorder="1" applyAlignment="1">
      <alignment horizontal="right" vertical="center"/>
    </xf>
    <xf numFmtId="0" fontId="49" fillId="11" borderId="20" xfId="2" applyFont="1" applyFill="1" applyBorder="1" applyAlignment="1">
      <alignment horizontal="right" vertical="center"/>
    </xf>
    <xf numFmtId="1" fontId="32" fillId="3" borderId="19" xfId="2" applyNumberFormat="1" applyFont="1" applyFill="1" applyBorder="1" applyAlignment="1">
      <alignment horizontal="right" vertical="center" wrapText="1"/>
    </xf>
    <xf numFmtId="0" fontId="126" fillId="11" borderId="25" xfId="2" applyFont="1" applyFill="1" applyBorder="1" applyAlignment="1" applyProtection="1">
      <alignment vertical="center"/>
      <protection locked="0"/>
    </xf>
    <xf numFmtId="0" fontId="29" fillId="17" borderId="41" xfId="2" applyFont="1" applyFill="1" applyBorder="1" applyAlignment="1">
      <alignment vertical="center" wrapText="1"/>
    </xf>
    <xf numFmtId="0" fontId="25" fillId="17" borderId="9" xfId="2" applyFont="1" applyFill="1" applyBorder="1" applyAlignment="1">
      <alignment horizontal="right" vertical="center" wrapText="1"/>
    </xf>
    <xf numFmtId="0" fontId="25" fillId="17" borderId="9" xfId="2" applyFont="1" applyFill="1" applyBorder="1" applyAlignment="1">
      <alignment vertical="center" wrapText="1"/>
    </xf>
    <xf numFmtId="0" fontId="25" fillId="17" borderId="42" xfId="2" applyFont="1" applyFill="1" applyBorder="1" applyAlignment="1">
      <alignment horizontal="right" vertical="center"/>
    </xf>
    <xf numFmtId="0" fontId="125" fillId="11" borderId="21" xfId="2" applyFont="1" applyFill="1" applyBorder="1" applyAlignment="1">
      <alignment vertical="center" wrapText="1"/>
    </xf>
    <xf numFmtId="0" fontId="125" fillId="11" borderId="0" xfId="2" applyFont="1" applyFill="1" applyBorder="1" applyAlignment="1">
      <alignment vertical="center" wrapText="1"/>
    </xf>
    <xf numFmtId="0" fontId="22" fillId="11" borderId="0" xfId="2" applyFont="1" applyFill="1" applyBorder="1" applyAlignment="1">
      <alignment vertical="center" wrapText="1"/>
    </xf>
    <xf numFmtId="0" fontId="5" fillId="11" borderId="22" xfId="2" applyFont="1" applyFill="1" applyBorder="1" applyAlignment="1">
      <alignment vertical="center"/>
    </xf>
    <xf numFmtId="0" fontId="21" fillId="11" borderId="12" xfId="2" applyFont="1" applyFill="1" applyBorder="1" applyAlignment="1">
      <alignment horizontal="right" vertical="center" wrapText="1"/>
    </xf>
    <xf numFmtId="0" fontId="21" fillId="11" borderId="12" xfId="2" applyFont="1" applyFill="1" applyBorder="1" applyAlignment="1">
      <alignment vertical="center" wrapText="1"/>
    </xf>
    <xf numFmtId="0" fontId="21" fillId="11" borderId="14" xfId="2" applyFont="1" applyFill="1" applyBorder="1" applyAlignment="1">
      <alignment horizontal="right" vertical="center"/>
    </xf>
    <xf numFmtId="0" fontId="29" fillId="18" borderId="41" xfId="2" applyFont="1" applyFill="1" applyBorder="1" applyAlignment="1">
      <alignment vertical="center" wrapText="1"/>
    </xf>
    <xf numFmtId="0" fontId="29" fillId="18" borderId="9" xfId="2" applyFont="1" applyFill="1" applyBorder="1" applyAlignment="1">
      <alignment vertical="center" wrapText="1"/>
    </xf>
    <xf numFmtId="0" fontId="25" fillId="18" borderId="9" xfId="2" applyFont="1" applyFill="1" applyBorder="1" applyAlignment="1">
      <alignment horizontal="right" vertical="center" wrapText="1"/>
    </xf>
    <xf numFmtId="0" fontId="25" fillId="18" borderId="9" xfId="2" applyFont="1" applyFill="1" applyBorder="1" applyAlignment="1">
      <alignment vertical="center" wrapText="1"/>
    </xf>
    <xf numFmtId="0" fontId="25" fillId="18" borderId="42" xfId="2" applyFont="1" applyFill="1" applyBorder="1" applyAlignment="1">
      <alignment horizontal="right" vertical="center"/>
    </xf>
    <xf numFmtId="0" fontId="5" fillId="41" borderId="43" xfId="2" applyFont="1" applyFill="1" applyBorder="1" applyAlignment="1">
      <alignment vertical="center"/>
    </xf>
    <xf numFmtId="0" fontId="29" fillId="41" borderId="44" xfId="2" applyFont="1" applyFill="1" applyBorder="1" applyAlignment="1">
      <alignment vertical="center" wrapText="1"/>
    </xf>
    <xf numFmtId="0" fontId="25" fillId="41" borderId="44" xfId="2" applyFont="1" applyFill="1" applyBorder="1" applyAlignment="1">
      <alignment horizontal="right" vertical="center" wrapText="1"/>
    </xf>
    <xf numFmtId="0" fontId="25" fillId="41" borderId="44" xfId="2" applyFont="1" applyFill="1" applyBorder="1" applyAlignment="1">
      <alignment vertical="center" wrapText="1"/>
    </xf>
    <xf numFmtId="0" fontId="25" fillId="41" borderId="43" xfId="2" applyFont="1" applyFill="1" applyBorder="1" applyAlignment="1">
      <alignment horizontal="right" vertical="center"/>
    </xf>
    <xf numFmtId="167" fontId="21" fillId="41" borderId="44" xfId="2" applyNumberFormat="1" applyFont="1" applyFill="1" applyBorder="1" applyAlignment="1">
      <alignment vertical="center"/>
    </xf>
    <xf numFmtId="167" fontId="21" fillId="41" borderId="44" xfId="2" applyNumberFormat="1" applyFont="1" applyFill="1" applyBorder="1" applyAlignment="1">
      <alignment horizontal="center" vertical="center"/>
    </xf>
    <xf numFmtId="167" fontId="21" fillId="41" borderId="67" xfId="2" applyNumberFormat="1" applyFont="1" applyFill="1" applyBorder="1" applyAlignment="1">
      <alignment horizontal="center" vertical="center"/>
    </xf>
    <xf numFmtId="167" fontId="21" fillId="41" borderId="66" xfId="2" applyNumberFormat="1" applyFont="1" applyFill="1" applyBorder="1" applyAlignment="1">
      <alignment horizontal="center" vertical="center"/>
    </xf>
    <xf numFmtId="167" fontId="21" fillId="41" borderId="45" xfId="2" applyNumberFormat="1" applyFont="1" applyFill="1" applyBorder="1" applyAlignment="1">
      <alignment horizontal="center" vertical="center"/>
    </xf>
    <xf numFmtId="0" fontId="73" fillId="16" borderId="19" xfId="2" applyFont="1" applyFill="1" applyBorder="1" applyAlignment="1">
      <alignment horizontal="center" vertical="top" wrapText="1"/>
    </xf>
    <xf numFmtId="0" fontId="73" fillId="17" borderId="9" xfId="2" applyFont="1" applyFill="1" applyBorder="1" applyAlignment="1">
      <alignment vertical="center" wrapText="1"/>
    </xf>
    <xf numFmtId="0" fontId="79" fillId="54" borderId="81" xfId="2" applyFont="1" applyFill="1" applyBorder="1" applyAlignment="1" applyProtection="1">
      <alignment horizontal="center" vertical="center" wrapText="1"/>
    </xf>
    <xf numFmtId="0" fontId="79" fillId="42" borderId="89" xfId="2" applyFont="1" applyFill="1" applyBorder="1" applyAlignment="1" applyProtection="1">
      <alignment horizontal="right" vertical="center" wrapText="1"/>
    </xf>
    <xf numFmtId="0" fontId="79" fillId="42" borderId="62" xfId="2" applyFont="1" applyFill="1" applyBorder="1" applyAlignment="1" applyProtection="1">
      <alignment horizontal="right" vertical="center" wrapText="1"/>
    </xf>
    <xf numFmtId="0" fontId="79" fillId="58" borderId="89" xfId="2" applyFont="1" applyFill="1" applyBorder="1" applyAlignment="1" applyProtection="1">
      <alignment horizontal="right" vertical="center" wrapText="1"/>
    </xf>
    <xf numFmtId="0" fontId="79" fillId="58" borderId="62" xfId="2" applyFont="1" applyFill="1" applyBorder="1" applyAlignment="1" applyProtection="1">
      <alignment horizontal="right" vertical="center" wrapText="1"/>
    </xf>
    <xf numFmtId="0" fontId="79" fillId="43" borderId="64" xfId="2" applyFont="1" applyFill="1" applyBorder="1" applyAlignment="1" applyProtection="1">
      <alignment horizontal="right" vertical="center" wrapText="1"/>
    </xf>
    <xf numFmtId="0" fontId="79" fillId="44" borderId="64" xfId="2" applyFont="1" applyFill="1" applyBorder="1" applyAlignment="1" applyProtection="1">
      <alignment horizontal="right" vertical="center" wrapText="1"/>
    </xf>
    <xf numFmtId="0" fontId="79" fillId="45" borderId="81" xfId="2" applyFont="1" applyFill="1" applyBorder="1" applyAlignment="1" applyProtection="1">
      <alignment horizontal="right" vertical="center" wrapText="1"/>
    </xf>
    <xf numFmtId="0" fontId="79" fillId="45" borderId="64" xfId="2" applyFont="1" applyFill="1" applyBorder="1" applyAlignment="1" applyProtection="1">
      <alignment horizontal="right" vertical="center" wrapText="1"/>
    </xf>
    <xf numFmtId="0" fontId="79" fillId="46" borderId="81" xfId="2" applyFont="1" applyFill="1" applyBorder="1" applyAlignment="1" applyProtection="1">
      <alignment horizontal="right" vertical="center" wrapText="1"/>
    </xf>
    <xf numFmtId="0" fontId="79" fillId="46" borderId="64" xfId="2" applyFont="1" applyFill="1" applyBorder="1" applyAlignment="1" applyProtection="1">
      <alignment horizontal="right" vertical="center" wrapText="1"/>
    </xf>
    <xf numFmtId="0" fontId="79" fillId="47" borderId="81" xfId="2" applyFont="1" applyFill="1" applyBorder="1" applyAlignment="1" applyProtection="1">
      <alignment horizontal="right" vertical="center" wrapText="1"/>
    </xf>
    <xf numFmtId="0" fontId="79" fillId="47" borderId="64" xfId="2" applyFont="1" applyFill="1" applyBorder="1" applyAlignment="1" applyProtection="1">
      <alignment horizontal="right" vertical="center" wrapText="1"/>
    </xf>
    <xf numFmtId="0" fontId="79" fillId="49" borderId="81" xfId="2" applyFont="1" applyFill="1" applyBorder="1" applyAlignment="1" applyProtection="1">
      <alignment horizontal="right" vertical="center" wrapText="1"/>
    </xf>
    <xf numFmtId="0" fontId="79" fillId="49" borderId="64" xfId="2" applyFont="1" applyFill="1" applyBorder="1" applyAlignment="1" applyProtection="1">
      <alignment horizontal="right" vertical="center" wrapText="1"/>
    </xf>
    <xf numFmtId="0" fontId="79" fillId="50" borderId="81" xfId="2" applyFont="1" applyFill="1" applyBorder="1" applyAlignment="1" applyProtection="1">
      <alignment horizontal="right" vertical="center" wrapText="1"/>
    </xf>
    <xf numFmtId="0" fontId="79" fillId="50" borderId="64" xfId="2" applyFont="1" applyFill="1" applyBorder="1" applyAlignment="1" applyProtection="1">
      <alignment horizontal="right" vertical="center" wrapText="1"/>
    </xf>
    <xf numFmtId="0" fontId="79" fillId="52" borderId="81" xfId="2" applyFont="1" applyFill="1" applyBorder="1" applyAlignment="1" applyProtection="1">
      <alignment horizontal="right" vertical="center" wrapText="1"/>
    </xf>
    <xf numFmtId="0" fontId="79" fillId="52" borderId="64" xfId="2" applyFont="1" applyFill="1" applyBorder="1" applyAlignment="1" applyProtection="1">
      <alignment horizontal="right" vertical="center" wrapText="1"/>
    </xf>
    <xf numFmtId="0" fontId="79" fillId="51" borderId="81" xfId="2" applyFont="1" applyFill="1" applyBorder="1" applyAlignment="1" applyProtection="1">
      <alignment horizontal="right" vertical="center" wrapText="1"/>
    </xf>
    <xf numFmtId="0" fontId="79" fillId="51" borderId="64" xfId="2" applyFont="1" applyFill="1" applyBorder="1" applyAlignment="1" applyProtection="1">
      <alignment horizontal="right" vertical="center" wrapText="1"/>
    </xf>
    <xf numFmtId="0" fontId="79" fillId="53" borderId="81" xfId="2" applyFont="1" applyFill="1" applyBorder="1" applyAlignment="1" applyProtection="1">
      <alignment horizontal="right" vertical="center" wrapText="1"/>
    </xf>
    <xf numFmtId="0" fontId="79" fillId="53" borderId="64" xfId="2" applyFont="1" applyFill="1" applyBorder="1" applyAlignment="1" applyProtection="1">
      <alignment horizontal="right" vertical="center" wrapText="1"/>
    </xf>
    <xf numFmtId="0" fontId="79" fillId="54" borderId="64" xfId="2" applyFont="1" applyFill="1" applyBorder="1" applyAlignment="1" applyProtection="1">
      <alignment horizontal="right" vertical="center" wrapText="1"/>
    </xf>
    <xf numFmtId="0" fontId="79" fillId="55" borderId="81" xfId="2" applyFont="1" applyFill="1" applyBorder="1" applyAlignment="1" applyProtection="1">
      <alignment horizontal="right" vertical="center" wrapText="1"/>
    </xf>
    <xf numFmtId="0" fontId="79" fillId="55" borderId="64" xfId="2" applyFont="1" applyFill="1" applyBorder="1" applyAlignment="1" applyProtection="1">
      <alignment horizontal="right" vertical="center" wrapText="1"/>
    </xf>
    <xf numFmtId="0" fontId="79" fillId="56" borderId="81" xfId="2" applyFont="1" applyFill="1" applyBorder="1" applyAlignment="1" applyProtection="1">
      <alignment horizontal="right" vertical="center" wrapText="1"/>
    </xf>
    <xf numFmtId="0" fontId="79" fillId="56" borderId="64" xfId="2" applyFont="1" applyFill="1" applyBorder="1" applyAlignment="1" applyProtection="1">
      <alignment horizontal="right" vertical="center" wrapText="1"/>
    </xf>
    <xf numFmtId="0" fontId="79" fillId="57" borderId="81" xfId="2" applyFont="1" applyFill="1" applyBorder="1" applyAlignment="1" applyProtection="1">
      <alignment horizontal="right" vertical="center" wrapText="1"/>
    </xf>
    <xf numFmtId="0" fontId="79" fillId="57" borderId="48" xfId="2" applyFont="1" applyFill="1" applyBorder="1" applyAlignment="1" applyProtection="1">
      <alignment horizontal="right" vertical="center" wrapText="1"/>
    </xf>
    <xf numFmtId="0" fontId="79" fillId="43" borderId="81" xfId="2" applyFont="1" applyFill="1" applyBorder="1" applyAlignment="1" applyProtection="1">
      <alignment horizontal="center" vertical="center" wrapText="1"/>
    </xf>
    <xf numFmtId="0" fontId="79" fillId="44" borderId="81" xfId="2" applyFont="1" applyFill="1" applyBorder="1" applyAlignment="1" applyProtection="1">
      <alignment horizontal="center" vertical="center" wrapText="1"/>
    </xf>
    <xf numFmtId="1" fontId="78" fillId="3" borderId="32" xfId="0" applyNumberFormat="1" applyFont="1" applyFill="1" applyBorder="1" applyAlignment="1">
      <alignment horizontal="center" vertical="center"/>
    </xf>
    <xf numFmtId="1" fontId="78" fillId="0" borderId="103" xfId="0" applyNumberFormat="1" applyFont="1" applyFill="1" applyBorder="1" applyAlignment="1">
      <alignment horizontal="right"/>
    </xf>
    <xf numFmtId="0" fontId="84" fillId="19" borderId="164" xfId="0" applyFont="1" applyFill="1" applyBorder="1" applyAlignment="1">
      <alignment vertical="center"/>
    </xf>
    <xf numFmtId="0" fontId="84" fillId="19" borderId="153" xfId="0" applyFont="1" applyFill="1" applyBorder="1" applyAlignment="1">
      <alignment vertical="center"/>
    </xf>
    <xf numFmtId="0" fontId="84" fillId="19" borderId="160" xfId="0" applyFont="1" applyFill="1" applyBorder="1" applyAlignment="1">
      <alignment vertical="center"/>
    </xf>
    <xf numFmtId="0" fontId="33" fillId="9" borderId="23" xfId="2" applyFont="1" applyFill="1" applyBorder="1" applyAlignment="1">
      <alignment horizontal="left" vertical="center"/>
    </xf>
    <xf numFmtId="0" fontId="33" fillId="10" borderId="23" xfId="2" applyFont="1" applyFill="1" applyBorder="1" applyAlignment="1">
      <alignment horizontal="left" vertical="center"/>
    </xf>
    <xf numFmtId="0" fontId="33" fillId="11" borderId="23" xfId="2" applyFont="1" applyFill="1" applyBorder="1" applyAlignment="1">
      <alignment horizontal="left" vertical="center"/>
    </xf>
    <xf numFmtId="0" fontId="137" fillId="0" borderId="23" xfId="0" applyFont="1" applyFill="1" applyBorder="1" applyAlignment="1" applyProtection="1">
      <alignment horizontal="center" vertical="center"/>
    </xf>
    <xf numFmtId="0" fontId="139" fillId="3" borderId="23" xfId="0" applyFont="1" applyFill="1" applyBorder="1" applyAlignment="1">
      <alignment vertical="center" wrapText="1"/>
    </xf>
    <xf numFmtId="14" fontId="137" fillId="0" borderId="23" xfId="0" applyNumberFormat="1" applyFont="1" applyFill="1" applyBorder="1" applyAlignment="1" applyProtection="1">
      <alignment horizontal="center" vertical="center"/>
    </xf>
    <xf numFmtId="0" fontId="33" fillId="3" borderId="23" xfId="2" applyFont="1" applyFill="1" applyBorder="1" applyAlignment="1">
      <alignment horizontal="left" vertical="center"/>
    </xf>
    <xf numFmtId="1" fontId="78" fillId="3" borderId="31" xfId="0" applyNumberFormat="1" applyFont="1" applyFill="1" applyBorder="1" applyAlignment="1">
      <alignment vertical="center"/>
    </xf>
    <xf numFmtId="14" fontId="137" fillId="0" borderId="0" xfId="0" applyNumberFormat="1" applyFont="1" applyFill="1" applyBorder="1" applyAlignment="1" applyProtection="1">
      <alignment horizontal="center" vertical="center"/>
    </xf>
    <xf numFmtId="0" fontId="84" fillId="19" borderId="153" xfId="0" applyFont="1" applyFill="1" applyBorder="1" applyAlignment="1">
      <alignment horizontal="center" vertical="center" wrapText="1"/>
    </xf>
    <xf numFmtId="14" fontId="138" fillId="2" borderId="23" xfId="0" applyNumberFormat="1" applyFont="1" applyFill="1" applyBorder="1" applyAlignment="1" applyProtection="1">
      <alignment horizontal="center" vertical="center" wrapText="1"/>
    </xf>
    <xf numFmtId="170" fontId="137" fillId="0" borderId="23" xfId="0" applyNumberFormat="1" applyFont="1" applyFill="1" applyBorder="1" applyAlignment="1" applyProtection="1">
      <alignment horizontal="center" vertical="center"/>
    </xf>
    <xf numFmtId="170" fontId="84" fillId="19" borderId="159" xfId="0" applyNumberFormat="1" applyFont="1" applyFill="1" applyBorder="1" applyAlignment="1">
      <alignment horizontal="center" vertical="center"/>
    </xf>
    <xf numFmtId="170" fontId="84" fillId="19" borderId="152" xfId="0" applyNumberFormat="1" applyFont="1" applyFill="1" applyBorder="1" applyAlignment="1">
      <alignment horizontal="center" vertical="center"/>
    </xf>
    <xf numFmtId="170" fontId="84" fillId="19" borderId="158" xfId="0" applyNumberFormat="1" applyFont="1" applyFill="1" applyBorder="1" applyAlignment="1">
      <alignment horizontal="center" vertical="center" wrapText="1"/>
    </xf>
    <xf numFmtId="170" fontId="117" fillId="9" borderId="0" xfId="0" applyNumberFormat="1" applyFont="1" applyFill="1" applyBorder="1" applyAlignment="1">
      <alignment horizontal="center" vertical="center" wrapText="1"/>
    </xf>
    <xf numFmtId="170" fontId="118" fillId="9" borderId="160" xfId="0" applyNumberFormat="1" applyFont="1" applyFill="1" applyBorder="1" applyAlignment="1">
      <alignment horizontal="center" vertical="center" wrapText="1"/>
    </xf>
    <xf numFmtId="170" fontId="117" fillId="3" borderId="0" xfId="0" applyNumberFormat="1" applyFont="1" applyFill="1" applyBorder="1" applyAlignment="1">
      <alignment horizontal="center" vertical="center"/>
    </xf>
    <xf numFmtId="170" fontId="118" fillId="3" borderId="173" xfId="0" applyNumberFormat="1" applyFont="1" applyFill="1" applyBorder="1" applyAlignment="1">
      <alignment horizontal="center" vertical="center"/>
    </xf>
    <xf numFmtId="170" fontId="118" fillId="9" borderId="161" xfId="0" applyNumberFormat="1" applyFont="1" applyFill="1" applyBorder="1" applyAlignment="1">
      <alignment horizontal="center" vertical="center" wrapText="1"/>
    </xf>
    <xf numFmtId="170" fontId="118" fillId="3" borderId="161" xfId="0" applyNumberFormat="1" applyFont="1" applyFill="1" applyBorder="1" applyAlignment="1">
      <alignment horizontal="center" vertical="center"/>
    </xf>
    <xf numFmtId="170" fontId="118" fillId="9" borderId="174" xfId="0" applyNumberFormat="1" applyFont="1" applyFill="1" applyBorder="1" applyAlignment="1">
      <alignment horizontal="center" vertical="center" wrapText="1"/>
    </xf>
    <xf numFmtId="1" fontId="32" fillId="3" borderId="41" xfId="2" applyNumberFormat="1" applyFont="1" applyFill="1" applyBorder="1" applyAlignment="1">
      <alignment horizontal="right" vertical="center" wrapText="1"/>
    </xf>
    <xf numFmtId="0" fontId="0" fillId="0" borderId="0" xfId="0" applyAlignment="1">
      <alignment horizontal="center"/>
    </xf>
    <xf numFmtId="0" fontId="74" fillId="3" borderId="41" xfId="2" applyFont="1" applyFill="1" applyBorder="1" applyAlignment="1">
      <alignment horizontal="left" vertical="center" wrapText="1"/>
    </xf>
    <xf numFmtId="0" fontId="74" fillId="3" borderId="42" xfId="2" applyFont="1" applyFill="1" applyBorder="1" applyAlignment="1">
      <alignment horizontal="left" vertical="center" wrapText="1"/>
    </xf>
    <xf numFmtId="0" fontId="74" fillId="3" borderId="10" xfId="2" applyFont="1" applyFill="1" applyBorder="1" applyAlignment="1">
      <alignment horizontal="left" vertical="center" wrapText="1"/>
    </xf>
    <xf numFmtId="0" fontId="74" fillId="14" borderId="14" xfId="2" applyFont="1" applyFill="1" applyBorder="1" applyAlignment="1">
      <alignment horizontal="center" vertical="center" wrapText="1"/>
    </xf>
    <xf numFmtId="0" fontId="74" fillId="14" borderId="13" xfId="2" applyFont="1" applyFill="1" applyBorder="1" applyAlignment="1">
      <alignment horizontal="center" vertical="center" wrapText="1"/>
    </xf>
    <xf numFmtId="0" fontId="74" fillId="14" borderId="21" xfId="2" applyFont="1" applyFill="1" applyBorder="1" applyAlignment="1">
      <alignment horizontal="center" vertical="center" wrapText="1"/>
    </xf>
    <xf numFmtId="0" fontId="74" fillId="14" borderId="22" xfId="2" applyFont="1" applyFill="1" applyBorder="1" applyAlignment="1">
      <alignment horizontal="center" vertical="center" wrapText="1"/>
    </xf>
    <xf numFmtId="0" fontId="74" fillId="14" borderId="66" xfId="2" applyFont="1" applyFill="1" applyBorder="1" applyAlignment="1">
      <alignment horizontal="center" vertical="center" wrapText="1"/>
    </xf>
    <xf numFmtId="0" fontId="74" fillId="14" borderId="67" xfId="2" applyFont="1" applyFill="1" applyBorder="1" applyAlignment="1">
      <alignment horizontal="center" vertical="center" wrapText="1"/>
    </xf>
    <xf numFmtId="0" fontId="74" fillId="8" borderId="14" xfId="2" applyFont="1" applyFill="1" applyBorder="1" applyAlignment="1">
      <alignment horizontal="center" vertical="center" wrapText="1"/>
    </xf>
    <xf numFmtId="0" fontId="74" fillId="8" borderId="13" xfId="2" applyFont="1" applyFill="1" applyBorder="1" applyAlignment="1">
      <alignment horizontal="center" vertical="center" wrapText="1"/>
    </xf>
    <xf numFmtId="0" fontId="74" fillId="8" borderId="21" xfId="2" applyFont="1" applyFill="1" applyBorder="1" applyAlignment="1">
      <alignment horizontal="center" vertical="center" wrapText="1"/>
    </xf>
    <xf numFmtId="0" fontId="74" fillId="8" borderId="22" xfId="2" applyFont="1" applyFill="1" applyBorder="1" applyAlignment="1">
      <alignment horizontal="center" vertical="center" wrapText="1"/>
    </xf>
    <xf numFmtId="0" fontId="74" fillId="8" borderId="66" xfId="2" applyFont="1" applyFill="1" applyBorder="1" applyAlignment="1">
      <alignment horizontal="center" vertical="center" wrapText="1"/>
    </xf>
    <xf numFmtId="0" fontId="74" fillId="8" borderId="67" xfId="2" applyFont="1" applyFill="1" applyBorder="1" applyAlignment="1">
      <alignment horizontal="center" vertical="center" wrapText="1"/>
    </xf>
    <xf numFmtId="0" fontId="79" fillId="2" borderId="188" xfId="2" applyFont="1" applyFill="1" applyBorder="1" applyAlignment="1">
      <alignment horizontal="center" vertical="center" textRotation="255" wrapText="1"/>
    </xf>
    <xf numFmtId="0" fontId="79" fillId="2" borderId="172" xfId="2" applyFont="1" applyFill="1" applyBorder="1" applyAlignment="1">
      <alignment horizontal="center" vertical="center" textRotation="255" wrapText="1"/>
    </xf>
    <xf numFmtId="0" fontId="74" fillId="14" borderId="25" xfId="2" applyFont="1" applyFill="1" applyBorder="1" applyAlignment="1">
      <alignment horizontal="center" vertical="center" wrapText="1"/>
    </xf>
    <xf numFmtId="0" fontId="74" fillId="14" borderId="20" xfId="2" applyFont="1" applyFill="1" applyBorder="1" applyAlignment="1">
      <alignment horizontal="center" vertical="center" wrapText="1"/>
    </xf>
    <xf numFmtId="0" fontId="128" fillId="14" borderId="14" xfId="2" applyFont="1" applyFill="1" applyBorder="1" applyAlignment="1">
      <alignment horizontal="center" vertical="center" wrapText="1"/>
    </xf>
    <xf numFmtId="0" fontId="128" fillId="14" borderId="13" xfId="2" applyFont="1" applyFill="1" applyBorder="1" applyAlignment="1">
      <alignment horizontal="center" vertical="center" wrapText="1"/>
    </xf>
    <xf numFmtId="0" fontId="128" fillId="14" borderId="21" xfId="2" applyFont="1" applyFill="1" applyBorder="1" applyAlignment="1">
      <alignment horizontal="center" vertical="center" wrapText="1"/>
    </xf>
    <xf numFmtId="0" fontId="128" fillId="14" borderId="22" xfId="2" applyFont="1" applyFill="1" applyBorder="1" applyAlignment="1">
      <alignment horizontal="center" vertical="center" wrapText="1"/>
    </xf>
    <xf numFmtId="0" fontId="128" fillId="14" borderId="25" xfId="2" applyFont="1" applyFill="1" applyBorder="1" applyAlignment="1">
      <alignment horizontal="center" vertical="center" wrapText="1"/>
    </xf>
    <xf numFmtId="0" fontId="128" fillId="14" borderId="20" xfId="2" applyFont="1" applyFill="1" applyBorder="1" applyAlignment="1">
      <alignment horizontal="center" vertical="center" wrapText="1"/>
    </xf>
    <xf numFmtId="0" fontId="100" fillId="48" borderId="6" xfId="2" applyFont="1" applyFill="1" applyBorder="1" applyAlignment="1">
      <alignment horizontal="center" vertical="top" wrapText="1"/>
    </xf>
    <xf numFmtId="0" fontId="100" fillId="48" borderId="0" xfId="2" applyFont="1" applyFill="1" applyBorder="1" applyAlignment="1">
      <alignment horizontal="center" vertical="top" wrapText="1"/>
    </xf>
    <xf numFmtId="0" fontId="100" fillId="48" borderId="7" xfId="2" applyFont="1" applyFill="1" applyBorder="1" applyAlignment="1">
      <alignment horizontal="center" vertical="top" wrapText="1"/>
    </xf>
    <xf numFmtId="0" fontId="128" fillId="14" borderId="71" xfId="2" applyFont="1" applyFill="1" applyBorder="1" applyAlignment="1">
      <alignment horizontal="center" vertical="top" wrapText="1"/>
    </xf>
    <xf numFmtId="0" fontId="128" fillId="14" borderId="60" xfId="2" applyFont="1" applyFill="1" applyBorder="1" applyAlignment="1">
      <alignment horizontal="center" vertical="top" wrapText="1"/>
    </xf>
    <xf numFmtId="0" fontId="128" fillId="14" borderId="54" xfId="2" applyFont="1" applyFill="1" applyBorder="1" applyAlignment="1">
      <alignment horizontal="center" vertical="top" wrapText="1"/>
    </xf>
    <xf numFmtId="167" fontId="21" fillId="11" borderId="9" xfId="2" applyNumberFormat="1" applyFont="1" applyFill="1" applyBorder="1" applyAlignment="1">
      <alignment horizontal="center" vertical="center"/>
    </xf>
    <xf numFmtId="167" fontId="21" fillId="11" borderId="42" xfId="2" applyNumberFormat="1" applyFont="1" applyFill="1" applyBorder="1" applyAlignment="1">
      <alignment horizontal="center" vertical="center"/>
    </xf>
    <xf numFmtId="167" fontId="21" fillId="11" borderId="41" xfId="2" applyNumberFormat="1" applyFont="1" applyFill="1" applyBorder="1" applyAlignment="1">
      <alignment horizontal="center" vertical="center"/>
    </xf>
    <xf numFmtId="167" fontId="21" fillId="11" borderId="10" xfId="2" applyNumberFormat="1" applyFont="1" applyFill="1" applyBorder="1" applyAlignment="1">
      <alignment horizontal="center" vertical="center"/>
    </xf>
    <xf numFmtId="0" fontId="129" fillId="8" borderId="81" xfId="2" applyFont="1" applyFill="1" applyBorder="1" applyAlignment="1">
      <alignment horizontal="center" vertical="center" wrapText="1"/>
    </xf>
    <xf numFmtId="0" fontId="129" fillId="8" borderId="47" xfId="2" applyFont="1" applyFill="1" applyBorder="1" applyAlignment="1">
      <alignment horizontal="center" vertical="center" wrapText="1"/>
    </xf>
    <xf numFmtId="0" fontId="129" fillId="8" borderId="48" xfId="2" applyFont="1" applyFill="1" applyBorder="1" applyAlignment="1">
      <alignment horizontal="center" vertical="center" wrapText="1"/>
    </xf>
    <xf numFmtId="0" fontId="23" fillId="0" borderId="9" xfId="2" applyFont="1" applyBorder="1" applyAlignment="1" applyProtection="1">
      <alignment horizontal="center" vertical="center" wrapText="1"/>
      <protection locked="0"/>
    </xf>
    <xf numFmtId="0" fontId="23" fillId="0" borderId="42" xfId="2" applyFont="1" applyBorder="1" applyAlignment="1" applyProtection="1">
      <alignment horizontal="center" vertical="center" wrapText="1"/>
      <protection locked="0"/>
    </xf>
    <xf numFmtId="0" fontId="23" fillId="0" borderId="41" xfId="2" applyFont="1" applyBorder="1" applyAlignment="1" applyProtection="1">
      <alignment horizontal="center" vertical="center" wrapText="1"/>
      <protection locked="0"/>
    </xf>
    <xf numFmtId="14" fontId="23" fillId="0" borderId="9" xfId="2" applyNumberFormat="1" applyFont="1" applyBorder="1" applyAlignment="1">
      <alignment horizontal="center" vertical="center"/>
    </xf>
    <xf numFmtId="14" fontId="23" fillId="0" borderId="42" xfId="2" applyNumberFormat="1" applyFont="1" applyBorder="1" applyAlignment="1">
      <alignment horizontal="center" vertical="center"/>
    </xf>
    <xf numFmtId="14" fontId="23" fillId="0" borderId="10" xfId="2" applyNumberFormat="1" applyFont="1" applyBorder="1" applyAlignment="1">
      <alignment horizontal="center" vertical="center"/>
    </xf>
    <xf numFmtId="0" fontId="23" fillId="3" borderId="9" xfId="2" applyFont="1" applyFill="1" applyBorder="1" applyAlignment="1" applyProtection="1">
      <alignment horizontal="center" vertical="center" wrapText="1"/>
      <protection locked="0"/>
    </xf>
    <xf numFmtId="0" fontId="23" fillId="3" borderId="10" xfId="2" applyFont="1" applyFill="1" applyBorder="1" applyAlignment="1" applyProtection="1">
      <alignment horizontal="center" vertical="center" wrapText="1"/>
      <protection locked="0"/>
    </xf>
    <xf numFmtId="167" fontId="32" fillId="3" borderId="9" xfId="2" applyNumberFormat="1" applyFont="1" applyFill="1" applyBorder="1" applyAlignment="1" applyProtection="1">
      <alignment horizontal="center" vertical="center"/>
      <protection locked="0"/>
    </xf>
    <xf numFmtId="167" fontId="32" fillId="3" borderId="42" xfId="2" applyNumberFormat="1" applyFont="1" applyFill="1" applyBorder="1" applyAlignment="1" applyProtection="1">
      <alignment horizontal="center" vertical="center"/>
      <protection locked="0"/>
    </xf>
    <xf numFmtId="167" fontId="32" fillId="3" borderId="41" xfId="2" applyNumberFormat="1" applyFont="1" applyFill="1" applyBorder="1" applyAlignment="1" applyProtection="1">
      <alignment horizontal="center" vertical="center"/>
      <protection locked="0"/>
    </xf>
    <xf numFmtId="167" fontId="32" fillId="3" borderId="10" xfId="2" applyNumberFormat="1" applyFont="1" applyFill="1" applyBorder="1" applyAlignment="1" applyProtection="1">
      <alignment horizontal="center" vertical="center"/>
      <protection locked="0"/>
    </xf>
    <xf numFmtId="165" fontId="32" fillId="3" borderId="41" xfId="1" applyFont="1" applyFill="1" applyBorder="1" applyAlignment="1">
      <alignment horizontal="center" vertical="center" wrapText="1"/>
    </xf>
    <xf numFmtId="165" fontId="32" fillId="3" borderId="42" xfId="1" applyFont="1" applyFill="1" applyBorder="1" applyAlignment="1">
      <alignment horizontal="center" vertical="center" wrapText="1"/>
    </xf>
    <xf numFmtId="0" fontId="135" fillId="11" borderId="23" xfId="2" applyFont="1" applyFill="1" applyBorder="1" applyAlignment="1">
      <alignment horizontal="center" vertical="center" wrapText="1"/>
    </xf>
    <xf numFmtId="0" fontId="135" fillId="11" borderId="41" xfId="2" applyFont="1" applyFill="1" applyBorder="1" applyAlignment="1">
      <alignment horizontal="center" vertical="center" wrapText="1"/>
    </xf>
    <xf numFmtId="0" fontId="49" fillId="11" borderId="71" xfId="2" applyFont="1" applyFill="1" applyBorder="1" applyAlignment="1">
      <alignment horizontal="center" vertical="center" wrapText="1"/>
    </xf>
    <xf numFmtId="0" fontId="49" fillId="11" borderId="60" xfId="2" applyFont="1" applyFill="1" applyBorder="1" applyAlignment="1">
      <alignment horizontal="center" vertical="center" wrapText="1"/>
    </xf>
    <xf numFmtId="0" fontId="135" fillId="11" borderId="57" xfId="2" applyFont="1" applyFill="1" applyBorder="1" applyAlignment="1">
      <alignment horizontal="center" vertical="center" wrapText="1"/>
    </xf>
    <xf numFmtId="0" fontId="135" fillId="11" borderId="14" xfId="2" applyFont="1" applyFill="1" applyBorder="1" applyAlignment="1">
      <alignment horizontal="center" vertical="center" wrapText="1"/>
    </xf>
    <xf numFmtId="165" fontId="32" fillId="3" borderId="23" xfId="1" applyFont="1" applyFill="1" applyBorder="1" applyAlignment="1">
      <alignment horizontal="center" vertical="center" wrapText="1"/>
    </xf>
    <xf numFmtId="167" fontId="32" fillId="3" borderId="12" xfId="2" applyNumberFormat="1" applyFont="1" applyFill="1" applyBorder="1" applyAlignment="1" applyProtection="1">
      <alignment horizontal="center" vertical="center"/>
      <protection locked="0"/>
    </xf>
    <xf numFmtId="167" fontId="32" fillId="3" borderId="13" xfId="2" applyNumberFormat="1" applyFont="1" applyFill="1" applyBorder="1" applyAlignment="1" applyProtection="1">
      <alignment horizontal="center" vertical="center"/>
      <protection locked="0"/>
    </xf>
    <xf numFmtId="167" fontId="32" fillId="3" borderId="14" xfId="2" applyNumberFormat="1" applyFont="1" applyFill="1" applyBorder="1" applyAlignment="1" applyProtection="1">
      <alignment horizontal="center" vertical="center"/>
      <protection locked="0"/>
    </xf>
    <xf numFmtId="167" fontId="32" fillId="3" borderId="15" xfId="2" applyNumberFormat="1" applyFont="1" applyFill="1" applyBorder="1" applyAlignment="1" applyProtection="1">
      <alignment horizontal="center" vertical="center"/>
      <protection locked="0"/>
    </xf>
    <xf numFmtId="165" fontId="32" fillId="3" borderId="57" xfId="1" applyFont="1" applyFill="1" applyBorder="1" applyAlignment="1">
      <alignment horizontal="center" vertical="center" wrapText="1"/>
    </xf>
    <xf numFmtId="0" fontId="49" fillId="13" borderId="71" xfId="2" applyFont="1" applyFill="1" applyBorder="1" applyAlignment="1">
      <alignment horizontal="center" vertical="center" wrapText="1"/>
    </xf>
    <xf numFmtId="0" fontId="49" fillId="13" borderId="60" xfId="2" applyFont="1" applyFill="1" applyBorder="1" applyAlignment="1">
      <alignment horizontal="center" vertical="center" wrapText="1"/>
    </xf>
    <xf numFmtId="0" fontId="49" fillId="13" borderId="54" xfId="2" applyFont="1" applyFill="1" applyBorder="1" applyAlignment="1">
      <alignment horizontal="center" vertical="center" wrapText="1"/>
    </xf>
    <xf numFmtId="0" fontId="135" fillId="13" borderId="23" xfId="2" applyFont="1" applyFill="1" applyBorder="1" applyAlignment="1">
      <alignment horizontal="center" vertical="center" wrapText="1"/>
    </xf>
    <xf numFmtId="0" fontId="135" fillId="13" borderId="41" xfId="2" applyFont="1" applyFill="1" applyBorder="1" applyAlignment="1">
      <alignment horizontal="center" vertical="center" wrapText="1"/>
    </xf>
    <xf numFmtId="165" fontId="32" fillId="3" borderId="55" xfId="1" applyFont="1" applyFill="1" applyBorder="1" applyAlignment="1">
      <alignment horizontal="center" vertical="center" wrapText="1"/>
    </xf>
    <xf numFmtId="0" fontId="97" fillId="5" borderId="8" xfId="2" applyFont="1" applyFill="1" applyBorder="1" applyAlignment="1">
      <alignment horizontal="center" vertical="center"/>
    </xf>
    <xf numFmtId="0" fontId="97" fillId="5" borderId="9" xfId="2" applyFont="1" applyFill="1" applyBorder="1" applyAlignment="1">
      <alignment horizontal="center" vertical="center"/>
    </xf>
    <xf numFmtId="0" fontId="97" fillId="5" borderId="92" xfId="2" applyFont="1" applyFill="1" applyBorder="1" applyAlignment="1">
      <alignment horizontal="center" vertical="center"/>
    </xf>
    <xf numFmtId="0" fontId="97" fillId="5" borderId="93" xfId="2" applyFont="1" applyFill="1" applyBorder="1" applyAlignment="1">
      <alignment horizontal="center" vertical="center"/>
    </xf>
    <xf numFmtId="0" fontId="23" fillId="0" borderId="41" xfId="2" applyFont="1" applyFill="1" applyBorder="1" applyAlignment="1" applyProtection="1">
      <alignment horizontal="center" vertical="center" wrapText="1"/>
      <protection locked="0"/>
    </xf>
    <xf numFmtId="0" fontId="23" fillId="0" borderId="9" xfId="2" applyFont="1" applyFill="1" applyBorder="1" applyAlignment="1" applyProtection="1">
      <alignment horizontal="center" vertical="center" wrapText="1"/>
      <protection locked="0"/>
    </xf>
    <xf numFmtId="0" fontId="23" fillId="0" borderId="42" xfId="2" applyFont="1" applyFill="1" applyBorder="1" applyAlignment="1" applyProtection="1">
      <alignment horizontal="center" vertical="center" wrapText="1"/>
      <protection locked="0"/>
    </xf>
    <xf numFmtId="0" fontId="23" fillId="0" borderId="8" xfId="2" applyFont="1" applyFill="1" applyBorder="1" applyAlignment="1" applyProtection="1">
      <alignment horizontal="center" vertical="center" wrapText="1"/>
      <protection locked="0"/>
    </xf>
    <xf numFmtId="0" fontId="23" fillId="0" borderId="6" xfId="2" applyFont="1" applyBorder="1" applyAlignment="1" applyProtection="1">
      <alignment horizontal="left" vertical="top" wrapText="1"/>
      <protection locked="0"/>
    </xf>
    <xf numFmtId="0" fontId="23" fillId="0" borderId="0" xfId="2" applyFont="1" applyBorder="1" applyAlignment="1" applyProtection="1">
      <alignment horizontal="left" vertical="top" wrapText="1"/>
      <protection locked="0"/>
    </xf>
    <xf numFmtId="0" fontId="23" fillId="0" borderId="0" xfId="2" applyFont="1" applyBorder="1" applyAlignment="1" applyProtection="1">
      <alignment horizontal="left" vertical="top"/>
      <protection locked="0"/>
    </xf>
    <xf numFmtId="0" fontId="23" fillId="0" borderId="7" xfId="2" applyFont="1" applyBorder="1" applyAlignment="1" applyProtection="1">
      <alignment horizontal="left" vertical="top"/>
      <protection locked="0"/>
    </xf>
    <xf numFmtId="0" fontId="99" fillId="5" borderId="6" xfId="2" applyFont="1" applyFill="1" applyBorder="1" applyAlignment="1">
      <alignment horizontal="left" vertical="center"/>
    </xf>
    <xf numFmtId="0" fontId="99" fillId="5" borderId="0" xfId="2" applyFont="1" applyFill="1" applyBorder="1" applyAlignment="1">
      <alignment horizontal="left" vertical="center"/>
    </xf>
    <xf numFmtId="0" fontId="99" fillId="5" borderId="7" xfId="2" applyFont="1" applyFill="1" applyBorder="1" applyAlignment="1">
      <alignment horizontal="left" vertical="center"/>
    </xf>
    <xf numFmtId="0" fontId="23" fillId="0" borderId="43" xfId="2" applyFont="1" applyBorder="1" applyAlignment="1" applyProtection="1">
      <alignment horizontal="left" vertical="top" wrapText="1"/>
      <protection locked="0"/>
    </xf>
    <xf numFmtId="0" fontId="23" fillId="0" borderId="44" xfId="2" applyFont="1" applyBorder="1" applyAlignment="1" applyProtection="1">
      <alignment horizontal="left" vertical="top" wrapText="1"/>
      <protection locked="0"/>
    </xf>
    <xf numFmtId="0" fontId="23" fillId="0" borderId="44" xfId="2" applyFont="1" applyBorder="1" applyAlignment="1" applyProtection="1">
      <alignment horizontal="left" vertical="top"/>
      <protection locked="0"/>
    </xf>
    <xf numFmtId="0" fontId="23" fillId="0" borderId="45" xfId="2" applyFont="1" applyBorder="1" applyAlignment="1" applyProtection="1">
      <alignment horizontal="left" vertical="top"/>
      <protection locked="0"/>
    </xf>
    <xf numFmtId="0" fontId="79" fillId="2" borderId="1" xfId="2" applyFont="1" applyFill="1" applyBorder="1" applyAlignment="1">
      <alignment horizontal="left" vertical="center" wrapText="1"/>
    </xf>
    <xf numFmtId="0" fontId="79" fillId="2" borderId="2" xfId="2" applyFont="1" applyFill="1" applyBorder="1" applyAlignment="1">
      <alignment horizontal="left" vertical="center" wrapText="1"/>
    </xf>
    <xf numFmtId="0" fontId="79" fillId="2" borderId="3" xfId="2" applyFont="1" applyFill="1" applyBorder="1" applyAlignment="1">
      <alignment horizontal="left" vertical="center" wrapText="1"/>
    </xf>
    <xf numFmtId="0" fontId="97" fillId="5" borderId="8" xfId="3" applyFont="1" applyFill="1" applyBorder="1" applyAlignment="1">
      <alignment horizontal="center" vertical="center" wrapText="1"/>
    </xf>
    <xf numFmtId="0" fontId="97" fillId="5" borderId="9" xfId="3" applyFont="1" applyFill="1" applyBorder="1" applyAlignment="1">
      <alignment horizontal="center" vertical="center"/>
    </xf>
    <xf numFmtId="0" fontId="97" fillId="5" borderId="12" xfId="3" applyFont="1" applyFill="1" applyBorder="1" applyAlignment="1">
      <alignment horizontal="center" vertical="center"/>
    </xf>
    <xf numFmtId="0" fontId="99" fillId="3" borderId="8" xfId="2" applyFont="1" applyFill="1" applyBorder="1" applyAlignment="1">
      <alignment horizontal="center" vertical="center" wrapText="1"/>
    </xf>
    <xf numFmtId="0" fontId="99" fillId="3" borderId="9" xfId="2" applyFont="1" applyFill="1" applyBorder="1" applyAlignment="1">
      <alignment horizontal="center" vertical="center" wrapText="1"/>
    </xf>
    <xf numFmtId="0" fontId="99" fillId="3" borderId="42" xfId="2" applyFont="1" applyFill="1" applyBorder="1" applyAlignment="1">
      <alignment horizontal="center" vertical="center" wrapText="1"/>
    </xf>
    <xf numFmtId="0" fontId="99" fillId="3" borderId="41" xfId="2" applyFont="1" applyFill="1" applyBorder="1" applyAlignment="1">
      <alignment horizontal="center" vertical="center" wrapText="1"/>
    </xf>
    <xf numFmtId="0" fontId="23" fillId="3" borderId="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10" xfId="2" applyFont="1" applyFill="1" applyBorder="1" applyAlignment="1">
      <alignment horizontal="center" vertical="center"/>
    </xf>
    <xf numFmtId="0" fontId="97" fillId="5" borderId="15" xfId="3" applyFont="1" applyFill="1" applyBorder="1" applyAlignment="1">
      <alignment horizontal="center" vertical="center"/>
    </xf>
    <xf numFmtId="0" fontId="79" fillId="6" borderId="41" xfId="2" applyFont="1" applyFill="1" applyBorder="1" applyAlignment="1">
      <alignment horizontal="center" vertical="center" wrapText="1"/>
    </xf>
    <xf numFmtId="0" fontId="79" fillId="6" borderId="9" xfId="2" applyFont="1" applyFill="1" applyBorder="1" applyAlignment="1">
      <alignment horizontal="center" vertical="center" wrapText="1"/>
    </xf>
    <xf numFmtId="0" fontId="79" fillId="6" borderId="10" xfId="2" applyFont="1" applyFill="1" applyBorder="1" applyAlignment="1">
      <alignment horizontal="center" vertical="center" wrapText="1"/>
    </xf>
    <xf numFmtId="0" fontId="79" fillId="6" borderId="42" xfId="2" applyFont="1" applyFill="1" applyBorder="1" applyAlignment="1">
      <alignment horizontal="center" vertical="center" wrapText="1"/>
    </xf>
    <xf numFmtId="165" fontId="32" fillId="3" borderId="14" xfId="1" applyFont="1" applyFill="1" applyBorder="1" applyAlignment="1">
      <alignment horizontal="center" vertical="center" wrapText="1"/>
    </xf>
    <xf numFmtId="165" fontId="32" fillId="3" borderId="13" xfId="1" applyFont="1" applyFill="1" applyBorder="1" applyAlignment="1">
      <alignment horizontal="center" vertical="center" wrapText="1"/>
    </xf>
    <xf numFmtId="167" fontId="32" fillId="3" borderId="31" xfId="2" applyNumberFormat="1" applyFont="1" applyFill="1" applyBorder="1" applyAlignment="1" applyProtection="1">
      <alignment horizontal="center" vertical="center"/>
      <protection locked="0"/>
    </xf>
    <xf numFmtId="167" fontId="32" fillId="3" borderId="76" xfId="2" applyNumberFormat="1" applyFont="1" applyFill="1" applyBorder="1" applyAlignment="1" applyProtection="1">
      <alignment horizontal="center" vertical="center"/>
      <protection locked="0"/>
    </xf>
    <xf numFmtId="167" fontId="32" fillId="3" borderId="80" xfId="2" applyNumberFormat="1" applyFont="1" applyFill="1" applyBorder="1" applyAlignment="1" applyProtection="1">
      <alignment horizontal="center" vertical="center"/>
      <protection locked="0"/>
    </xf>
    <xf numFmtId="0" fontId="104" fillId="12" borderId="6" xfId="2" applyFont="1" applyFill="1" applyBorder="1" applyAlignment="1">
      <alignment horizontal="left" vertical="center"/>
    </xf>
    <xf numFmtId="0" fontId="104" fillId="12" borderId="0" xfId="2" applyFont="1" applyFill="1" applyBorder="1" applyAlignment="1">
      <alignment horizontal="left" vertical="center"/>
    </xf>
    <xf numFmtId="0" fontId="104" fillId="12" borderId="7" xfId="2" applyFont="1" applyFill="1" applyBorder="1" applyAlignment="1">
      <alignment horizontal="left" vertical="center"/>
    </xf>
    <xf numFmtId="0" fontId="23" fillId="3" borderId="14" xfId="2" applyFont="1" applyFill="1" applyBorder="1" applyAlignment="1" applyProtection="1">
      <alignment horizontal="center" vertical="center" wrapText="1"/>
      <protection locked="0"/>
    </xf>
    <xf numFmtId="0" fontId="23" fillId="3" borderId="12" xfId="2" applyFont="1" applyFill="1" applyBorder="1" applyAlignment="1" applyProtection="1">
      <alignment horizontal="center" vertical="center" wrapText="1"/>
      <protection locked="0"/>
    </xf>
    <xf numFmtId="0" fontId="23" fillId="3" borderId="13" xfId="2" applyFont="1" applyFill="1" applyBorder="1" applyAlignment="1" applyProtection="1">
      <alignment horizontal="center" vertical="center" wrapText="1"/>
      <protection locked="0"/>
    </xf>
    <xf numFmtId="0" fontId="23" fillId="3" borderId="21" xfId="2" applyFont="1" applyFill="1" applyBorder="1" applyAlignment="1" applyProtection="1">
      <alignment horizontal="center" vertical="center" wrapText="1"/>
      <protection locked="0"/>
    </xf>
    <xf numFmtId="0" fontId="23" fillId="3" borderId="0" xfId="2" applyFont="1" applyFill="1" applyBorder="1" applyAlignment="1" applyProtection="1">
      <alignment horizontal="center" vertical="center" wrapText="1"/>
      <protection locked="0"/>
    </xf>
    <xf numFmtId="0" fontId="23" fillId="3" borderId="22" xfId="2" applyFont="1" applyFill="1" applyBorder="1" applyAlignment="1" applyProtection="1">
      <alignment horizontal="center" vertical="center" wrapText="1"/>
      <protection locked="0"/>
    </xf>
    <xf numFmtId="0" fontId="23" fillId="3" borderId="25" xfId="2" applyFont="1" applyFill="1" applyBorder="1" applyAlignment="1" applyProtection="1">
      <alignment horizontal="center" vertical="center" wrapText="1"/>
      <protection locked="0"/>
    </xf>
    <xf numFmtId="0" fontId="23" fillId="3" borderId="19" xfId="2" applyFont="1" applyFill="1" applyBorder="1" applyAlignment="1" applyProtection="1">
      <alignment horizontal="center" vertical="center" wrapText="1"/>
      <protection locked="0"/>
    </xf>
    <xf numFmtId="0" fontId="23" fillId="3" borderId="20" xfId="2" applyFont="1" applyFill="1" applyBorder="1" applyAlignment="1" applyProtection="1">
      <alignment horizontal="center" vertical="center" wrapText="1"/>
      <protection locked="0"/>
    </xf>
    <xf numFmtId="165" fontId="32" fillId="3" borderId="25" xfId="1" applyFont="1" applyFill="1" applyBorder="1" applyAlignment="1">
      <alignment horizontal="center" vertical="center" wrapText="1"/>
    </xf>
    <xf numFmtId="165" fontId="32" fillId="3" borderId="20" xfId="1" applyFont="1" applyFill="1" applyBorder="1" applyAlignment="1">
      <alignment horizontal="center" vertical="center" wrapText="1"/>
    </xf>
    <xf numFmtId="0" fontId="23" fillId="0" borderId="25" xfId="2" applyFont="1" applyFill="1" applyBorder="1" applyAlignment="1">
      <alignment horizontal="center" vertical="center" wrapText="1"/>
    </xf>
    <xf numFmtId="0" fontId="23" fillId="0" borderId="20" xfId="2" applyFont="1" applyFill="1" applyBorder="1" applyAlignment="1">
      <alignment horizontal="center" vertical="center" wrapText="1"/>
    </xf>
    <xf numFmtId="0" fontId="49" fillId="13" borderId="24" xfId="2" applyFont="1" applyFill="1" applyBorder="1" applyAlignment="1">
      <alignment horizontal="center" vertical="center" wrapText="1"/>
    </xf>
    <xf numFmtId="0" fontId="49" fillId="13" borderId="23" xfId="2" applyFont="1" applyFill="1" applyBorder="1" applyAlignment="1">
      <alignment horizontal="center" vertical="center" wrapText="1"/>
    </xf>
    <xf numFmtId="0" fontId="104" fillId="15" borderId="23" xfId="2" applyFont="1" applyFill="1" applyBorder="1" applyAlignment="1">
      <alignment horizontal="center" vertical="center" wrapText="1"/>
    </xf>
    <xf numFmtId="0" fontId="104" fillId="15" borderId="41" xfId="2" applyFont="1" applyFill="1" applyBorder="1" applyAlignment="1">
      <alignment horizontal="center" vertical="center" wrapText="1"/>
    </xf>
    <xf numFmtId="0" fontId="104" fillId="15" borderId="9" xfId="2" applyFont="1" applyFill="1" applyBorder="1" applyAlignment="1">
      <alignment horizontal="center" vertical="center" wrapText="1"/>
    </xf>
    <xf numFmtId="0" fontId="104" fillId="15" borderId="10" xfId="2" applyFont="1" applyFill="1" applyBorder="1" applyAlignment="1">
      <alignment horizontal="center" vertical="center" wrapText="1"/>
    </xf>
    <xf numFmtId="0" fontId="106" fillId="0" borderId="24" xfId="2" applyFont="1" applyFill="1" applyBorder="1" applyAlignment="1" applyProtection="1">
      <alignment horizontal="left" vertical="top" wrapText="1"/>
      <protection locked="0"/>
    </xf>
    <xf numFmtId="0" fontId="106" fillId="0" borderId="23" xfId="2" applyFont="1" applyFill="1" applyBorder="1" applyAlignment="1" applyProtection="1">
      <alignment horizontal="left" vertical="top" wrapText="1"/>
      <protection locked="0"/>
    </xf>
    <xf numFmtId="0" fontId="23" fillId="0" borderId="57" xfId="2" applyFont="1" applyFill="1" applyBorder="1" applyAlignment="1" applyProtection="1">
      <alignment horizontal="center" vertical="center" wrapText="1"/>
      <protection locked="0"/>
    </xf>
    <xf numFmtId="0" fontId="23" fillId="0" borderId="57" xfId="2" applyFont="1" applyFill="1" applyBorder="1" applyAlignment="1" applyProtection="1">
      <alignment horizontal="center" vertical="center"/>
      <protection locked="0"/>
    </xf>
    <xf numFmtId="0" fontId="23" fillId="0" borderId="70" xfId="2" applyFont="1" applyFill="1" applyBorder="1" applyAlignment="1" applyProtection="1">
      <alignment horizontal="center" vertical="center"/>
      <protection locked="0"/>
    </xf>
    <xf numFmtId="0" fontId="79" fillId="6" borderId="14" xfId="2" applyFont="1" applyFill="1" applyBorder="1" applyAlignment="1">
      <alignment horizontal="center" vertical="center" wrapText="1"/>
    </xf>
    <xf numFmtId="0" fontId="79" fillId="6" borderId="12" xfId="2" applyFont="1" applyFill="1" applyBorder="1" applyAlignment="1">
      <alignment horizontal="center" vertical="center" wrapText="1"/>
    </xf>
    <xf numFmtId="0" fontId="79" fillId="6" borderId="13" xfId="2" applyFont="1" applyFill="1" applyBorder="1" applyAlignment="1">
      <alignment horizontal="center" vertical="center" wrapText="1"/>
    </xf>
    <xf numFmtId="0" fontId="23" fillId="3" borderId="41" xfId="2" applyFont="1" applyFill="1" applyBorder="1" applyAlignment="1" applyProtection="1">
      <alignment horizontal="left" vertical="center" wrapText="1"/>
      <protection locked="0"/>
    </xf>
    <xf numFmtId="0" fontId="23" fillId="3" borderId="9" xfId="2" applyFont="1" applyFill="1" applyBorder="1" applyAlignment="1" applyProtection="1">
      <alignment horizontal="left" vertical="center" wrapText="1"/>
      <protection locked="0"/>
    </xf>
    <xf numFmtId="0" fontId="23" fillId="3" borderId="42" xfId="2" applyFont="1" applyFill="1" applyBorder="1" applyAlignment="1" applyProtection="1">
      <alignment horizontal="left" vertical="center" wrapText="1"/>
      <protection locked="0"/>
    </xf>
    <xf numFmtId="49" fontId="23" fillId="3" borderId="23" xfId="2" applyNumberFormat="1" applyFont="1" applyFill="1" applyBorder="1" applyAlignment="1" applyProtection="1">
      <alignment horizontal="center" vertical="center" wrapText="1"/>
      <protection locked="0"/>
    </xf>
    <xf numFmtId="0" fontId="105" fillId="2" borderId="8" xfId="2" applyFont="1" applyFill="1" applyBorder="1" applyAlignment="1">
      <alignment horizontal="left" vertical="center" wrapText="1"/>
    </xf>
    <xf numFmtId="0" fontId="105" fillId="2" borderId="9" xfId="2" applyFont="1" applyFill="1" applyBorder="1" applyAlignment="1">
      <alignment horizontal="left" vertical="center" wrapText="1"/>
    </xf>
    <xf numFmtId="0" fontId="105" fillId="2" borderId="10" xfId="2" applyFont="1" applyFill="1" applyBorder="1" applyAlignment="1">
      <alignment horizontal="left" vertical="center" wrapText="1"/>
    </xf>
    <xf numFmtId="49" fontId="23" fillId="3" borderId="14" xfId="2" applyNumberFormat="1" applyFont="1" applyFill="1" applyBorder="1" applyAlignment="1" applyProtection="1">
      <alignment horizontal="center" vertical="center" wrapText="1"/>
      <protection locked="0"/>
    </xf>
    <xf numFmtId="49" fontId="23" fillId="3" borderId="13" xfId="2" applyNumberFormat="1" applyFont="1" applyFill="1" applyBorder="1" applyAlignment="1" applyProtection="1">
      <alignment horizontal="center" vertical="center" wrapText="1"/>
      <protection locked="0"/>
    </xf>
    <xf numFmtId="49" fontId="23" fillId="3" borderId="21" xfId="2" applyNumberFormat="1" applyFont="1" applyFill="1" applyBorder="1" applyAlignment="1" applyProtection="1">
      <alignment horizontal="center" vertical="center" wrapText="1"/>
      <protection locked="0"/>
    </xf>
    <xf numFmtId="49" fontId="23" fillId="3" borderId="22" xfId="2" applyNumberFormat="1" applyFont="1" applyFill="1" applyBorder="1" applyAlignment="1" applyProtection="1">
      <alignment horizontal="center" vertical="center" wrapText="1"/>
      <protection locked="0"/>
    </xf>
    <xf numFmtId="49" fontId="23" fillId="3" borderId="25" xfId="2" applyNumberFormat="1" applyFont="1" applyFill="1" applyBorder="1" applyAlignment="1" applyProtection="1">
      <alignment horizontal="center" vertical="center" wrapText="1"/>
      <protection locked="0"/>
    </xf>
    <xf numFmtId="49" fontId="23" fillId="3" borderId="20" xfId="2" applyNumberFormat="1" applyFont="1" applyFill="1" applyBorder="1" applyAlignment="1" applyProtection="1">
      <alignment horizontal="center" vertical="center" wrapText="1"/>
      <protection locked="0"/>
    </xf>
    <xf numFmtId="0" fontId="23" fillId="0" borderId="21" xfId="2" applyFont="1" applyFill="1" applyBorder="1" applyAlignment="1">
      <alignment horizontal="center" vertical="center" wrapText="1"/>
    </xf>
    <xf numFmtId="0" fontId="23" fillId="0" borderId="0" xfId="2" applyFont="1" applyFill="1" applyBorder="1" applyAlignment="1">
      <alignment horizontal="center" vertical="center" wrapText="1"/>
    </xf>
    <xf numFmtId="0" fontId="23" fillId="0" borderId="7" xfId="2" applyFont="1" applyFill="1" applyBorder="1" applyAlignment="1">
      <alignment horizontal="center" vertical="center" wrapText="1"/>
    </xf>
    <xf numFmtId="0" fontId="104" fillId="12" borderId="8" xfId="2" applyFont="1" applyFill="1" applyBorder="1" applyAlignment="1">
      <alignment horizontal="left" vertical="center"/>
    </xf>
    <xf numFmtId="0" fontId="104" fillId="12" borderId="9" xfId="2" applyFont="1" applyFill="1" applyBorder="1" applyAlignment="1">
      <alignment horizontal="left" vertical="center"/>
    </xf>
    <xf numFmtId="0" fontId="104" fillId="12" borderId="42" xfId="2" applyFont="1" applyFill="1" applyBorder="1" applyAlignment="1">
      <alignment horizontal="left" vertical="center"/>
    </xf>
    <xf numFmtId="0" fontId="104" fillId="12" borderId="23" xfId="2" applyFont="1" applyFill="1" applyBorder="1" applyAlignment="1">
      <alignment horizontal="left" vertical="center"/>
    </xf>
    <xf numFmtId="0" fontId="104" fillId="12" borderId="59" xfId="2" applyFont="1" applyFill="1" applyBorder="1" applyAlignment="1">
      <alignment horizontal="left" vertical="center"/>
    </xf>
    <xf numFmtId="14" fontId="23" fillId="0" borderId="24" xfId="2" applyNumberFormat="1" applyFont="1" applyBorder="1" applyAlignment="1" applyProtection="1">
      <alignment horizontal="center" vertical="center"/>
      <protection locked="0"/>
    </xf>
    <xf numFmtId="0" fontId="23" fillId="0" borderId="23" xfId="2" applyFont="1" applyBorder="1" applyAlignment="1" applyProtection="1">
      <alignment horizontal="center" vertical="center"/>
      <protection locked="0"/>
    </xf>
    <xf numFmtId="14" fontId="23" fillId="0" borderId="23" xfId="2" applyNumberFormat="1" applyFont="1" applyBorder="1" applyAlignment="1" applyProtection="1">
      <alignment horizontal="center" vertical="center"/>
      <protection locked="0"/>
    </xf>
    <xf numFmtId="0" fontId="23" fillId="0" borderId="59" xfId="2" applyFont="1" applyBorder="1" applyAlignment="1" applyProtection="1">
      <alignment horizontal="center" vertical="center"/>
      <protection locked="0"/>
    </xf>
    <xf numFmtId="0" fontId="33" fillId="11" borderId="63" xfId="2" applyFont="1" applyFill="1" applyBorder="1" applyAlignment="1">
      <alignment horizontal="center" vertical="center" textRotation="255"/>
    </xf>
    <xf numFmtId="0" fontId="33" fillId="11" borderId="60" xfId="2" applyFont="1" applyFill="1" applyBorder="1" applyAlignment="1">
      <alignment horizontal="center" vertical="center" textRotation="255"/>
    </xf>
    <xf numFmtId="0" fontId="33" fillId="10" borderId="60" xfId="2" applyFont="1" applyFill="1" applyBorder="1" applyAlignment="1">
      <alignment horizontal="center" vertical="center" textRotation="255"/>
    </xf>
    <xf numFmtId="0" fontId="33" fillId="10" borderId="61" xfId="2" applyFont="1" applyFill="1" applyBorder="1" applyAlignment="1">
      <alignment horizontal="center" vertical="center" textRotation="255"/>
    </xf>
    <xf numFmtId="49" fontId="23" fillId="3" borderId="41" xfId="2" applyNumberFormat="1" applyFont="1" applyFill="1" applyBorder="1" applyAlignment="1" applyProtection="1">
      <alignment horizontal="center" vertical="center" wrapText="1"/>
      <protection locked="0"/>
    </xf>
    <xf numFmtId="49" fontId="23" fillId="3" borderId="42" xfId="2" applyNumberFormat="1" applyFont="1" applyFill="1" applyBorder="1" applyAlignment="1" applyProtection="1">
      <alignment horizontal="center" vertical="center" wrapText="1"/>
      <protection locked="0"/>
    </xf>
    <xf numFmtId="0" fontId="105" fillId="2" borderId="1" xfId="2" applyFont="1" applyFill="1" applyBorder="1" applyAlignment="1">
      <alignment horizontal="right" vertical="center" wrapText="1"/>
    </xf>
    <xf numFmtId="0" fontId="105" fillId="2" borderId="2" xfId="2" applyFont="1" applyFill="1" applyBorder="1" applyAlignment="1">
      <alignment horizontal="right" vertical="center" wrapText="1"/>
    </xf>
    <xf numFmtId="168" fontId="33" fillId="3" borderId="72" xfId="4" applyNumberFormat="1" applyFont="1" applyFill="1" applyBorder="1" applyAlignment="1">
      <alignment horizontal="center" vertical="center" wrapText="1"/>
    </xf>
    <xf numFmtId="0" fontId="25" fillId="0" borderId="0" xfId="2" applyFont="1" applyFill="1" applyBorder="1" applyAlignment="1">
      <alignment horizontal="center" vertical="center" wrapText="1"/>
    </xf>
    <xf numFmtId="0" fontId="49" fillId="11" borderId="54" xfId="2" applyFont="1" applyFill="1" applyBorder="1" applyAlignment="1">
      <alignment horizontal="center" vertical="center" wrapText="1"/>
    </xf>
    <xf numFmtId="0" fontId="99" fillId="14" borderId="30" xfId="2" applyFont="1" applyFill="1" applyBorder="1" applyAlignment="1">
      <alignment horizontal="center" vertical="center" wrapText="1"/>
    </xf>
    <xf numFmtId="0" fontId="99" fillId="14" borderId="31" xfId="2" applyFont="1" applyFill="1" applyBorder="1" applyAlignment="1">
      <alignment horizontal="center" vertical="center" wrapText="1"/>
    </xf>
    <xf numFmtId="0" fontId="49" fillId="0" borderId="30" xfId="2" applyFont="1" applyBorder="1" applyAlignment="1" applyProtection="1">
      <alignment horizontal="center" vertical="center" wrapText="1"/>
      <protection locked="0"/>
    </xf>
    <xf numFmtId="0" fontId="49" fillId="0" borderId="31" xfId="2" applyFont="1" applyBorder="1" applyAlignment="1" applyProtection="1">
      <alignment horizontal="center" vertical="center" wrapText="1"/>
      <protection locked="0"/>
    </xf>
    <xf numFmtId="0" fontId="49" fillId="0" borderId="32" xfId="2" applyFont="1" applyBorder="1" applyAlignment="1" applyProtection="1">
      <alignment horizontal="center" vertical="center" wrapText="1"/>
      <protection locked="0"/>
    </xf>
    <xf numFmtId="0" fontId="105" fillId="2" borderId="46" xfId="2" applyFont="1" applyFill="1" applyBorder="1" applyAlignment="1">
      <alignment horizontal="left" vertical="center" wrapText="1"/>
    </xf>
    <xf numFmtId="0" fontId="105" fillId="2" borderId="47" xfId="2" applyFont="1" applyFill="1" applyBorder="1" applyAlignment="1">
      <alignment horizontal="left" vertical="center" wrapText="1"/>
    </xf>
    <xf numFmtId="0" fontId="105" fillId="2" borderId="48" xfId="2" applyFont="1" applyFill="1" applyBorder="1" applyAlignment="1">
      <alignment horizontal="left" vertical="center" wrapText="1"/>
    </xf>
    <xf numFmtId="0" fontId="49" fillId="10" borderId="71" xfId="2" applyFont="1" applyFill="1" applyBorder="1" applyAlignment="1">
      <alignment horizontal="center" vertical="center" wrapText="1"/>
    </xf>
    <xf numFmtId="0" fontId="49" fillId="10" borderId="60" xfId="2" applyFont="1" applyFill="1" applyBorder="1" applyAlignment="1">
      <alignment horizontal="center" vertical="center" wrapText="1"/>
    </xf>
    <xf numFmtId="0" fontId="135" fillId="10" borderId="23" xfId="2" applyFont="1" applyFill="1" applyBorder="1" applyAlignment="1">
      <alignment horizontal="center" vertical="center" wrapText="1"/>
    </xf>
    <xf numFmtId="0" fontId="135" fillId="10" borderId="41" xfId="2" applyFont="1" applyFill="1" applyBorder="1" applyAlignment="1">
      <alignment horizontal="center" vertical="center" wrapText="1"/>
    </xf>
    <xf numFmtId="0" fontId="135" fillId="10" borderId="57" xfId="2" applyFont="1" applyFill="1" applyBorder="1" applyAlignment="1">
      <alignment horizontal="center" vertical="center" wrapText="1"/>
    </xf>
    <xf numFmtId="0" fontId="135" fillId="10" borderId="14" xfId="2" applyFont="1" applyFill="1" applyBorder="1" applyAlignment="1">
      <alignment horizontal="center" vertical="center" wrapText="1"/>
    </xf>
    <xf numFmtId="0" fontId="135" fillId="11" borderId="55" xfId="2" applyFont="1" applyFill="1" applyBorder="1" applyAlignment="1">
      <alignment horizontal="center" vertical="center" wrapText="1"/>
    </xf>
    <xf numFmtId="0" fontId="135" fillId="11" borderId="25" xfId="2" applyFont="1" applyFill="1" applyBorder="1" applyAlignment="1">
      <alignment horizontal="center" vertical="center" wrapText="1"/>
    </xf>
    <xf numFmtId="0" fontId="49" fillId="10" borderId="54" xfId="2" applyFont="1" applyFill="1" applyBorder="1" applyAlignment="1">
      <alignment horizontal="center" vertical="center" wrapText="1"/>
    </xf>
    <xf numFmtId="0" fontId="129" fillId="8" borderId="55" xfId="2" applyFont="1" applyFill="1" applyBorder="1" applyAlignment="1">
      <alignment horizontal="center" vertical="center" wrapText="1"/>
    </xf>
    <xf numFmtId="0" fontId="129" fillId="8" borderId="64" xfId="2" applyFont="1" applyFill="1" applyBorder="1" applyAlignment="1">
      <alignment horizontal="center" vertical="center" wrapText="1"/>
    </xf>
    <xf numFmtId="0" fontId="100" fillId="8" borderId="6" xfId="2" applyFont="1" applyFill="1" applyBorder="1" applyAlignment="1">
      <alignment horizontal="left" vertical="center" wrapText="1"/>
    </xf>
    <xf numFmtId="0" fontId="100" fillId="8" borderId="0" xfId="2" applyFont="1" applyFill="1" applyBorder="1" applyAlignment="1">
      <alignment horizontal="left" vertical="center" wrapText="1"/>
    </xf>
    <xf numFmtId="0" fontId="100" fillId="8" borderId="0" xfId="2" applyFont="1" applyFill="1" applyBorder="1" applyAlignment="1">
      <alignment horizontal="left" vertical="center"/>
    </xf>
    <xf numFmtId="0" fontId="100" fillId="8" borderId="7" xfId="2" applyFont="1" applyFill="1" applyBorder="1" applyAlignment="1">
      <alignment horizontal="left" vertical="center"/>
    </xf>
    <xf numFmtId="0" fontId="23" fillId="0" borderId="7" xfId="2" applyFont="1" applyBorder="1" applyAlignment="1" applyProtection="1">
      <alignment horizontal="left" vertical="top" wrapText="1"/>
      <protection locked="0"/>
    </xf>
    <xf numFmtId="0" fontId="99" fillId="8" borderId="6" xfId="2" applyFont="1" applyFill="1" applyBorder="1" applyAlignment="1">
      <alignment horizontal="left" vertical="center"/>
    </xf>
    <xf numFmtId="0" fontId="99" fillId="8" borderId="0" xfId="2" applyFont="1" applyFill="1" applyBorder="1" applyAlignment="1">
      <alignment horizontal="left" vertical="center"/>
    </xf>
    <xf numFmtId="0" fontId="99" fillId="8" borderId="7" xfId="2" applyFont="1" applyFill="1" applyBorder="1" applyAlignment="1">
      <alignment horizontal="left" vertical="center"/>
    </xf>
    <xf numFmtId="0" fontId="101" fillId="0" borderId="43" xfId="2" applyFont="1" applyBorder="1" applyAlignment="1">
      <alignment horizontal="left" vertical="center" wrapText="1"/>
    </xf>
    <xf numFmtId="0" fontId="101" fillId="0" borderId="44" xfId="2" applyFont="1" applyBorder="1" applyAlignment="1">
      <alignment horizontal="left" vertical="center" wrapText="1"/>
    </xf>
    <xf numFmtId="0" fontId="101" fillId="0" borderId="45" xfId="2" applyFont="1" applyBorder="1" applyAlignment="1">
      <alignment horizontal="left" vertical="center" wrapText="1"/>
    </xf>
    <xf numFmtId="0" fontId="79" fillId="6" borderId="1" xfId="2" applyFont="1" applyFill="1" applyBorder="1" applyAlignment="1">
      <alignment horizontal="center" vertical="center" wrapText="1"/>
    </xf>
    <xf numFmtId="0" fontId="79" fillId="6" borderId="2" xfId="2" applyFont="1" applyFill="1" applyBorder="1" applyAlignment="1">
      <alignment horizontal="center" vertical="center" wrapText="1"/>
    </xf>
    <xf numFmtId="0" fontId="79" fillId="6" borderId="3" xfId="2" applyFont="1" applyFill="1" applyBorder="1" applyAlignment="1">
      <alignment horizontal="center" vertical="center" wrapText="1"/>
    </xf>
    <xf numFmtId="0" fontId="79" fillId="6" borderId="51" xfId="2" applyFont="1" applyFill="1" applyBorder="1" applyAlignment="1">
      <alignment horizontal="center" vertical="center" wrapText="1"/>
    </xf>
    <xf numFmtId="0" fontId="79" fillId="6" borderId="4" xfId="2" applyFont="1" applyFill="1" applyBorder="1" applyAlignment="1">
      <alignment horizontal="center" vertical="center" wrapText="1"/>
    </xf>
    <xf numFmtId="0" fontId="79" fillId="6" borderId="52" xfId="2" applyFont="1" applyFill="1" applyBorder="1" applyAlignment="1">
      <alignment horizontal="center" vertical="center"/>
    </xf>
    <xf numFmtId="0" fontId="79" fillId="6" borderId="5" xfId="2" applyFont="1" applyFill="1" applyBorder="1" applyAlignment="1">
      <alignment horizontal="center" vertical="center"/>
    </xf>
    <xf numFmtId="0" fontId="79" fillId="6" borderId="53" xfId="2" applyFont="1" applyFill="1" applyBorder="1" applyAlignment="1">
      <alignment horizontal="center" vertical="center"/>
    </xf>
    <xf numFmtId="0" fontId="130" fillId="8" borderId="81" xfId="2" applyFont="1" applyFill="1" applyBorder="1" applyAlignment="1">
      <alignment horizontal="center" vertical="center" wrapText="1"/>
    </xf>
    <xf numFmtId="0" fontId="130" fillId="8" borderId="64" xfId="2" applyFont="1" applyFill="1" applyBorder="1" applyAlignment="1">
      <alignment horizontal="center" vertical="center" wrapText="1"/>
    </xf>
    <xf numFmtId="0" fontId="129" fillId="8" borderId="80" xfId="2" applyFont="1" applyFill="1" applyBorder="1" applyAlignment="1">
      <alignment horizontal="center" vertical="center" wrapText="1"/>
    </xf>
    <xf numFmtId="0" fontId="129" fillId="8" borderId="31" xfId="2" applyFont="1" applyFill="1" applyBorder="1" applyAlignment="1">
      <alignment horizontal="center" vertical="center" wrapText="1"/>
    </xf>
    <xf numFmtId="0" fontId="33" fillId="9" borderId="6" xfId="2" applyFont="1" applyFill="1" applyBorder="1" applyAlignment="1">
      <alignment horizontal="center" vertical="center" textRotation="255"/>
    </xf>
    <xf numFmtId="0" fontId="126" fillId="42" borderId="81" xfId="2" applyFont="1" applyFill="1" applyBorder="1" applyAlignment="1" applyProtection="1">
      <alignment horizontal="center" vertical="top" wrapText="1"/>
    </xf>
    <xf numFmtId="0" fontId="126" fillId="42" borderId="64" xfId="2" applyFont="1" applyFill="1" applyBorder="1" applyAlignment="1" applyProtection="1">
      <alignment horizontal="center" vertical="top" wrapText="1"/>
    </xf>
    <xf numFmtId="0" fontId="126" fillId="58" borderId="81" xfId="2" applyFont="1" applyFill="1" applyBorder="1" applyAlignment="1" applyProtection="1">
      <alignment horizontal="center" vertical="top" wrapText="1"/>
    </xf>
    <xf numFmtId="0" fontId="126" fillId="58" borderId="64" xfId="2" applyFont="1" applyFill="1" applyBorder="1" applyAlignment="1" applyProtection="1">
      <alignment horizontal="center" vertical="top" wrapText="1"/>
    </xf>
    <xf numFmtId="0" fontId="126" fillId="43" borderId="81" xfId="2" applyFont="1" applyFill="1" applyBorder="1" applyAlignment="1" applyProtection="1">
      <alignment horizontal="center" vertical="top" wrapText="1"/>
    </xf>
    <xf numFmtId="0" fontId="126" fillId="43" borderId="64" xfId="2" applyFont="1" applyFill="1" applyBorder="1" applyAlignment="1" applyProtection="1">
      <alignment horizontal="center" vertical="top" wrapText="1"/>
    </xf>
    <xf numFmtId="0" fontId="126" fillId="44" borderId="81" xfId="2" applyFont="1" applyFill="1" applyBorder="1" applyAlignment="1" applyProtection="1">
      <alignment horizontal="center" vertical="top" wrapText="1"/>
    </xf>
    <xf numFmtId="0" fontId="126" fillId="44" borderId="64" xfId="2" applyFont="1" applyFill="1" applyBorder="1" applyAlignment="1" applyProtection="1">
      <alignment horizontal="center" vertical="top" wrapText="1"/>
    </xf>
    <xf numFmtId="0" fontId="126" fillId="45" borderId="81" xfId="2" applyFont="1" applyFill="1" applyBorder="1" applyAlignment="1" applyProtection="1">
      <alignment horizontal="center" vertical="top" wrapText="1"/>
    </xf>
    <xf numFmtId="0" fontId="126" fillId="45" borderId="64" xfId="2" applyFont="1" applyFill="1" applyBorder="1" applyAlignment="1" applyProtection="1">
      <alignment horizontal="center" vertical="top" wrapText="1"/>
    </xf>
    <xf numFmtId="0" fontId="126" fillId="46" borderId="81" xfId="2" applyFont="1" applyFill="1" applyBorder="1" applyAlignment="1" applyProtection="1">
      <alignment horizontal="center" vertical="top" wrapText="1"/>
    </xf>
    <xf numFmtId="0" fontId="126" fillId="46" borderId="64" xfId="2" applyFont="1" applyFill="1" applyBorder="1" applyAlignment="1" applyProtection="1">
      <alignment horizontal="center" vertical="top" wrapText="1"/>
    </xf>
    <xf numFmtId="0" fontId="126" fillId="47" borderId="81" xfId="2" applyFont="1" applyFill="1" applyBorder="1" applyAlignment="1" applyProtection="1">
      <alignment horizontal="center" vertical="top" wrapText="1"/>
    </xf>
    <xf numFmtId="0" fontId="126" fillId="47" borderId="64" xfId="2" applyFont="1" applyFill="1" applyBorder="1" applyAlignment="1" applyProtection="1">
      <alignment horizontal="center" vertical="top" wrapText="1"/>
    </xf>
    <xf numFmtId="0" fontId="126" fillId="49" borderId="81" xfId="2" applyFont="1" applyFill="1" applyBorder="1" applyAlignment="1" applyProtection="1">
      <alignment horizontal="center" vertical="top" wrapText="1"/>
    </xf>
    <xf numFmtId="0" fontId="126" fillId="49" borderId="64" xfId="2" applyFont="1" applyFill="1" applyBorder="1" applyAlignment="1" applyProtection="1">
      <alignment horizontal="center" vertical="top" wrapText="1"/>
    </xf>
    <xf numFmtId="0" fontId="126" fillId="50" borderId="81" xfId="2" applyFont="1" applyFill="1" applyBorder="1" applyAlignment="1" applyProtection="1">
      <alignment horizontal="center" vertical="top" wrapText="1"/>
    </xf>
    <xf numFmtId="0" fontId="126" fillId="50" borderId="64" xfId="2" applyFont="1" applyFill="1" applyBorder="1" applyAlignment="1" applyProtection="1">
      <alignment horizontal="center" vertical="top" wrapText="1"/>
    </xf>
    <xf numFmtId="0" fontId="23" fillId="0" borderId="10" xfId="2" applyFont="1" applyFill="1" applyBorder="1" applyAlignment="1" applyProtection="1">
      <alignment horizontal="center" vertical="center" wrapText="1"/>
      <protection locked="0"/>
    </xf>
    <xf numFmtId="0" fontId="79" fillId="2" borderId="8" xfId="2" applyFont="1" applyFill="1" applyBorder="1" applyAlignment="1">
      <alignment horizontal="left" vertical="center" wrapText="1"/>
    </xf>
    <xf numFmtId="0" fontId="79" fillId="2" borderId="9" xfId="2" applyFont="1" applyFill="1" applyBorder="1" applyAlignment="1">
      <alignment horizontal="left" vertical="center" wrapText="1"/>
    </xf>
    <xf numFmtId="0" fontId="79" fillId="2" borderId="10" xfId="2" applyFont="1" applyFill="1" applyBorder="1" applyAlignment="1">
      <alignment horizontal="left" vertical="center" wrapText="1"/>
    </xf>
    <xf numFmtId="0" fontId="97" fillId="5" borderId="49" xfId="2" applyFont="1" applyFill="1" applyBorder="1" applyAlignment="1">
      <alignment horizontal="center" vertical="center" wrapText="1"/>
    </xf>
    <xf numFmtId="0" fontId="97" fillId="5" borderId="50" xfId="2" applyFont="1" applyFill="1" applyBorder="1" applyAlignment="1">
      <alignment horizontal="center" vertical="center" wrapText="1"/>
    </xf>
    <xf numFmtId="0" fontId="97" fillId="5" borderId="10" xfId="3" applyFont="1" applyFill="1" applyBorder="1" applyAlignment="1">
      <alignment horizontal="center" vertical="center"/>
    </xf>
    <xf numFmtId="0" fontId="97" fillId="5" borderId="33" xfId="2" applyFont="1" applyFill="1" applyBorder="1" applyAlignment="1">
      <alignment horizontal="center" vertical="center"/>
    </xf>
    <xf numFmtId="0" fontId="97" fillId="5" borderId="34" xfId="2" applyFont="1" applyFill="1" applyBorder="1" applyAlignment="1">
      <alignment horizontal="center" vertical="center"/>
    </xf>
    <xf numFmtId="0" fontId="98" fillId="0" borderId="33" xfId="3" applyFont="1" applyBorder="1" applyAlignment="1" applyProtection="1">
      <alignment horizontal="center" vertical="center" wrapText="1"/>
      <protection locked="0"/>
    </xf>
    <xf numFmtId="0" fontId="23" fillId="0" borderId="34" xfId="2" applyFont="1" applyBorder="1" applyAlignment="1" applyProtection="1">
      <alignment horizontal="center" vertical="center"/>
      <protection locked="0"/>
    </xf>
    <xf numFmtId="0" fontId="98" fillId="0" borderId="38" xfId="3" applyFont="1" applyBorder="1" applyAlignment="1" applyProtection="1">
      <alignment horizontal="center" vertical="center" wrapText="1"/>
      <protection locked="0"/>
    </xf>
    <xf numFmtId="0" fontId="23" fillId="0" borderId="39" xfId="2" applyFont="1" applyBorder="1" applyAlignment="1" applyProtection="1">
      <alignment horizontal="center" vertical="center" wrapText="1"/>
      <protection locked="0"/>
    </xf>
    <xf numFmtId="0" fontId="23" fillId="0" borderId="40" xfId="2" applyFont="1" applyBorder="1" applyAlignment="1" applyProtection="1">
      <alignment horizontal="center" vertical="center" wrapText="1"/>
      <protection locked="0"/>
    </xf>
    <xf numFmtId="0" fontId="23" fillId="0" borderId="35" xfId="2" applyFont="1" applyBorder="1" applyAlignment="1" applyProtection="1">
      <alignment horizontal="center" vertical="center" wrapText="1"/>
      <protection locked="0"/>
    </xf>
    <xf numFmtId="0" fontId="23" fillId="0" borderId="73" xfId="2" applyFont="1" applyBorder="1" applyAlignment="1" applyProtection="1">
      <alignment horizontal="center" vertical="center" wrapText="1"/>
      <protection locked="0"/>
    </xf>
    <xf numFmtId="0" fontId="23" fillId="0" borderId="75" xfId="2" applyFont="1" applyBorder="1" applyAlignment="1" applyProtection="1">
      <alignment horizontal="center" vertical="center" wrapText="1"/>
      <protection locked="0"/>
    </xf>
    <xf numFmtId="0" fontId="97" fillId="5" borderId="34" xfId="2" applyFont="1" applyFill="1" applyBorder="1" applyAlignment="1">
      <alignment horizontal="center" vertical="center" wrapText="1"/>
    </xf>
    <xf numFmtId="0" fontId="97" fillId="5" borderId="35" xfId="2" applyFont="1" applyFill="1" applyBorder="1" applyAlignment="1">
      <alignment horizontal="center" vertical="center" wrapText="1"/>
    </xf>
    <xf numFmtId="0" fontId="97" fillId="5" borderId="36" xfId="2" applyFont="1" applyFill="1" applyBorder="1" applyAlignment="1">
      <alignment horizontal="center" vertical="center" wrapText="1"/>
    </xf>
    <xf numFmtId="0" fontId="23" fillId="0" borderId="33" xfId="2" applyFont="1" applyFill="1" applyBorder="1" applyAlignment="1" applyProtection="1">
      <alignment horizontal="center" vertical="center" wrapText="1"/>
      <protection locked="0"/>
    </xf>
    <xf numFmtId="0" fontId="23" fillId="0" borderId="34" xfId="2" applyFont="1" applyFill="1" applyBorder="1" applyAlignment="1" applyProtection="1">
      <alignment horizontal="center" vertical="center" wrapText="1"/>
      <protection locked="0"/>
    </xf>
    <xf numFmtId="0" fontId="23" fillId="0" borderId="35" xfId="2" applyFont="1" applyFill="1" applyBorder="1" applyAlignment="1" applyProtection="1">
      <alignment horizontal="center" vertical="center" wrapText="1"/>
      <protection locked="0"/>
    </xf>
    <xf numFmtId="0" fontId="23" fillId="0" borderId="37" xfId="2" applyFont="1" applyFill="1" applyBorder="1" applyAlignment="1" applyProtection="1">
      <alignment horizontal="center" vertical="center" wrapText="1"/>
      <protection locked="0"/>
    </xf>
    <xf numFmtId="0" fontId="23" fillId="0" borderId="36" xfId="2" applyFont="1" applyFill="1" applyBorder="1" applyAlignment="1" applyProtection="1">
      <alignment horizontal="center" vertical="center" wrapText="1"/>
      <protection locked="0"/>
    </xf>
    <xf numFmtId="0" fontId="97" fillId="5" borderId="35" xfId="2" applyFont="1" applyFill="1" applyBorder="1" applyAlignment="1">
      <alignment horizontal="center" vertical="center"/>
    </xf>
    <xf numFmtId="0" fontId="97" fillId="5" borderId="73" xfId="2" applyFont="1" applyFill="1" applyBorder="1" applyAlignment="1">
      <alignment horizontal="center" vertical="center"/>
    </xf>
    <xf numFmtId="0" fontId="97" fillId="5" borderId="74" xfId="2" applyFont="1" applyFill="1" applyBorder="1" applyAlignment="1">
      <alignment horizontal="center" vertical="center"/>
    </xf>
    <xf numFmtId="0" fontId="97" fillId="5" borderId="75" xfId="2" applyFont="1" applyFill="1" applyBorder="1" applyAlignment="1">
      <alignment horizontal="center" vertical="center"/>
    </xf>
    <xf numFmtId="0" fontId="23" fillId="0" borderId="74" xfId="2" applyFont="1" applyBorder="1" applyAlignment="1" applyProtection="1">
      <alignment horizontal="center" vertical="center" wrapText="1"/>
      <protection locked="0"/>
    </xf>
    <xf numFmtId="0" fontId="23" fillId="0" borderId="34" xfId="2" applyFont="1" applyBorder="1" applyAlignment="1" applyProtection="1">
      <alignment horizontal="center" vertical="center" wrapText="1"/>
      <protection locked="0"/>
    </xf>
    <xf numFmtId="0" fontId="23" fillId="0" borderId="33" xfId="2" applyFont="1" applyBorder="1" applyAlignment="1" applyProtection="1">
      <alignment horizontal="center" vertical="center" wrapText="1"/>
      <protection locked="0"/>
    </xf>
    <xf numFmtId="0" fontId="23" fillId="0" borderId="35" xfId="2" applyFont="1" applyBorder="1" applyAlignment="1" applyProtection="1">
      <alignment horizontal="center" vertical="center"/>
      <protection locked="0"/>
    </xf>
    <xf numFmtId="0" fontId="23" fillId="0" borderId="36" xfId="2" applyFont="1" applyBorder="1" applyAlignment="1" applyProtection="1">
      <alignment horizontal="center" vertical="center"/>
      <protection locked="0"/>
    </xf>
    <xf numFmtId="0" fontId="97" fillId="5" borderId="36" xfId="2" applyFont="1" applyFill="1" applyBorder="1" applyAlignment="1">
      <alignment horizontal="center" vertical="center"/>
    </xf>
    <xf numFmtId="49" fontId="23" fillId="0" borderId="33" xfId="2" applyNumberFormat="1" applyFont="1" applyBorder="1" applyAlignment="1" applyProtection="1">
      <alignment horizontal="center" vertical="center" wrapText="1"/>
      <protection locked="0"/>
    </xf>
    <xf numFmtId="49" fontId="23" fillId="0" borderId="34" xfId="2" applyNumberFormat="1" applyFont="1" applyBorder="1" applyAlignment="1" applyProtection="1">
      <alignment horizontal="center" vertical="center" wrapText="1"/>
      <protection locked="0"/>
    </xf>
    <xf numFmtId="49" fontId="23" fillId="0" borderId="35" xfId="2" applyNumberFormat="1" applyFont="1" applyBorder="1" applyAlignment="1" applyProtection="1">
      <alignment horizontal="center" vertical="center" wrapText="1"/>
      <protection locked="0"/>
    </xf>
    <xf numFmtId="0" fontId="14" fillId="0" borderId="37" xfId="3" applyBorder="1" applyAlignment="1" applyProtection="1">
      <alignment horizontal="center" vertical="center" wrapText="1"/>
      <protection locked="0"/>
    </xf>
    <xf numFmtId="0" fontId="23" fillId="0" borderId="34" xfId="2" quotePrefix="1" applyFont="1" applyBorder="1" applyAlignment="1" applyProtection="1">
      <alignment horizontal="center" vertical="center" wrapText="1"/>
      <protection locked="0"/>
    </xf>
    <xf numFmtId="0" fontId="98" fillId="0" borderId="37" xfId="3" applyFont="1" applyBorder="1" applyAlignment="1" applyProtection="1">
      <alignment horizontal="center" vertical="center" wrapText="1"/>
      <protection locked="0"/>
    </xf>
    <xf numFmtId="0" fontId="23" fillId="0" borderId="36" xfId="2" applyFont="1" applyBorder="1" applyAlignment="1" applyProtection="1">
      <alignment horizontal="center" vertical="center" wrapText="1"/>
      <protection locked="0"/>
    </xf>
    <xf numFmtId="0" fontId="79" fillId="2" borderId="43" xfId="2" applyFont="1" applyFill="1" applyBorder="1" applyAlignment="1">
      <alignment horizontal="center" vertical="center" wrapText="1"/>
    </xf>
    <xf numFmtId="0" fontId="79" fillId="2" borderId="44" xfId="2" applyFont="1" applyFill="1" applyBorder="1" applyAlignment="1">
      <alignment horizontal="center" vertical="center" wrapText="1"/>
    </xf>
    <xf numFmtId="0" fontId="79" fillId="2" borderId="44" xfId="2" applyFont="1" applyFill="1" applyBorder="1" applyAlignment="1">
      <alignment horizontal="center" vertical="center"/>
    </xf>
    <xf numFmtId="0" fontId="79" fillId="2" borderId="45" xfId="2" applyFont="1" applyFill="1" applyBorder="1" applyAlignment="1">
      <alignment horizontal="center" vertical="center"/>
    </xf>
    <xf numFmtId="0" fontId="79" fillId="6" borderId="28" xfId="2" applyFont="1" applyFill="1" applyBorder="1" applyAlignment="1">
      <alignment horizontal="center" vertical="center" wrapText="1"/>
    </xf>
    <xf numFmtId="0" fontId="79" fillId="6" borderId="29" xfId="2" applyFont="1" applyFill="1" applyBorder="1" applyAlignment="1">
      <alignment horizontal="center" vertical="center"/>
    </xf>
    <xf numFmtId="0" fontId="79" fillId="7" borderId="30" xfId="2" applyFont="1" applyFill="1" applyBorder="1" applyAlignment="1">
      <alignment horizontal="center" vertical="center" wrapText="1"/>
    </xf>
    <xf numFmtId="0" fontId="79" fillId="7" borderId="31" xfId="2" applyFont="1" applyFill="1" applyBorder="1" applyAlignment="1">
      <alignment horizontal="center" vertical="center"/>
    </xf>
    <xf numFmtId="0" fontId="79" fillId="7" borderId="32" xfId="2" applyFont="1" applyFill="1" applyBorder="1" applyAlignment="1">
      <alignment horizontal="center" vertical="center"/>
    </xf>
    <xf numFmtId="0" fontId="33" fillId="0" borderId="33" xfId="2" applyFont="1" applyBorder="1" applyAlignment="1" applyProtection="1">
      <alignment horizontal="center" vertical="center" wrapText="1"/>
      <protection locked="0"/>
    </xf>
    <xf numFmtId="0" fontId="33" fillId="0" borderId="34" xfId="2" applyFont="1" applyBorder="1" applyAlignment="1" applyProtection="1">
      <alignment horizontal="center" vertical="center" wrapText="1"/>
      <protection locked="0"/>
    </xf>
    <xf numFmtId="0" fontId="33" fillId="0" borderId="34" xfId="2" applyFont="1" applyBorder="1" applyAlignment="1" applyProtection="1">
      <alignment horizontal="center" vertical="center"/>
      <protection locked="0"/>
    </xf>
    <xf numFmtId="0" fontId="33" fillId="0" borderId="35" xfId="2" applyFont="1" applyBorder="1" applyAlignment="1" applyProtection="1">
      <alignment horizontal="center" vertical="center"/>
      <protection locked="0"/>
    </xf>
    <xf numFmtId="0" fontId="33" fillId="0" borderId="36" xfId="2" applyFont="1" applyBorder="1" applyAlignment="1" applyProtection="1">
      <alignment horizontal="center" vertical="center"/>
      <protection locked="0"/>
    </xf>
    <xf numFmtId="0" fontId="79" fillId="4" borderId="30" xfId="2" applyFont="1" applyFill="1" applyBorder="1" applyAlignment="1">
      <alignment horizontal="center" vertical="center" wrapText="1"/>
    </xf>
    <xf numFmtId="0" fontId="79" fillId="4" borderId="78" xfId="2" applyFont="1" applyFill="1" applyBorder="1" applyAlignment="1">
      <alignment horizontal="center" vertical="center" wrapText="1"/>
    </xf>
    <xf numFmtId="0" fontId="79" fillId="4" borderId="16" xfId="2" applyFont="1" applyFill="1" applyBorder="1" applyAlignment="1">
      <alignment horizontal="center" vertical="center" wrapText="1"/>
    </xf>
    <xf numFmtId="0" fontId="79" fillId="4" borderId="17" xfId="2" applyFont="1" applyFill="1" applyBorder="1" applyAlignment="1">
      <alignment horizontal="center" vertical="center" wrapText="1"/>
    </xf>
    <xf numFmtId="0" fontId="79" fillId="4" borderId="79" xfId="2" applyFont="1" applyFill="1" applyBorder="1" applyAlignment="1">
      <alignment horizontal="center" vertical="center" wrapText="1"/>
    </xf>
    <xf numFmtId="0" fontId="79" fillId="4" borderId="31" xfId="2" applyFont="1" applyFill="1" applyBorder="1" applyAlignment="1">
      <alignment horizontal="center" vertical="center" wrapText="1"/>
    </xf>
    <xf numFmtId="0" fontId="79" fillId="4" borderId="18" xfId="2" applyFont="1" applyFill="1" applyBorder="1" applyAlignment="1">
      <alignment horizontal="center" vertical="center" wrapText="1"/>
    </xf>
    <xf numFmtId="0" fontId="79" fillId="4" borderId="19" xfId="2" applyFont="1" applyFill="1" applyBorder="1" applyAlignment="1">
      <alignment horizontal="center" vertical="center" wrapText="1"/>
    </xf>
    <xf numFmtId="0" fontId="79" fillId="4" borderId="76" xfId="2" applyFont="1" applyFill="1" applyBorder="1" applyAlignment="1">
      <alignment horizontal="center" vertical="center" wrapText="1"/>
    </xf>
    <xf numFmtId="0" fontId="79" fillId="4" borderId="20" xfId="2" applyFont="1" applyFill="1" applyBorder="1" applyAlignment="1">
      <alignment horizontal="center" vertical="center" wrapText="1"/>
    </xf>
    <xf numFmtId="0" fontId="101" fillId="5" borderId="69" xfId="2" applyFont="1" applyFill="1" applyBorder="1" applyAlignment="1" applyProtection="1">
      <alignment horizontal="center" vertical="center" wrapText="1"/>
      <protection locked="0"/>
    </xf>
    <xf numFmtId="0" fontId="101" fillId="5" borderId="65" xfId="2" applyFont="1" applyFill="1" applyBorder="1" applyAlignment="1" applyProtection="1">
      <alignment horizontal="center" vertical="center" wrapText="1"/>
      <protection locked="0"/>
    </xf>
    <xf numFmtId="0" fontId="99" fillId="5" borderId="65" xfId="2" applyFont="1" applyFill="1" applyBorder="1" applyAlignment="1" applyProtection="1">
      <alignment horizontal="center" vertical="center" wrapText="1"/>
      <protection locked="0"/>
    </xf>
    <xf numFmtId="0" fontId="80" fillId="3" borderId="2" xfId="2" applyFont="1" applyFill="1" applyBorder="1" applyAlignment="1">
      <alignment horizontal="center" vertical="center" wrapText="1"/>
    </xf>
    <xf numFmtId="0" fontId="79" fillId="2" borderId="1" xfId="2" applyFont="1" applyFill="1" applyBorder="1" applyAlignment="1">
      <alignment horizontal="center" vertical="center"/>
    </xf>
    <xf numFmtId="0" fontId="79" fillId="2" borderId="2" xfId="2" applyFont="1" applyFill="1" applyBorder="1" applyAlignment="1">
      <alignment horizontal="center" vertical="center"/>
    </xf>
    <xf numFmtId="0" fontId="79" fillId="2" borderId="4" xfId="2" applyFont="1" applyFill="1" applyBorder="1" applyAlignment="1">
      <alignment horizontal="center" vertical="center"/>
    </xf>
    <xf numFmtId="0" fontId="99" fillId="14" borderId="5" xfId="2" applyFont="1" applyFill="1" applyBorder="1" applyAlignment="1">
      <alignment horizontal="center" wrapText="1"/>
    </xf>
    <xf numFmtId="0" fontId="99" fillId="14" borderId="2" xfId="2" applyFont="1" applyFill="1" applyBorder="1" applyAlignment="1">
      <alignment horizontal="center" wrapText="1"/>
    </xf>
    <xf numFmtId="0" fontId="99" fillId="14" borderId="3" xfId="2" applyFont="1" applyFill="1" applyBorder="1" applyAlignment="1">
      <alignment horizontal="center" wrapText="1"/>
    </xf>
    <xf numFmtId="0" fontId="99" fillId="0" borderId="6" xfId="2" applyFont="1" applyBorder="1" applyAlignment="1" applyProtection="1">
      <alignment horizontal="center" vertical="center" wrapText="1"/>
      <protection locked="0"/>
    </xf>
    <xf numFmtId="0" fontId="99" fillId="0" borderId="0" xfId="2" applyFont="1" applyBorder="1" applyAlignment="1" applyProtection="1">
      <alignment horizontal="center" vertical="center" wrapText="1"/>
      <protection locked="0"/>
    </xf>
    <xf numFmtId="0" fontId="99" fillId="0" borderId="7" xfId="2" applyFont="1" applyBorder="1" applyAlignment="1" applyProtection="1">
      <alignment horizontal="center" vertical="center" wrapText="1"/>
      <protection locked="0"/>
    </xf>
    <xf numFmtId="0" fontId="79" fillId="4" borderId="11" xfId="2" applyFont="1" applyFill="1" applyBorder="1" applyAlignment="1">
      <alignment horizontal="center" vertical="center"/>
    </xf>
    <xf numFmtId="0" fontId="79" fillId="4" borderId="12" xfId="2" applyFont="1" applyFill="1" applyBorder="1" applyAlignment="1">
      <alignment horizontal="center" vertical="center"/>
    </xf>
    <xf numFmtId="0" fontId="79" fillId="4" borderId="15" xfId="2" applyFont="1" applyFill="1" applyBorder="1" applyAlignment="1">
      <alignment horizontal="center" vertical="center"/>
    </xf>
    <xf numFmtId="0" fontId="79" fillId="4" borderId="80" xfId="2" applyFont="1" applyFill="1" applyBorder="1" applyAlignment="1">
      <alignment horizontal="center" vertical="center" wrapText="1"/>
    </xf>
    <xf numFmtId="0" fontId="79" fillId="4" borderId="32" xfId="2" applyFont="1" applyFill="1" applyBorder="1" applyAlignment="1">
      <alignment horizontal="center" vertical="center" wrapText="1"/>
    </xf>
    <xf numFmtId="0" fontId="79" fillId="4" borderId="21" xfId="2" applyFont="1" applyFill="1" applyBorder="1" applyAlignment="1">
      <alignment horizontal="center" vertical="center" wrapText="1"/>
    </xf>
    <xf numFmtId="0" fontId="79" fillId="4" borderId="0" xfId="2" applyFont="1" applyFill="1" applyBorder="1" applyAlignment="1">
      <alignment horizontal="center" vertical="center" wrapText="1"/>
    </xf>
    <xf numFmtId="0" fontId="99" fillId="5" borderId="66" xfId="2" applyFont="1" applyFill="1" applyBorder="1" applyAlignment="1" applyProtection="1">
      <alignment horizontal="center" vertical="center" wrapText="1"/>
      <protection locked="0"/>
    </xf>
    <xf numFmtId="0" fontId="99" fillId="5" borderId="44" xfId="2" applyFont="1" applyFill="1" applyBorder="1" applyAlignment="1" applyProtection="1">
      <alignment horizontal="center" vertical="center" wrapText="1"/>
      <protection locked="0"/>
    </xf>
    <xf numFmtId="0" fontId="99" fillId="0" borderId="41" xfId="2" applyFont="1" applyFill="1" applyBorder="1" applyAlignment="1">
      <alignment horizontal="center" vertical="center" wrapText="1"/>
    </xf>
    <xf numFmtId="0" fontId="99" fillId="0" borderId="9" xfId="2" applyFont="1" applyFill="1" applyBorder="1" applyAlignment="1">
      <alignment horizontal="center" vertical="center" wrapText="1"/>
    </xf>
    <xf numFmtId="0" fontId="99" fillId="0" borderId="10" xfId="2" applyFont="1" applyFill="1" applyBorder="1" applyAlignment="1">
      <alignment horizontal="center" vertical="center" wrapText="1"/>
    </xf>
    <xf numFmtId="0" fontId="99" fillId="0" borderId="14" xfId="2" applyFont="1" applyFill="1" applyBorder="1" applyAlignment="1">
      <alignment horizontal="center" vertical="center" wrapText="1"/>
    </xf>
    <xf numFmtId="0" fontId="99" fillId="0" borderId="12" xfId="2" applyFont="1" applyFill="1" applyBorder="1" applyAlignment="1">
      <alignment horizontal="center" vertical="center" wrapText="1"/>
    </xf>
    <xf numFmtId="0" fontId="99" fillId="0" borderId="15" xfId="2" applyFont="1" applyFill="1" applyBorder="1" applyAlignment="1">
      <alignment horizontal="center" vertical="center" wrapText="1"/>
    </xf>
    <xf numFmtId="0" fontId="107" fillId="3" borderId="1" xfId="2" applyFont="1" applyFill="1" applyBorder="1" applyAlignment="1">
      <alignment horizontal="center"/>
    </xf>
    <xf numFmtId="0" fontId="107" fillId="3" borderId="2" xfId="2" applyFont="1" applyFill="1" applyBorder="1" applyAlignment="1">
      <alignment horizontal="center"/>
    </xf>
    <xf numFmtId="0" fontId="108" fillId="3" borderId="2" xfId="2" applyFont="1" applyFill="1" applyBorder="1" applyAlignment="1">
      <alignment horizontal="center" vertical="center" wrapText="1"/>
    </xf>
    <xf numFmtId="0" fontId="108" fillId="3" borderId="3" xfId="2" applyFont="1" applyFill="1" applyBorder="1" applyAlignment="1">
      <alignment horizontal="center" vertical="center" wrapText="1"/>
    </xf>
    <xf numFmtId="0" fontId="99" fillId="0" borderId="13" xfId="2" applyFont="1" applyFill="1" applyBorder="1" applyAlignment="1">
      <alignment horizontal="center" vertical="center" wrapText="1"/>
    </xf>
    <xf numFmtId="0" fontId="99" fillId="0" borderId="6" xfId="2" applyFont="1" applyFill="1" applyBorder="1" applyAlignment="1">
      <alignment horizontal="center" vertical="center"/>
    </xf>
    <xf numFmtId="0" fontId="99" fillId="0" borderId="0" xfId="2" applyFont="1" applyFill="1" applyBorder="1" applyAlignment="1">
      <alignment horizontal="center" vertical="center"/>
    </xf>
    <xf numFmtId="0" fontId="99" fillId="0" borderId="22" xfId="2" applyFont="1" applyFill="1" applyBorder="1" applyAlignment="1">
      <alignment horizontal="center" vertical="center"/>
    </xf>
    <xf numFmtId="0" fontId="126" fillId="51" borderId="81" xfId="2" applyFont="1" applyFill="1" applyBorder="1" applyAlignment="1" applyProtection="1">
      <alignment horizontal="center" vertical="top" wrapText="1"/>
    </xf>
    <xf numFmtId="0" fontId="126" fillId="51" borderId="64" xfId="2" applyFont="1" applyFill="1" applyBorder="1" applyAlignment="1" applyProtection="1">
      <alignment horizontal="center" vertical="top" wrapText="1"/>
    </xf>
    <xf numFmtId="0" fontId="126" fillId="53" borderId="81" xfId="2" applyFont="1" applyFill="1" applyBorder="1" applyAlignment="1" applyProtection="1">
      <alignment horizontal="center" vertical="top" wrapText="1"/>
    </xf>
    <xf numFmtId="0" fontId="126" fillId="53" borderId="64" xfId="2" applyFont="1" applyFill="1" applyBorder="1" applyAlignment="1" applyProtection="1">
      <alignment horizontal="center" vertical="top" wrapText="1"/>
    </xf>
    <xf numFmtId="0" fontId="126" fillId="54" borderId="81" xfId="2" applyFont="1" applyFill="1" applyBorder="1" applyAlignment="1" applyProtection="1">
      <alignment horizontal="center" vertical="top" wrapText="1"/>
    </xf>
    <xf numFmtId="0" fontId="126" fillId="54" borderId="64" xfId="2" applyFont="1" applyFill="1" applyBorder="1" applyAlignment="1" applyProtection="1">
      <alignment horizontal="center" vertical="top" wrapText="1"/>
    </xf>
    <xf numFmtId="0" fontId="126" fillId="52" borderId="81" xfId="2" applyFont="1" applyFill="1" applyBorder="1" applyAlignment="1" applyProtection="1">
      <alignment horizontal="center" vertical="top" wrapText="1"/>
    </xf>
    <xf numFmtId="0" fontId="126" fillId="52" borderId="64" xfId="2" applyFont="1" applyFill="1" applyBorder="1" applyAlignment="1" applyProtection="1">
      <alignment horizontal="center" vertical="top" wrapText="1"/>
    </xf>
    <xf numFmtId="0" fontId="126" fillId="55" borderId="81" xfId="2" applyFont="1" applyFill="1" applyBorder="1" applyAlignment="1" applyProtection="1">
      <alignment horizontal="center" vertical="top" wrapText="1"/>
    </xf>
    <xf numFmtId="0" fontId="126" fillId="55" borderId="64" xfId="2" applyFont="1" applyFill="1" applyBorder="1" applyAlignment="1" applyProtection="1">
      <alignment horizontal="center" vertical="top" wrapText="1"/>
    </xf>
    <xf numFmtId="0" fontId="126" fillId="56" borderId="81" xfId="2" applyFont="1" applyFill="1" applyBorder="1" applyAlignment="1" applyProtection="1">
      <alignment horizontal="center" vertical="top" wrapText="1"/>
    </xf>
    <xf numFmtId="0" fontId="126" fillId="56" borderId="64" xfId="2" applyFont="1" applyFill="1" applyBorder="1" applyAlignment="1" applyProtection="1">
      <alignment horizontal="center" vertical="top" wrapText="1"/>
    </xf>
    <xf numFmtId="0" fontId="126" fillId="57" borderId="81" xfId="2" applyFont="1" applyFill="1" applyBorder="1" applyAlignment="1" applyProtection="1">
      <alignment horizontal="center" vertical="top" wrapText="1"/>
    </xf>
    <xf numFmtId="0" fontId="126" fillId="57" borderId="48" xfId="2" applyFont="1" applyFill="1" applyBorder="1" applyAlignment="1" applyProtection="1">
      <alignment horizontal="center" vertical="top" wrapText="1"/>
    </xf>
    <xf numFmtId="0" fontId="106" fillId="0" borderId="24" xfId="2" applyFont="1" applyFill="1" applyBorder="1" applyAlignment="1" applyProtection="1">
      <alignment horizontal="left" vertical="center" wrapText="1"/>
      <protection locked="0"/>
    </xf>
    <xf numFmtId="0" fontId="106" fillId="0" borderId="23" xfId="2" applyFont="1" applyFill="1" applyBorder="1" applyAlignment="1" applyProtection="1">
      <alignment horizontal="left" vertical="center" wrapText="1"/>
      <protection locked="0"/>
    </xf>
    <xf numFmtId="0" fontId="23" fillId="0" borderId="23" xfId="2" applyFont="1" applyFill="1" applyBorder="1" applyAlignment="1" applyProtection="1">
      <alignment horizontal="center" vertical="center" wrapText="1"/>
      <protection locked="0"/>
    </xf>
    <xf numFmtId="0" fontId="23" fillId="0" borderId="23" xfId="2" applyFont="1" applyFill="1" applyBorder="1" applyAlignment="1" applyProtection="1">
      <alignment horizontal="center" vertical="center"/>
      <protection locked="0"/>
    </xf>
    <xf numFmtId="0" fontId="23" fillId="0" borderId="59" xfId="2" applyFont="1" applyFill="1" applyBorder="1" applyAlignment="1" applyProtection="1">
      <alignment horizontal="center" vertical="center"/>
      <protection locked="0"/>
    </xf>
    <xf numFmtId="167" fontId="21" fillId="15" borderId="9" xfId="2" applyNumberFormat="1" applyFont="1" applyFill="1" applyBorder="1" applyAlignment="1">
      <alignment horizontal="center" vertical="center"/>
    </xf>
    <xf numFmtId="167" fontId="21" fillId="15" borderId="42" xfId="2" applyNumberFormat="1" applyFont="1" applyFill="1" applyBorder="1" applyAlignment="1">
      <alignment horizontal="center" vertical="center"/>
    </xf>
    <xf numFmtId="167" fontId="21" fillId="15" borderId="41" xfId="2" applyNumberFormat="1" applyFont="1" applyFill="1" applyBorder="1" applyAlignment="1">
      <alignment horizontal="center" vertical="center"/>
    </xf>
    <xf numFmtId="0" fontId="79" fillId="6" borderId="12" xfId="2" applyFont="1" applyFill="1" applyBorder="1" applyAlignment="1">
      <alignment horizontal="center" vertical="center"/>
    </xf>
    <xf numFmtId="0" fontId="79" fillId="6" borderId="13" xfId="2" applyFont="1" applyFill="1" applyBorder="1" applyAlignment="1">
      <alignment horizontal="center" vertical="center"/>
    </xf>
    <xf numFmtId="167" fontId="21" fillId="15" borderId="10" xfId="2" applyNumberFormat="1" applyFont="1" applyFill="1" applyBorder="1" applyAlignment="1">
      <alignment horizontal="center" vertical="center"/>
    </xf>
    <xf numFmtId="167" fontId="21" fillId="16" borderId="41" xfId="2" applyNumberFormat="1" applyFont="1" applyFill="1" applyBorder="1" applyAlignment="1">
      <alignment horizontal="center" vertical="center"/>
    </xf>
    <xf numFmtId="167" fontId="21" fillId="16" borderId="9" xfId="2" applyNumberFormat="1" applyFont="1" applyFill="1" applyBorder="1" applyAlignment="1">
      <alignment horizontal="center" vertical="center"/>
    </xf>
    <xf numFmtId="167" fontId="21" fillId="16" borderId="42" xfId="2" applyNumberFormat="1" applyFont="1" applyFill="1" applyBorder="1" applyAlignment="1">
      <alignment horizontal="center" vertical="center"/>
    </xf>
    <xf numFmtId="167" fontId="21" fillId="16" borderId="10" xfId="2" applyNumberFormat="1" applyFont="1" applyFill="1" applyBorder="1" applyAlignment="1">
      <alignment horizontal="center" vertical="center"/>
    </xf>
    <xf numFmtId="167" fontId="21" fillId="10" borderId="9" xfId="2" applyNumberFormat="1" applyFont="1" applyFill="1" applyBorder="1" applyAlignment="1" applyProtection="1">
      <alignment horizontal="center" vertical="center"/>
      <protection locked="0"/>
    </xf>
    <xf numFmtId="167" fontId="21" fillId="10" borderId="41" xfId="2" applyNumberFormat="1" applyFont="1" applyFill="1" applyBorder="1" applyAlignment="1" applyProtection="1">
      <alignment horizontal="center" vertical="center"/>
      <protection locked="0"/>
    </xf>
    <xf numFmtId="167" fontId="21" fillId="10" borderId="10" xfId="2" applyNumberFormat="1" applyFont="1" applyFill="1" applyBorder="1" applyAlignment="1" applyProtection="1">
      <alignment horizontal="center" vertical="center"/>
      <protection locked="0"/>
    </xf>
    <xf numFmtId="167" fontId="21" fillId="10" borderId="9" xfId="2" applyNumberFormat="1" applyFont="1" applyFill="1" applyBorder="1" applyAlignment="1">
      <alignment horizontal="center" vertical="center"/>
    </xf>
    <xf numFmtId="167" fontId="21" fillId="10" borderId="41" xfId="2" applyNumberFormat="1" applyFont="1" applyFill="1" applyBorder="1" applyAlignment="1">
      <alignment horizontal="center" vertical="center"/>
    </xf>
    <xf numFmtId="167" fontId="21" fillId="10" borderId="10" xfId="2" applyNumberFormat="1" applyFont="1" applyFill="1" applyBorder="1" applyAlignment="1">
      <alignment horizontal="center" vertical="center"/>
    </xf>
    <xf numFmtId="167" fontId="21" fillId="17" borderId="12" xfId="2" applyNumberFormat="1" applyFont="1" applyFill="1" applyBorder="1" applyAlignment="1">
      <alignment horizontal="center" vertical="center"/>
    </xf>
    <xf numFmtId="167" fontId="21" fillId="17" borderId="14" xfId="2" applyNumberFormat="1" applyFont="1" applyFill="1" applyBorder="1" applyAlignment="1">
      <alignment horizontal="center" vertical="center"/>
    </xf>
    <xf numFmtId="167" fontId="21" fillId="17" borderId="15" xfId="2" applyNumberFormat="1" applyFont="1" applyFill="1" applyBorder="1" applyAlignment="1">
      <alignment horizontal="center" vertical="center"/>
    </xf>
    <xf numFmtId="167" fontId="32" fillId="3" borderId="32" xfId="2" applyNumberFormat="1" applyFont="1" applyFill="1" applyBorder="1" applyAlignment="1" applyProtection="1">
      <alignment horizontal="center" vertical="center"/>
      <protection locked="0"/>
    </xf>
    <xf numFmtId="167" fontId="21" fillId="18" borderId="27" xfId="2" applyNumberFormat="1" applyFont="1" applyFill="1" applyBorder="1" applyAlignment="1">
      <alignment horizontal="center" vertical="center"/>
    </xf>
    <xf numFmtId="167" fontId="21" fillId="18" borderId="62" xfId="2" applyNumberFormat="1" applyFont="1" applyFill="1" applyBorder="1" applyAlignment="1">
      <alignment horizontal="center" vertical="center"/>
    </xf>
    <xf numFmtId="167" fontId="21" fillId="18" borderId="89" xfId="2" applyNumberFormat="1" applyFont="1" applyFill="1" applyBorder="1" applyAlignment="1">
      <alignment horizontal="center" vertical="center"/>
    </xf>
    <xf numFmtId="167" fontId="21" fillId="18" borderId="90" xfId="2" applyNumberFormat="1" applyFont="1" applyFill="1" applyBorder="1" applyAlignment="1">
      <alignment horizontal="center" vertical="center"/>
    </xf>
    <xf numFmtId="0" fontId="99" fillId="3" borderId="43" xfId="2" applyFont="1" applyFill="1" applyBorder="1" applyAlignment="1">
      <alignment horizontal="right" vertical="center" wrapText="1"/>
    </xf>
    <xf numFmtId="0" fontId="99" fillId="3" borderId="44" xfId="2" applyFont="1" applyFill="1" applyBorder="1" applyAlignment="1">
      <alignment horizontal="right" vertical="center" wrapText="1"/>
    </xf>
    <xf numFmtId="0" fontId="99" fillId="3" borderId="67" xfId="2" applyFont="1" applyFill="1" applyBorder="1" applyAlignment="1">
      <alignment horizontal="right" vertical="center" wrapText="1"/>
    </xf>
    <xf numFmtId="167" fontId="99" fillId="3" borderId="66" xfId="2" applyNumberFormat="1" applyFont="1" applyFill="1" applyBorder="1" applyAlignment="1">
      <alignment horizontal="center" vertical="center"/>
    </xf>
    <xf numFmtId="167" fontId="99" fillId="3" borderId="44" xfId="2" applyNumberFormat="1" applyFont="1" applyFill="1" applyBorder="1" applyAlignment="1">
      <alignment horizontal="center" vertical="center"/>
    </xf>
    <xf numFmtId="167" fontId="99" fillId="3" borderId="67" xfId="2" applyNumberFormat="1" applyFont="1" applyFill="1" applyBorder="1" applyAlignment="1">
      <alignment horizontal="center" vertical="center"/>
    </xf>
    <xf numFmtId="167" fontId="99" fillId="3" borderId="45" xfId="2" applyNumberFormat="1" applyFont="1" applyFill="1" applyBorder="1" applyAlignment="1">
      <alignment horizontal="center" vertical="center"/>
    </xf>
    <xf numFmtId="1" fontId="136" fillId="25" borderId="2" xfId="0" applyNumberFormat="1" applyFont="1" applyFill="1" applyBorder="1" applyAlignment="1">
      <alignment horizontal="center" vertical="center"/>
    </xf>
    <xf numFmtId="1" fontId="136" fillId="25" borderId="3" xfId="0" applyNumberFormat="1" applyFont="1" applyFill="1" applyBorder="1" applyAlignment="1">
      <alignment horizontal="center" vertical="center"/>
    </xf>
    <xf numFmtId="0" fontId="0" fillId="3" borderId="30" xfId="0" applyFill="1" applyBorder="1" applyAlignment="1">
      <alignment horizontal="center"/>
    </xf>
    <xf numFmtId="0" fontId="0" fillId="3" borderId="31" xfId="0" applyFill="1" applyBorder="1" applyAlignment="1">
      <alignment horizontal="center"/>
    </xf>
    <xf numFmtId="0" fontId="0" fillId="3" borderId="6" xfId="0" applyFill="1" applyBorder="1" applyAlignment="1">
      <alignment horizontal="center"/>
    </xf>
    <xf numFmtId="0" fontId="0" fillId="3" borderId="0" xfId="0" applyFill="1" applyBorder="1" applyAlignment="1">
      <alignment horizontal="center"/>
    </xf>
    <xf numFmtId="0" fontId="0" fillId="3" borderId="43" xfId="0" applyFill="1" applyBorder="1" applyAlignment="1">
      <alignment horizontal="center"/>
    </xf>
    <xf numFmtId="0" fontId="0" fillId="3" borderId="44" xfId="0" applyFill="1" applyBorder="1" applyAlignment="1">
      <alignment horizontal="center"/>
    </xf>
    <xf numFmtId="0" fontId="110" fillId="36" borderId="31" xfId="0" applyFont="1" applyFill="1" applyBorder="1" applyAlignment="1">
      <alignment horizontal="center" vertical="center" wrapText="1"/>
    </xf>
    <xf numFmtId="0" fontId="110" fillId="36" borderId="32" xfId="0" applyFont="1" applyFill="1" applyBorder="1" applyAlignment="1">
      <alignment horizontal="center" vertical="center" wrapText="1"/>
    </xf>
    <xf numFmtId="0" fontId="110" fillId="36" borderId="0" xfId="0" applyFont="1" applyFill="1" applyBorder="1" applyAlignment="1">
      <alignment horizontal="center" vertical="center" wrapText="1"/>
    </xf>
    <xf numFmtId="0" fontId="110" fillId="36" borderId="7" xfId="0" applyFont="1" applyFill="1" applyBorder="1" applyAlignment="1">
      <alignment horizontal="center" vertical="center" wrapText="1"/>
    </xf>
    <xf numFmtId="0" fontId="110" fillId="36" borderId="44" xfId="0" applyFont="1" applyFill="1" applyBorder="1" applyAlignment="1">
      <alignment horizontal="center" vertical="center" wrapText="1"/>
    </xf>
    <xf numFmtId="0" fontId="110" fillId="36" borderId="45" xfId="0" applyFont="1" applyFill="1" applyBorder="1" applyAlignment="1">
      <alignment horizontal="center" vertical="center" wrapText="1"/>
    </xf>
    <xf numFmtId="0" fontId="0" fillId="19" borderId="43" xfId="0" applyFill="1" applyBorder="1" applyAlignment="1">
      <alignment horizontal="center"/>
    </xf>
    <xf numFmtId="0" fontId="0" fillId="19" borderId="44" xfId="0" applyFill="1" applyBorder="1" applyAlignment="1">
      <alignment horizontal="center"/>
    </xf>
    <xf numFmtId="0" fontId="0" fillId="19" borderId="45" xfId="0" applyFill="1" applyBorder="1" applyAlignment="1">
      <alignment horizontal="center"/>
    </xf>
    <xf numFmtId="0" fontId="54" fillId="28" borderId="1" xfId="0" applyFont="1" applyFill="1" applyBorder="1" applyAlignment="1">
      <alignment horizontal="center" vertical="center"/>
    </xf>
    <xf numFmtId="0" fontId="54" fillId="28" borderId="2" xfId="0" applyFont="1" applyFill="1" applyBorder="1" applyAlignment="1">
      <alignment horizontal="center" vertical="center"/>
    </xf>
    <xf numFmtId="0" fontId="54" fillId="28" borderId="3" xfId="0" applyFont="1" applyFill="1" applyBorder="1" applyAlignment="1">
      <alignment horizontal="center" vertical="center"/>
    </xf>
    <xf numFmtId="0" fontId="110" fillId="36" borderId="30" xfId="0" applyFont="1" applyFill="1" applyBorder="1" applyAlignment="1">
      <alignment horizontal="center" vertical="center" wrapText="1"/>
    </xf>
    <xf numFmtId="0" fontId="110" fillId="36" borderId="6" xfId="0" applyFont="1" applyFill="1" applyBorder="1" applyAlignment="1">
      <alignment horizontal="center" vertical="center" wrapText="1"/>
    </xf>
    <xf numFmtId="0" fontId="110" fillId="36" borderId="43" xfId="0" applyFont="1" applyFill="1" applyBorder="1" applyAlignment="1">
      <alignment horizontal="center" vertical="center" wrapText="1"/>
    </xf>
    <xf numFmtId="0" fontId="0" fillId="19" borderId="1" xfId="0" applyFill="1" applyBorder="1" applyAlignment="1">
      <alignment horizontal="center"/>
    </xf>
    <xf numFmtId="0" fontId="0" fillId="19" borderId="2" xfId="0" applyFill="1" applyBorder="1" applyAlignment="1">
      <alignment horizontal="center"/>
    </xf>
    <xf numFmtId="0" fontId="0" fillId="19" borderId="3" xfId="0" applyFill="1" applyBorder="1" applyAlignment="1">
      <alignment horizontal="center"/>
    </xf>
    <xf numFmtId="0" fontId="0" fillId="3" borderId="32" xfId="0" applyFill="1" applyBorder="1" applyAlignment="1">
      <alignment horizontal="center"/>
    </xf>
    <xf numFmtId="0" fontId="0" fillId="3" borderId="7" xfId="0" applyFill="1" applyBorder="1" applyAlignment="1">
      <alignment horizontal="center"/>
    </xf>
    <xf numFmtId="0" fontId="56" fillId="7" borderId="80" xfId="0" applyFont="1" applyFill="1" applyBorder="1" applyAlignment="1">
      <alignment horizontal="center" vertical="center" wrapText="1"/>
    </xf>
    <xf numFmtId="0" fontId="56" fillId="7" borderId="76" xfId="0" applyFont="1" applyFill="1" applyBorder="1" applyAlignment="1">
      <alignment horizontal="center" vertical="center" wrapText="1"/>
    </xf>
    <xf numFmtId="0" fontId="56" fillId="7" borderId="66" xfId="0" applyFont="1" applyFill="1" applyBorder="1" applyAlignment="1">
      <alignment horizontal="center" vertical="center" wrapText="1"/>
    </xf>
    <xf numFmtId="0" fontId="56" fillId="7" borderId="67" xfId="0" applyFont="1" applyFill="1" applyBorder="1" applyAlignment="1">
      <alignment horizontal="center" vertical="center" wrapText="1"/>
    </xf>
    <xf numFmtId="0" fontId="2" fillId="39" borderId="63" xfId="0" applyFont="1" applyFill="1" applyBorder="1" applyAlignment="1">
      <alignment horizontal="center" vertical="center" wrapText="1"/>
    </xf>
    <xf numFmtId="0" fontId="2" fillId="39" borderId="60" xfId="0" applyFont="1" applyFill="1" applyBorder="1" applyAlignment="1">
      <alignment horizontal="center" vertical="center" wrapText="1"/>
    </xf>
    <xf numFmtId="0" fontId="2" fillId="39" borderId="61" xfId="0" applyFont="1" applyFill="1" applyBorder="1" applyAlignment="1">
      <alignment horizontal="center" vertical="center" wrapText="1"/>
    </xf>
    <xf numFmtId="0" fontId="65" fillId="39" borderId="60" xfId="0" applyFont="1" applyFill="1" applyBorder="1" applyAlignment="1">
      <alignment horizontal="center" vertical="center" wrapText="1"/>
    </xf>
    <xf numFmtId="0" fontId="65" fillId="39" borderId="61" xfId="0" applyFont="1" applyFill="1" applyBorder="1" applyAlignment="1">
      <alignment horizontal="center" vertical="center" wrapText="1"/>
    </xf>
    <xf numFmtId="164" fontId="122" fillId="19" borderId="170" xfId="7" applyNumberFormat="1" applyFont="1" applyFill="1" applyBorder="1" applyAlignment="1">
      <alignment horizontal="center" vertical="center"/>
    </xf>
    <xf numFmtId="0" fontId="122" fillId="19" borderId="170" xfId="7" applyFont="1" applyFill="1" applyBorder="1" applyAlignment="1">
      <alignment horizontal="center" vertical="center"/>
    </xf>
    <xf numFmtId="164" fontId="124" fillId="19" borderId="170" xfId="7" applyNumberFormat="1" applyFont="1" applyFill="1" applyBorder="1" applyAlignment="1">
      <alignment horizontal="center" vertical="center"/>
    </xf>
    <xf numFmtId="0" fontId="124" fillId="19" borderId="170" xfId="7" applyFont="1" applyFill="1" applyBorder="1" applyAlignment="1">
      <alignment horizontal="center" vertical="center"/>
    </xf>
    <xf numFmtId="0" fontId="124" fillId="19" borderId="85" xfId="7" applyFont="1" applyFill="1" applyBorder="1" applyAlignment="1">
      <alignment horizontal="center" vertical="center"/>
    </xf>
    <xf numFmtId="0" fontId="124" fillId="19" borderId="87" xfId="7" applyFont="1" applyFill="1" applyBorder="1" applyAlignment="1">
      <alignment horizontal="center" vertical="center"/>
    </xf>
    <xf numFmtId="0" fontId="109" fillId="28" borderId="151" xfId="0" applyFont="1" applyFill="1" applyBorder="1" applyAlignment="1">
      <alignment horizontal="center" vertical="center"/>
    </xf>
    <xf numFmtId="0" fontId="109" fillId="28" borderId="82" xfId="0" applyFont="1" applyFill="1" applyBorder="1" applyAlignment="1">
      <alignment horizontal="center" vertical="center"/>
    </xf>
    <xf numFmtId="0" fontId="109" fillId="28" borderId="99" xfId="0" applyFont="1" applyFill="1" applyBorder="1" applyAlignment="1">
      <alignment horizontal="center" vertical="center"/>
    </xf>
    <xf numFmtId="0" fontId="116" fillId="32" borderId="170" xfId="7" applyFont="1" applyFill="1" applyBorder="1" applyAlignment="1">
      <alignment horizontal="center" vertical="center"/>
    </xf>
    <xf numFmtId="0" fontId="0" fillId="39" borderId="42" xfId="0" applyFill="1" applyBorder="1" applyAlignment="1">
      <alignment horizontal="center" vertical="center" wrapText="1"/>
    </xf>
    <xf numFmtId="0" fontId="0" fillId="39" borderId="23" xfId="0" applyFill="1" applyBorder="1" applyAlignment="1">
      <alignment horizontal="center" vertical="center" wrapText="1"/>
    </xf>
    <xf numFmtId="0" fontId="0" fillId="39" borderId="31" xfId="0" applyFill="1" applyBorder="1" applyAlignment="1">
      <alignment horizontal="center" vertical="center" wrapText="1"/>
    </xf>
    <xf numFmtId="0" fontId="0" fillId="39" borderId="76" xfId="0" applyFill="1" applyBorder="1" applyAlignment="1">
      <alignment horizontal="center" vertical="center" wrapText="1"/>
    </xf>
    <xf numFmtId="0" fontId="0" fillId="39" borderId="19" xfId="0" applyFill="1" applyBorder="1" applyAlignment="1">
      <alignment horizontal="center" vertical="center" wrapText="1"/>
    </xf>
    <xf numFmtId="0" fontId="0" fillId="39" borderId="20" xfId="0" applyFill="1" applyBorder="1" applyAlignment="1">
      <alignment horizontal="center" vertical="center" wrapText="1"/>
    </xf>
    <xf numFmtId="0" fontId="65" fillId="39" borderId="103" xfId="0" applyFont="1" applyFill="1" applyBorder="1" applyAlignment="1">
      <alignment horizontal="center" vertical="center" wrapText="1"/>
    </xf>
    <xf numFmtId="0" fontId="65" fillId="39" borderId="172" xfId="0" applyFont="1" applyFill="1" applyBorder="1" applyAlignment="1">
      <alignment horizontal="center" vertical="center" wrapText="1"/>
    </xf>
    <xf numFmtId="0" fontId="65" fillId="39" borderId="72" xfId="0" applyFont="1" applyFill="1" applyBorder="1" applyAlignment="1">
      <alignment horizontal="center" vertical="center" wrapText="1"/>
    </xf>
    <xf numFmtId="0" fontId="64" fillId="39" borderId="42" xfId="0" applyFont="1" applyFill="1" applyBorder="1" applyAlignment="1">
      <alignment horizontal="center" vertical="center" wrapText="1"/>
    </xf>
    <xf numFmtId="0" fontId="64" fillId="39" borderId="23" xfId="0" applyFont="1" applyFill="1" applyBorder="1" applyAlignment="1">
      <alignment horizontal="center" vertical="center" wrapText="1"/>
    </xf>
    <xf numFmtId="0" fontId="64" fillId="39" borderId="62" xfId="0" applyFont="1" applyFill="1" applyBorder="1" applyAlignment="1">
      <alignment horizontal="center" vertical="center" wrapText="1"/>
    </xf>
    <xf numFmtId="0" fontId="64" fillId="39" borderId="65" xfId="0" applyFont="1" applyFill="1" applyBorder="1" applyAlignment="1">
      <alignment horizontal="center" vertical="center" wrapText="1"/>
    </xf>
    <xf numFmtId="0" fontId="2" fillId="39" borderId="103" xfId="0" applyFont="1" applyFill="1" applyBorder="1" applyAlignment="1">
      <alignment horizontal="center" vertical="center" wrapText="1"/>
    </xf>
    <xf numFmtId="0" fontId="2" fillId="39" borderId="72" xfId="0" applyFont="1" applyFill="1" applyBorder="1" applyAlignment="1">
      <alignment horizontal="center" vertical="center" wrapText="1"/>
    </xf>
    <xf numFmtId="0" fontId="56" fillId="7" borderId="94" xfId="0" applyFont="1" applyFill="1" applyBorder="1" applyAlignment="1">
      <alignment horizontal="center" vertical="center" wrapText="1"/>
    </xf>
    <xf numFmtId="0" fontId="56" fillId="7" borderId="96" xfId="0" applyFont="1" applyFill="1" applyBorder="1" applyAlignment="1">
      <alignment horizontal="center" vertical="center" wrapText="1"/>
    </xf>
    <xf numFmtId="0" fontId="57" fillId="7" borderId="46" xfId="0" applyFont="1" applyFill="1" applyBorder="1" applyAlignment="1">
      <alignment horizontal="center" vertical="center" wrapText="1"/>
    </xf>
    <xf numFmtId="0" fontId="57" fillId="7" borderId="48" xfId="0" applyFont="1" applyFill="1" applyBorder="1" applyAlignment="1">
      <alignment horizontal="center" vertical="center" wrapText="1"/>
    </xf>
    <xf numFmtId="0" fontId="53" fillId="6" borderId="26" xfId="0" applyFont="1" applyFill="1" applyBorder="1" applyAlignment="1">
      <alignment horizontal="right" vertical="center"/>
    </xf>
    <xf numFmtId="0" fontId="53" fillId="6" borderId="27" xfId="0" applyFont="1" applyFill="1" applyBorder="1" applyAlignment="1">
      <alignment horizontal="right" vertical="center"/>
    </xf>
    <xf numFmtId="0" fontId="53" fillId="6" borderId="62" xfId="0" applyFont="1" applyFill="1" applyBorder="1" applyAlignment="1">
      <alignment horizontal="right" vertical="center"/>
    </xf>
    <xf numFmtId="0" fontId="54" fillId="28" borderId="100" xfId="0" applyFont="1" applyFill="1" applyBorder="1" applyAlignment="1">
      <alignment horizontal="center" vertical="center"/>
    </xf>
    <xf numFmtId="0" fontId="54" fillId="28" borderId="86" xfId="0" applyFont="1" applyFill="1" applyBorder="1" applyAlignment="1">
      <alignment horizontal="center" vertical="center"/>
    </xf>
    <xf numFmtId="0" fontId="54" fillId="28" borderId="87" xfId="0" applyFont="1" applyFill="1" applyBorder="1" applyAlignment="1">
      <alignment horizontal="center" vertical="center"/>
    </xf>
    <xf numFmtId="0" fontId="53" fillId="27" borderId="8" xfId="0" applyFont="1" applyFill="1" applyBorder="1" applyAlignment="1">
      <alignment horizontal="right" vertical="center"/>
    </xf>
    <xf numFmtId="0" fontId="53" fillId="27" borderId="9" xfId="0" applyFont="1" applyFill="1" applyBorder="1" applyAlignment="1">
      <alignment horizontal="right" vertical="center"/>
    </xf>
    <xf numFmtId="0" fontId="53" fillId="27" borderId="42" xfId="0" applyFont="1" applyFill="1" applyBorder="1" applyAlignment="1">
      <alignment horizontal="right" vertical="center"/>
    </xf>
    <xf numFmtId="0" fontId="49" fillId="3" borderId="46" xfId="2" applyFont="1" applyFill="1" applyBorder="1" applyAlignment="1">
      <alignment horizontal="right" vertical="center" wrapText="1"/>
    </xf>
    <xf numFmtId="0" fontId="49" fillId="3" borderId="47" xfId="2" applyFont="1" applyFill="1" applyBorder="1" applyAlignment="1">
      <alignment horizontal="right" vertical="center" wrapText="1"/>
    </xf>
    <xf numFmtId="0" fontId="49" fillId="3" borderId="64" xfId="2" applyFont="1" applyFill="1" applyBorder="1" applyAlignment="1">
      <alignment horizontal="right" vertical="center" wrapText="1"/>
    </xf>
    <xf numFmtId="0" fontId="49" fillId="3" borderId="8" xfId="2" applyFont="1" applyFill="1" applyBorder="1" applyAlignment="1">
      <alignment horizontal="right" vertical="center" wrapText="1"/>
    </xf>
    <xf numFmtId="0" fontId="49" fillId="3" borderId="9" xfId="2" applyFont="1" applyFill="1" applyBorder="1" applyAlignment="1">
      <alignment horizontal="right" vertical="center" wrapText="1"/>
    </xf>
    <xf numFmtId="0" fontId="49" fillId="3" borderId="42" xfId="2" applyFont="1" applyFill="1" applyBorder="1" applyAlignment="1">
      <alignment horizontal="right" vertical="center" wrapText="1"/>
    </xf>
    <xf numFmtId="0" fontId="56" fillId="7" borderId="63" xfId="0" applyFont="1" applyFill="1" applyBorder="1" applyAlignment="1">
      <alignment horizontal="center" vertical="center" wrapText="1"/>
    </xf>
    <xf numFmtId="0" fontId="56" fillId="7" borderId="61" xfId="0" applyFont="1" applyFill="1" applyBorder="1" applyAlignment="1">
      <alignment horizontal="center" vertical="center" wrapText="1"/>
    </xf>
    <xf numFmtId="0" fontId="56" fillId="7" borderId="31" xfId="0" applyFont="1" applyFill="1" applyBorder="1" applyAlignment="1">
      <alignment horizontal="center" vertical="center" wrapText="1"/>
    </xf>
    <xf numFmtId="0" fontId="56" fillId="7" borderId="44" xfId="0" applyFont="1" applyFill="1" applyBorder="1" applyAlignment="1">
      <alignment horizontal="center" vertical="center" wrapText="1"/>
    </xf>
    <xf numFmtId="0" fontId="2" fillId="39" borderId="6" xfId="0" applyFont="1" applyFill="1" applyBorder="1" applyAlignment="1">
      <alignment horizontal="center" vertical="center" wrapText="1"/>
    </xf>
    <xf numFmtId="0" fontId="2" fillId="39" borderId="43" xfId="0" applyFont="1" applyFill="1" applyBorder="1" applyAlignment="1">
      <alignment horizontal="center" vertical="center" wrapText="1"/>
    </xf>
    <xf numFmtId="0" fontId="0" fillId="39" borderId="54" xfId="0" applyFill="1" applyBorder="1" applyAlignment="1">
      <alignment horizontal="center" vertical="center" wrapText="1"/>
    </xf>
    <xf numFmtId="0" fontId="0" fillId="39" borderId="55" xfId="0" applyFill="1" applyBorder="1" applyAlignment="1">
      <alignment horizontal="center" vertical="center" wrapText="1"/>
    </xf>
    <xf numFmtId="0" fontId="0" fillId="39" borderId="24" xfId="0" applyFill="1" applyBorder="1" applyAlignment="1">
      <alignment horizontal="center" vertical="center" wrapText="1"/>
    </xf>
    <xf numFmtId="0" fontId="54" fillId="28" borderId="101" xfId="0" applyFont="1" applyFill="1" applyBorder="1" applyAlignment="1">
      <alignment horizontal="center" vertical="center"/>
    </xf>
    <xf numFmtId="0" fontId="63" fillId="39" borderId="181" xfId="0" applyFont="1" applyFill="1" applyBorder="1" applyAlignment="1">
      <alignment horizontal="center" vertical="center" wrapText="1"/>
    </xf>
    <xf numFmtId="0" fontId="63" fillId="39" borderId="176" xfId="0" applyFont="1" applyFill="1" applyBorder="1" applyAlignment="1">
      <alignment horizontal="center" vertical="center" wrapText="1"/>
    </xf>
    <xf numFmtId="0" fontId="63" fillId="39" borderId="177" xfId="0" applyFont="1" applyFill="1" applyBorder="1" applyAlignment="1">
      <alignment horizontal="center" vertical="center" wrapText="1"/>
    </xf>
    <xf numFmtId="1" fontId="79" fillId="24" borderId="1" xfId="0" applyNumberFormat="1" applyFont="1" applyFill="1" applyBorder="1" applyAlignment="1">
      <alignment horizontal="center" vertical="center" wrapText="1"/>
    </xf>
    <xf numFmtId="1" fontId="79" fillId="24" borderId="2" xfId="0" applyNumberFormat="1" applyFont="1" applyFill="1" applyBorder="1" applyAlignment="1">
      <alignment horizontal="center" vertical="center" wrapText="1"/>
    </xf>
    <xf numFmtId="0" fontId="63" fillId="39" borderId="175" xfId="0" applyFont="1" applyFill="1" applyBorder="1" applyAlignment="1">
      <alignment horizontal="center" vertical="center" wrapText="1"/>
    </xf>
    <xf numFmtId="0" fontId="63" fillId="39" borderId="178" xfId="0" applyFont="1" applyFill="1" applyBorder="1" applyAlignment="1">
      <alignment horizontal="center" vertical="center" wrapText="1"/>
    </xf>
    <xf numFmtId="0" fontId="63" fillId="39" borderId="179" xfId="0" applyFont="1" applyFill="1" applyBorder="1" applyAlignment="1">
      <alignment horizontal="center" vertical="center" wrapText="1"/>
    </xf>
    <xf numFmtId="0" fontId="84" fillId="19" borderId="159" xfId="0" applyFont="1" applyFill="1" applyBorder="1" applyAlignment="1">
      <alignment horizontal="center" vertical="center"/>
    </xf>
    <xf numFmtId="0" fontId="84" fillId="19" borderId="157" xfId="0" applyFont="1" applyFill="1" applyBorder="1" applyAlignment="1">
      <alignment horizontal="center" vertical="center"/>
    </xf>
    <xf numFmtId="0" fontId="84" fillId="19" borderId="158" xfId="0" applyFont="1" applyFill="1" applyBorder="1" applyAlignment="1">
      <alignment horizontal="center" vertical="center"/>
    </xf>
    <xf numFmtId="0" fontId="84" fillId="19" borderId="154" xfId="0" applyFont="1" applyFill="1" applyBorder="1" applyAlignment="1">
      <alignment horizontal="center" vertical="center"/>
    </xf>
    <xf numFmtId="0" fontId="84" fillId="19" borderId="162" xfId="0" applyFont="1" applyFill="1" applyBorder="1" applyAlignment="1">
      <alignment horizontal="center" vertical="center"/>
    </xf>
    <xf numFmtId="0" fontId="84" fillId="19" borderId="165" xfId="0" applyFont="1" applyFill="1" applyBorder="1" applyAlignment="1">
      <alignment horizontal="center" vertical="center" wrapText="1"/>
    </xf>
    <xf numFmtId="0" fontId="84" fillId="19" borderId="166" xfId="0" applyFont="1" applyFill="1" applyBorder="1" applyAlignment="1">
      <alignment horizontal="center" vertical="center" wrapText="1"/>
    </xf>
    <xf numFmtId="0" fontId="0" fillId="39" borderId="6" xfId="0" applyFill="1" applyBorder="1" applyAlignment="1">
      <alignment horizontal="center" vertical="center" wrapText="1"/>
    </xf>
    <xf numFmtId="0" fontId="0" fillId="39" borderId="22" xfId="0" applyFill="1" applyBorder="1" applyAlignment="1">
      <alignment horizontal="center" vertical="center" wrapText="1"/>
    </xf>
    <xf numFmtId="0" fontId="0" fillId="39" borderId="16" xfId="0" applyFill="1" applyBorder="1" applyAlignment="1">
      <alignment horizontal="center" vertical="center" wrapText="1"/>
    </xf>
    <xf numFmtId="0" fontId="0" fillId="39" borderId="69" xfId="0" applyFill="1" applyBorder="1" applyAlignment="1">
      <alignment horizontal="center" vertical="center"/>
    </xf>
    <xf numFmtId="0" fontId="0" fillId="39" borderId="65" xfId="0" applyFill="1" applyBorder="1" applyAlignment="1">
      <alignment horizontal="center" vertical="center"/>
    </xf>
    <xf numFmtId="0" fontId="2" fillId="39" borderId="172" xfId="0" applyFont="1" applyFill="1" applyBorder="1" applyAlignment="1">
      <alignment horizontal="center" vertical="center" wrapText="1"/>
    </xf>
    <xf numFmtId="0" fontId="63" fillId="39" borderId="180" xfId="0" applyFont="1" applyFill="1" applyBorder="1" applyAlignment="1">
      <alignment horizontal="center" vertical="center" wrapText="1"/>
    </xf>
    <xf numFmtId="0" fontId="0" fillId="21" borderId="54" xfId="0" applyFill="1" applyBorder="1" applyAlignment="1">
      <alignment horizontal="center" vertical="center" wrapText="1"/>
    </xf>
    <xf numFmtId="0" fontId="0" fillId="21" borderId="69" xfId="0" applyFill="1" applyBorder="1" applyAlignment="1">
      <alignment horizontal="center" vertical="center" wrapText="1"/>
    </xf>
    <xf numFmtId="0" fontId="0" fillId="21" borderId="171" xfId="0" applyFill="1" applyBorder="1" applyAlignment="1">
      <alignment horizontal="center" vertical="center" wrapText="1"/>
    </xf>
    <xf numFmtId="0" fontId="0" fillId="21" borderId="24" xfId="0" applyFill="1" applyBorder="1" applyAlignment="1">
      <alignment horizontal="center" vertical="center" wrapText="1"/>
    </xf>
    <xf numFmtId="0" fontId="0" fillId="21" borderId="21" xfId="0" applyFill="1" applyBorder="1" applyAlignment="1">
      <alignment horizontal="center" vertical="center"/>
    </xf>
    <xf numFmtId="0" fontId="0" fillId="21" borderId="25" xfId="0" applyFill="1" applyBorder="1" applyAlignment="1">
      <alignment horizontal="center" vertical="center"/>
    </xf>
    <xf numFmtId="0" fontId="0" fillId="21" borderId="80" xfId="0" applyFill="1" applyBorder="1" applyAlignment="1">
      <alignment horizontal="center" vertical="center"/>
    </xf>
    <xf numFmtId="0" fontId="0" fillId="21" borderId="66" xfId="0" applyFill="1" applyBorder="1" applyAlignment="1">
      <alignment horizontal="center" vertical="center"/>
    </xf>
    <xf numFmtId="0" fontId="0" fillId="22" borderId="55" xfId="0" applyFill="1" applyBorder="1" applyAlignment="1">
      <alignment horizontal="center" vertical="center" wrapText="1"/>
    </xf>
    <xf numFmtId="0" fontId="0" fillId="22" borderId="23" xfId="0" applyFill="1" applyBorder="1" applyAlignment="1">
      <alignment horizontal="center" vertical="center" wrapText="1"/>
    </xf>
    <xf numFmtId="0" fontId="64" fillId="22" borderId="56" xfId="0" applyFont="1" applyFill="1" applyBorder="1" applyAlignment="1">
      <alignment horizontal="center" vertical="center" wrapText="1"/>
    </xf>
    <xf numFmtId="0" fontId="64" fillId="22" borderId="59" xfId="0" applyFont="1" applyFill="1" applyBorder="1" applyAlignment="1">
      <alignment horizontal="center" vertical="center" wrapText="1"/>
    </xf>
    <xf numFmtId="0" fontId="64" fillId="22" borderId="77" xfId="0" applyFont="1" applyFill="1" applyBorder="1" applyAlignment="1">
      <alignment horizontal="center" vertical="center" wrapText="1"/>
    </xf>
    <xf numFmtId="0" fontId="64" fillId="22" borderId="23" xfId="0" applyFont="1" applyFill="1" applyBorder="1" applyAlignment="1">
      <alignment horizontal="center" vertical="center" wrapText="1"/>
    </xf>
    <xf numFmtId="0" fontId="64" fillId="22" borderId="102" xfId="0" applyFont="1" applyFill="1" applyBorder="1" applyAlignment="1">
      <alignment horizontal="center" vertical="center" wrapText="1"/>
    </xf>
    <xf numFmtId="0" fontId="0" fillId="22" borderId="65" xfId="0" applyFill="1" applyBorder="1" applyAlignment="1">
      <alignment horizontal="center" vertical="center" wrapText="1"/>
    </xf>
    <xf numFmtId="0" fontId="64" fillId="22" borderId="68" xfId="0" applyFont="1" applyFill="1" applyBorder="1" applyAlignment="1">
      <alignment horizontal="center" vertical="center" wrapText="1"/>
    </xf>
    <xf numFmtId="0" fontId="0" fillId="22" borderId="77" xfId="0" applyFill="1" applyBorder="1" applyAlignment="1">
      <alignment horizontal="center" vertical="center" wrapText="1"/>
    </xf>
    <xf numFmtId="0" fontId="63" fillId="20" borderId="26" xfId="0" applyFont="1" applyFill="1" applyBorder="1" applyAlignment="1">
      <alignment horizontal="center" vertical="center" wrapText="1"/>
    </xf>
    <xf numFmtId="0" fontId="63" fillId="20" borderId="27" xfId="0" applyFont="1" applyFill="1" applyBorder="1" applyAlignment="1">
      <alignment horizontal="center" vertical="center" wrapText="1"/>
    </xf>
    <xf numFmtId="0" fontId="63" fillId="20" borderId="90" xfId="0" applyFont="1" applyFill="1" applyBorder="1" applyAlignment="1">
      <alignment horizontal="center" vertical="center" wrapText="1"/>
    </xf>
    <xf numFmtId="0" fontId="0" fillId="21" borderId="94" xfId="0" applyFill="1" applyBorder="1" applyAlignment="1">
      <alignment horizontal="center" vertical="center"/>
    </xf>
    <xf numFmtId="0" fontId="0" fillId="21" borderId="56" xfId="0" applyFill="1" applyBorder="1" applyAlignment="1">
      <alignment horizontal="center" vertical="center"/>
    </xf>
    <xf numFmtId="0" fontId="64" fillId="22" borderId="171" xfId="0" applyFont="1" applyFill="1" applyBorder="1" applyAlignment="1">
      <alignment horizontal="center" vertical="center" wrapText="1"/>
    </xf>
    <xf numFmtId="0" fontId="64" fillId="22" borderId="24" xfId="0" applyFont="1" applyFill="1" applyBorder="1" applyAlignment="1">
      <alignment horizontal="center" vertical="center" wrapText="1"/>
    </xf>
    <xf numFmtId="0" fontId="56" fillId="7" borderId="60" xfId="0" applyFont="1" applyFill="1" applyBorder="1" applyAlignment="1">
      <alignment horizontal="center" vertical="center" wrapText="1"/>
    </xf>
    <xf numFmtId="0" fontId="56" fillId="7" borderId="21" xfId="0" applyFont="1" applyFill="1" applyBorder="1" applyAlignment="1">
      <alignment horizontal="center" vertical="center" wrapText="1"/>
    </xf>
    <xf numFmtId="0" fontId="56" fillId="7" borderId="22" xfId="0" applyFont="1" applyFill="1" applyBorder="1" applyAlignment="1">
      <alignment horizontal="center" vertical="center" wrapText="1"/>
    </xf>
    <xf numFmtId="0" fontId="56" fillId="7" borderId="0" xfId="0" applyFont="1" applyFill="1" applyBorder="1" applyAlignment="1">
      <alignment horizontal="center" vertical="center" wrapText="1"/>
    </xf>
    <xf numFmtId="0" fontId="57" fillId="7" borderId="47" xfId="0" applyFont="1" applyFill="1" applyBorder="1" applyAlignment="1">
      <alignment horizontal="center" vertical="center" wrapText="1"/>
    </xf>
    <xf numFmtId="0" fontId="58" fillId="7" borderId="63" xfId="0" applyFont="1" applyFill="1" applyBorder="1" applyAlignment="1">
      <alignment horizontal="center" vertical="center" wrapText="1"/>
    </xf>
    <xf numFmtId="0" fontId="58" fillId="7" borderId="60" xfId="0" applyFont="1" applyFill="1" applyBorder="1" applyAlignment="1">
      <alignment horizontal="center" vertical="center" wrapText="1"/>
    </xf>
    <xf numFmtId="0" fontId="57" fillId="7" borderId="88" xfId="0" applyFont="1" applyFill="1" applyBorder="1" applyAlignment="1">
      <alignment horizontal="center" vertical="center" wrapText="1"/>
    </xf>
    <xf numFmtId="0" fontId="57" fillId="7" borderId="182" xfId="0" applyFont="1" applyFill="1" applyBorder="1" applyAlignment="1">
      <alignment horizontal="center" vertical="center" wrapText="1"/>
    </xf>
    <xf numFmtId="0" fontId="57" fillId="7" borderId="94" xfId="0" applyFont="1" applyFill="1" applyBorder="1" applyAlignment="1">
      <alignment horizontal="center" vertical="center" wrapText="1"/>
    </xf>
    <xf numFmtId="0" fontId="57" fillId="7" borderId="95" xfId="0" applyFont="1" applyFill="1" applyBorder="1" applyAlignment="1">
      <alignment horizontal="center" vertical="center" wrapText="1"/>
    </xf>
    <xf numFmtId="0" fontId="56" fillId="7" borderId="30" xfId="0" applyFont="1" applyFill="1" applyBorder="1" applyAlignment="1">
      <alignment horizontal="center" vertical="center" wrapText="1"/>
    </xf>
    <xf numFmtId="0" fontId="56" fillId="7" borderId="32" xfId="0" applyFont="1" applyFill="1" applyBorder="1" applyAlignment="1">
      <alignment horizontal="center" vertical="center" wrapText="1"/>
    </xf>
    <xf numFmtId="0" fontId="56" fillId="7" borderId="6" xfId="0" applyFont="1" applyFill="1" applyBorder="1" applyAlignment="1">
      <alignment horizontal="center" vertical="center" wrapText="1"/>
    </xf>
    <xf numFmtId="0" fontId="56" fillId="7" borderId="7" xfId="0" applyFont="1" applyFill="1" applyBorder="1" applyAlignment="1">
      <alignment horizontal="center" vertical="center" wrapText="1"/>
    </xf>
    <xf numFmtId="0" fontId="0" fillId="39" borderId="62" xfId="0" applyFill="1" applyBorder="1" applyAlignment="1">
      <alignment horizontal="center" vertical="center" wrapText="1"/>
    </xf>
    <xf numFmtId="0" fontId="0" fillId="39" borderId="65" xfId="0" applyFill="1" applyBorder="1" applyAlignment="1">
      <alignment horizontal="center" vertical="center" wrapText="1"/>
    </xf>
    <xf numFmtId="0" fontId="2" fillId="39" borderId="30" xfId="0" applyFont="1" applyFill="1" applyBorder="1" applyAlignment="1">
      <alignment horizontal="center" vertical="center" wrapText="1"/>
    </xf>
    <xf numFmtId="0" fontId="0" fillId="22" borderId="81" xfId="0" applyFill="1" applyBorder="1" applyAlignment="1">
      <alignment horizontal="center" vertical="center"/>
    </xf>
    <xf numFmtId="0" fontId="0" fillId="22" borderId="41" xfId="0" applyFill="1" applyBorder="1" applyAlignment="1">
      <alignment horizontal="center" vertical="center"/>
    </xf>
    <xf numFmtId="0" fontId="0" fillId="21" borderId="95" xfId="0" applyFill="1" applyBorder="1" applyAlignment="1">
      <alignment horizontal="center" vertical="center"/>
    </xf>
    <xf numFmtId="0" fontId="0" fillId="22" borderId="24" xfId="0" applyFill="1" applyBorder="1" applyAlignment="1">
      <alignment horizontal="center" vertical="center" wrapText="1"/>
    </xf>
    <xf numFmtId="0" fontId="0" fillId="22" borderId="171" xfId="0" applyFill="1" applyBorder="1" applyAlignment="1">
      <alignment horizontal="center" vertical="center" wrapText="1"/>
    </xf>
    <xf numFmtId="0" fontId="0" fillId="39" borderId="171" xfId="0" applyFill="1" applyBorder="1" applyAlignment="1">
      <alignment horizontal="center" vertical="center" wrapText="1"/>
    </xf>
    <xf numFmtId="0" fontId="0" fillId="39" borderId="77" xfId="0" applyFill="1" applyBorder="1" applyAlignment="1">
      <alignment horizontal="center" vertical="center" wrapText="1"/>
    </xf>
    <xf numFmtId="0" fontId="0" fillId="21" borderId="96" xfId="0" applyFill="1" applyBorder="1" applyAlignment="1">
      <alignment horizontal="center" vertical="center"/>
    </xf>
    <xf numFmtId="0" fontId="0" fillId="22" borderId="69" xfId="0" applyFill="1" applyBorder="1" applyAlignment="1">
      <alignment horizontal="center" vertical="center" wrapText="1"/>
    </xf>
    <xf numFmtId="0" fontId="0" fillId="22" borderId="89" xfId="0" applyFill="1" applyBorder="1" applyAlignment="1">
      <alignment horizontal="center" vertical="center"/>
    </xf>
    <xf numFmtId="0" fontId="0" fillId="39" borderId="64" xfId="0" applyFill="1" applyBorder="1" applyAlignment="1">
      <alignment horizontal="center" vertical="center" wrapText="1"/>
    </xf>
    <xf numFmtId="0" fontId="0" fillId="22" borderId="54" xfId="0" applyFill="1" applyBorder="1" applyAlignment="1">
      <alignment horizontal="center" vertical="center" wrapText="1"/>
    </xf>
    <xf numFmtId="0" fontId="0" fillId="22" borderId="25" xfId="0" applyFill="1" applyBorder="1" applyAlignment="1">
      <alignment horizontal="center" vertical="center"/>
    </xf>
    <xf numFmtId="0" fontId="0" fillId="23" borderId="171" xfId="0" applyFill="1" applyBorder="1" applyAlignment="1">
      <alignment horizontal="center" vertical="center" wrapText="1"/>
    </xf>
    <xf numFmtId="0" fontId="0" fillId="23" borderId="24" xfId="0" applyFill="1" applyBorder="1" applyAlignment="1">
      <alignment horizontal="center" vertical="center" wrapText="1"/>
    </xf>
    <xf numFmtId="0" fontId="64" fillId="23" borderId="102" xfId="0" applyFont="1" applyFill="1" applyBorder="1" applyAlignment="1">
      <alignment horizontal="center" vertical="center" wrapText="1"/>
    </xf>
    <xf numFmtId="0" fontId="64" fillId="23" borderId="59" xfId="0" applyFont="1" applyFill="1" applyBorder="1" applyAlignment="1">
      <alignment horizontal="center" vertical="center" wrapText="1"/>
    </xf>
    <xf numFmtId="0" fontId="64" fillId="23" borderId="171" xfId="0" applyFont="1" applyFill="1" applyBorder="1" applyAlignment="1">
      <alignment horizontal="center" vertical="center" wrapText="1"/>
    </xf>
    <xf numFmtId="0" fontId="64" fillId="23" borderId="24" xfId="0" applyFont="1" applyFill="1" applyBorder="1" applyAlignment="1">
      <alignment horizontal="center" vertical="center" wrapText="1"/>
    </xf>
    <xf numFmtId="0" fontId="0" fillId="23" borderId="69" xfId="0" applyFill="1" applyBorder="1" applyAlignment="1">
      <alignment horizontal="center" vertical="center" wrapText="1"/>
    </xf>
    <xf numFmtId="0" fontId="64" fillId="23" borderId="68" xfId="0" applyFont="1" applyFill="1" applyBorder="1" applyAlignment="1">
      <alignment horizontal="center" vertical="center" wrapText="1"/>
    </xf>
    <xf numFmtId="0" fontId="0" fillId="23" borderId="42" xfId="0" applyFill="1" applyBorder="1" applyAlignment="1">
      <alignment horizontal="center" vertical="center" wrapText="1"/>
    </xf>
    <xf numFmtId="0" fontId="0" fillId="23" borderId="62" xfId="0" applyFill="1" applyBorder="1" applyAlignment="1">
      <alignment horizontal="center" vertical="center" wrapText="1"/>
    </xf>
    <xf numFmtId="0" fontId="0" fillId="23" borderId="64" xfId="0" applyFill="1" applyBorder="1" applyAlignment="1">
      <alignment horizontal="center" vertical="center" wrapText="1"/>
    </xf>
    <xf numFmtId="0" fontId="0" fillId="23" borderId="54" xfId="0" applyFill="1" applyBorder="1" applyAlignment="1">
      <alignment horizontal="center" vertical="center" wrapText="1"/>
    </xf>
    <xf numFmtId="0" fontId="64" fillId="23" borderId="56" xfId="0" applyFont="1" applyFill="1" applyBorder="1" applyAlignment="1">
      <alignment horizontal="center" vertical="center" wrapText="1"/>
    </xf>
    <xf numFmtId="0" fontId="64" fillId="23" borderId="69" xfId="0" applyFont="1" applyFill="1" applyBorder="1" applyAlignment="1">
      <alignment horizontal="center" vertical="center" wrapText="1"/>
    </xf>
    <xf numFmtId="0" fontId="64" fillId="23" borderId="54" xfId="0" applyFont="1" applyFill="1" applyBorder="1" applyAlignment="1">
      <alignment horizontal="center" vertical="center" wrapText="1"/>
    </xf>
    <xf numFmtId="0" fontId="0" fillId="3" borderId="23" xfId="0" applyFont="1" applyFill="1" applyBorder="1" applyAlignment="1">
      <alignment horizontal="center"/>
    </xf>
    <xf numFmtId="0" fontId="0" fillId="3" borderId="23" xfId="0" applyFill="1" applyBorder="1" applyAlignment="1">
      <alignment horizontal="center"/>
    </xf>
    <xf numFmtId="0" fontId="63" fillId="20" borderId="30" xfId="0" applyFont="1" applyFill="1" applyBorder="1" applyAlignment="1">
      <alignment horizontal="center" vertical="center" wrapText="1"/>
    </xf>
    <xf numFmtId="0" fontId="63" fillId="20" borderId="31" xfId="0" applyFont="1" applyFill="1" applyBorder="1" applyAlignment="1">
      <alignment horizontal="center" vertical="center" wrapText="1"/>
    </xf>
    <xf numFmtId="0" fontId="63" fillId="20" borderId="32" xfId="0" applyFont="1" applyFill="1" applyBorder="1" applyAlignment="1">
      <alignment horizontal="center" vertical="center" wrapText="1"/>
    </xf>
    <xf numFmtId="0" fontId="63" fillId="20" borderId="16" xfId="0" applyFont="1" applyFill="1" applyBorder="1" applyAlignment="1">
      <alignment horizontal="center" vertical="center" wrapText="1"/>
    </xf>
    <xf numFmtId="0" fontId="63" fillId="20" borderId="19" xfId="0" applyFont="1" applyFill="1" applyBorder="1" applyAlignment="1">
      <alignment horizontal="center" vertical="center" wrapText="1"/>
    </xf>
    <xf numFmtId="0" fontId="63" fillId="20" borderId="91" xfId="0" applyFont="1" applyFill="1" applyBorder="1" applyAlignment="1">
      <alignment horizontal="center" vertical="center" wrapText="1"/>
    </xf>
    <xf numFmtId="0" fontId="63" fillId="20" borderId="11" xfId="0" applyFont="1" applyFill="1" applyBorder="1" applyAlignment="1">
      <alignment horizontal="center" vertical="center" wrapText="1"/>
    </xf>
    <xf numFmtId="0" fontId="63" fillId="20" borderId="12" xfId="0" applyFont="1" applyFill="1" applyBorder="1" applyAlignment="1">
      <alignment horizontal="center" vertical="center" wrapText="1"/>
    </xf>
    <xf numFmtId="0" fontId="63" fillId="20" borderId="15" xfId="0" applyFont="1" applyFill="1" applyBorder="1" applyAlignment="1">
      <alignment horizontal="center" vertical="center" wrapText="1"/>
    </xf>
    <xf numFmtId="0" fontId="63" fillId="20" borderId="43" xfId="0" applyFont="1" applyFill="1" applyBorder="1" applyAlignment="1">
      <alignment horizontal="center" vertical="center" wrapText="1"/>
    </xf>
    <xf numFmtId="0" fontId="63" fillId="20" borderId="44" xfId="0" applyFont="1" applyFill="1" applyBorder="1" applyAlignment="1">
      <alignment horizontal="center" vertical="center" wrapText="1"/>
    </xf>
    <xf numFmtId="0" fontId="63" fillId="20" borderId="45" xfId="0" applyFont="1" applyFill="1" applyBorder="1" applyAlignment="1">
      <alignment horizontal="center" vertical="center" wrapText="1"/>
    </xf>
    <xf numFmtId="0" fontId="63" fillId="20" borderId="6" xfId="0" applyFont="1" applyFill="1" applyBorder="1" applyAlignment="1">
      <alignment horizontal="center" vertical="center" wrapText="1"/>
    </xf>
    <xf numFmtId="0" fontId="63" fillId="20" borderId="0" xfId="0" applyFont="1" applyFill="1" applyBorder="1" applyAlignment="1">
      <alignment horizontal="center" vertical="center" wrapText="1"/>
    </xf>
    <xf numFmtId="0" fontId="63" fillId="20" borderId="7" xfId="0" applyFont="1" applyFill="1" applyBorder="1" applyAlignment="1">
      <alignment horizontal="center" vertical="center" wrapText="1"/>
    </xf>
    <xf numFmtId="0" fontId="0" fillId="23" borderId="20" xfId="0" applyFill="1" applyBorder="1" applyAlignment="1">
      <alignment horizontal="center" vertical="center" wrapText="1"/>
    </xf>
    <xf numFmtId="0" fontId="0" fillId="23" borderId="102" xfId="0" applyFill="1" applyBorder="1" applyAlignment="1">
      <alignment horizontal="center" vertical="center"/>
    </xf>
    <xf numFmtId="0" fontId="0" fillId="23" borderId="59" xfId="0" applyFill="1" applyBorder="1" applyAlignment="1">
      <alignment horizontal="center" vertical="center"/>
    </xf>
    <xf numFmtId="0" fontId="0" fillId="23" borderId="68" xfId="0" applyFill="1" applyBorder="1" applyAlignment="1">
      <alignment horizontal="center" vertical="center"/>
    </xf>
    <xf numFmtId="0" fontId="0" fillId="23" borderId="102" xfId="0" applyFill="1" applyBorder="1" applyAlignment="1">
      <alignment horizontal="center"/>
    </xf>
    <xf numFmtId="0" fontId="0" fillId="23" borderId="68" xfId="0" applyFill="1" applyBorder="1" applyAlignment="1">
      <alignment horizontal="center"/>
    </xf>
    <xf numFmtId="0" fontId="0" fillId="23" borderId="56" xfId="0" applyFill="1" applyBorder="1" applyAlignment="1">
      <alignment horizontal="center"/>
    </xf>
    <xf numFmtId="0" fontId="64" fillId="23" borderId="64" xfId="0" applyFont="1" applyFill="1" applyBorder="1" applyAlignment="1">
      <alignment horizontal="center" vertical="center" wrapText="1"/>
    </xf>
    <xf numFmtId="0" fontId="64" fillId="23" borderId="42" xfId="0" applyFont="1" applyFill="1" applyBorder="1" applyAlignment="1">
      <alignment horizontal="center" vertical="center" wrapText="1"/>
    </xf>
    <xf numFmtId="0" fontId="121" fillId="9" borderId="23" xfId="0" applyFont="1" applyFill="1" applyBorder="1" applyAlignment="1">
      <alignment horizontal="center"/>
    </xf>
    <xf numFmtId="0" fontId="0" fillId="0" borderId="23" xfId="0" applyFont="1" applyBorder="1" applyAlignment="1">
      <alignment horizontal="center"/>
    </xf>
    <xf numFmtId="1" fontId="33" fillId="38" borderId="43" xfId="0" applyNumberFormat="1" applyFont="1" applyFill="1" applyBorder="1" applyAlignment="1">
      <alignment horizontal="center" vertical="center" wrapText="1"/>
    </xf>
    <xf numFmtId="1" fontId="33" fillId="38" borderId="45" xfId="0" applyNumberFormat="1" applyFont="1" applyFill="1" applyBorder="1" applyAlignment="1">
      <alignment horizontal="center" vertical="center" wrapText="1"/>
    </xf>
    <xf numFmtId="1" fontId="79" fillId="24" borderId="43" xfId="0" applyNumberFormat="1" applyFont="1" applyFill="1" applyBorder="1" applyAlignment="1">
      <alignment horizontal="center" vertical="center" wrapText="1"/>
    </xf>
    <xf numFmtId="1" fontId="79" fillId="24" borderId="45" xfId="0" applyNumberFormat="1" applyFont="1" applyFill="1" applyBorder="1" applyAlignment="1">
      <alignment horizontal="center" vertical="center" wrapText="1"/>
    </xf>
    <xf numFmtId="0" fontId="54" fillId="28" borderId="30" xfId="0" applyFont="1" applyFill="1" applyBorder="1" applyAlignment="1">
      <alignment horizontal="center" vertical="center"/>
    </xf>
    <xf numFmtId="0" fontId="54" fillId="28" borderId="31" xfId="0" applyFont="1" applyFill="1" applyBorder="1" applyAlignment="1">
      <alignment horizontal="center" vertical="center"/>
    </xf>
    <xf numFmtId="0" fontId="54" fillId="28" borderId="32" xfId="0" applyFont="1" applyFill="1" applyBorder="1" applyAlignment="1">
      <alignment horizontal="center" vertical="center"/>
    </xf>
    <xf numFmtId="0" fontId="121" fillId="19" borderId="23" xfId="0" applyFont="1" applyFill="1" applyBorder="1" applyAlignment="1">
      <alignment horizontal="right" vertical="center"/>
    </xf>
    <xf numFmtId="0" fontId="123" fillId="19" borderId="23" xfId="0" applyFont="1" applyFill="1" applyBorder="1" applyAlignment="1">
      <alignment horizontal="left" vertical="center"/>
    </xf>
    <xf numFmtId="0" fontId="54" fillId="28" borderId="183" xfId="0" applyFont="1" applyFill="1" applyBorder="1" applyAlignment="1">
      <alignment horizontal="center" vertical="center"/>
    </xf>
    <xf numFmtId="0" fontId="54" fillId="28" borderId="184" xfId="0" applyFont="1" applyFill="1" applyBorder="1" applyAlignment="1">
      <alignment horizontal="center" vertical="center"/>
    </xf>
    <xf numFmtId="0" fontId="54" fillId="28" borderId="185" xfId="0" applyFont="1" applyFill="1" applyBorder="1" applyAlignment="1">
      <alignment horizontal="center" vertical="center"/>
    </xf>
    <xf numFmtId="1" fontId="78" fillId="0" borderId="30" xfId="0" applyNumberFormat="1" applyFont="1" applyFill="1" applyBorder="1" applyAlignment="1">
      <alignment horizontal="center" vertical="center"/>
    </xf>
    <xf numFmtId="1" fontId="78" fillId="0" borderId="32" xfId="0" applyNumberFormat="1" applyFont="1" applyFill="1" applyBorder="1" applyAlignment="1">
      <alignment horizontal="center" vertical="center"/>
    </xf>
    <xf numFmtId="0" fontId="50" fillId="3" borderId="30" xfId="0" applyFont="1" applyFill="1" applyBorder="1" applyAlignment="1">
      <alignment horizontal="center"/>
    </xf>
    <xf numFmtId="0" fontId="50" fillId="3" borderId="31" xfId="0" applyFont="1" applyFill="1" applyBorder="1" applyAlignment="1">
      <alignment horizontal="center"/>
    </xf>
    <xf numFmtId="0" fontId="50" fillId="3" borderId="97" xfId="0" applyFont="1" applyFill="1" applyBorder="1" applyAlignment="1">
      <alignment horizontal="center"/>
    </xf>
    <xf numFmtId="0" fontId="50" fillId="3" borderId="6" xfId="0" applyFont="1" applyFill="1" applyBorder="1" applyAlignment="1">
      <alignment horizontal="center"/>
    </xf>
    <xf numFmtId="0" fontId="50" fillId="3" borderId="0" xfId="0" applyFont="1" applyFill="1" applyBorder="1" applyAlignment="1">
      <alignment horizontal="center"/>
    </xf>
    <xf numFmtId="0" fontId="50" fillId="3" borderId="84" xfId="0" applyFont="1" applyFill="1" applyBorder="1" applyAlignment="1">
      <alignment horizontal="center"/>
    </xf>
    <xf numFmtId="0" fontId="110" fillId="36" borderId="98" xfId="0" applyFont="1" applyFill="1" applyBorder="1" applyAlignment="1">
      <alignment horizontal="center" vertical="center" wrapText="1"/>
    </xf>
    <xf numFmtId="0" fontId="110" fillId="36" borderId="83" xfId="0" applyFont="1" applyFill="1" applyBorder="1" applyAlignment="1">
      <alignment horizontal="center" vertical="center" wrapText="1"/>
    </xf>
    <xf numFmtId="0" fontId="53" fillId="27" borderId="26" xfId="0" applyFont="1" applyFill="1" applyBorder="1" applyAlignment="1">
      <alignment horizontal="right" vertical="center"/>
    </xf>
    <xf numFmtId="0" fontId="53" fillId="27" borderId="27" xfId="0" applyFont="1" applyFill="1" applyBorder="1" applyAlignment="1">
      <alignment horizontal="right" vertical="center"/>
    </xf>
    <xf numFmtId="0" fontId="53" fillId="27" borderId="62" xfId="0" applyFont="1" applyFill="1" applyBorder="1" applyAlignment="1">
      <alignment horizontal="right" vertical="center"/>
    </xf>
    <xf numFmtId="1" fontId="33" fillId="38" borderId="44" xfId="0" applyNumberFormat="1" applyFont="1" applyFill="1" applyBorder="1" applyAlignment="1">
      <alignment horizontal="center" vertical="center" wrapText="1"/>
    </xf>
    <xf numFmtId="0" fontId="86" fillId="30" borderId="120" xfId="0" applyFont="1" applyFill="1" applyBorder="1" applyAlignment="1">
      <alignment horizontal="center" vertical="center" wrapText="1"/>
    </xf>
    <xf numFmtId="0" fontId="86" fillId="30" borderId="122" xfId="0" applyFont="1" applyFill="1" applyBorder="1" applyAlignment="1">
      <alignment horizontal="center" vertical="center" wrapText="1"/>
    </xf>
    <xf numFmtId="0" fontId="86" fillId="30" borderId="126" xfId="0" applyFont="1" applyFill="1" applyBorder="1" applyAlignment="1">
      <alignment horizontal="center" vertical="center" wrapText="1"/>
    </xf>
    <xf numFmtId="0" fontId="86" fillId="3" borderId="117" xfId="0" applyNumberFormat="1" applyFont="1" applyFill="1" applyBorder="1" applyAlignment="1">
      <alignment horizontal="center" vertical="center" wrapText="1"/>
    </xf>
    <xf numFmtId="0" fontId="86" fillId="3" borderId="121" xfId="0" applyNumberFormat="1" applyFont="1" applyFill="1" applyBorder="1" applyAlignment="1">
      <alignment horizontal="center" vertical="center" wrapText="1"/>
    </xf>
    <xf numFmtId="0" fontId="86" fillId="3" borderId="123" xfId="0" applyNumberFormat="1" applyFont="1" applyFill="1" applyBorder="1" applyAlignment="1">
      <alignment horizontal="center" vertical="center" wrapText="1"/>
    </xf>
    <xf numFmtId="0" fontId="82" fillId="30" borderId="125" xfId="0" applyFont="1" applyFill="1" applyBorder="1" applyAlignment="1">
      <alignment horizontal="center"/>
    </xf>
    <xf numFmtId="0" fontId="82" fillId="30" borderId="19" xfId="0" applyFont="1" applyFill="1" applyBorder="1" applyAlignment="1">
      <alignment horizontal="center"/>
    </xf>
    <xf numFmtId="0" fontId="82" fillId="30" borderId="20" xfId="0" applyFont="1" applyFill="1" applyBorder="1" applyAlignment="1">
      <alignment horizontal="center"/>
    </xf>
    <xf numFmtId="0" fontId="91" fillId="29" borderId="41" xfId="0" applyNumberFormat="1" applyFont="1" applyFill="1" applyBorder="1" applyAlignment="1">
      <alignment horizontal="center" vertical="center" wrapText="1"/>
    </xf>
    <xf numFmtId="0" fontId="91" fillId="29" borderId="42" xfId="0" applyNumberFormat="1" applyFont="1" applyFill="1" applyBorder="1" applyAlignment="1">
      <alignment horizontal="center" vertical="center" wrapText="1"/>
    </xf>
    <xf numFmtId="0" fontId="91" fillId="31" borderId="41" xfId="0" applyNumberFormat="1" applyFont="1" applyFill="1" applyBorder="1" applyAlignment="1">
      <alignment horizontal="left" vertical="center" wrapText="1"/>
    </xf>
    <xf numFmtId="0" fontId="91" fillId="31" borderId="42" xfId="0" applyNumberFormat="1" applyFont="1" applyFill="1" applyBorder="1" applyAlignment="1">
      <alignment horizontal="left" vertical="center" wrapText="1"/>
    </xf>
    <xf numFmtId="0" fontId="91" fillId="16" borderId="41" xfId="0" applyNumberFormat="1" applyFont="1" applyFill="1" applyBorder="1" applyAlignment="1">
      <alignment horizontal="left" vertical="center" wrapText="1"/>
    </xf>
    <xf numFmtId="0" fontId="91" fillId="16" borderId="42" xfId="0" applyNumberFormat="1" applyFont="1" applyFill="1" applyBorder="1" applyAlignment="1">
      <alignment horizontal="left" vertical="center" wrapText="1"/>
    </xf>
    <xf numFmtId="0" fontId="91" fillId="11" borderId="41" xfId="0" applyNumberFormat="1" applyFont="1" applyFill="1" applyBorder="1" applyAlignment="1">
      <alignment horizontal="center" vertical="center" wrapText="1"/>
    </xf>
    <xf numFmtId="0" fontId="91" fillId="11" borderId="42" xfId="0" applyNumberFormat="1" applyFont="1" applyFill="1" applyBorder="1" applyAlignment="1">
      <alignment horizontal="center" vertical="center" wrapText="1"/>
    </xf>
    <xf numFmtId="0" fontId="91" fillId="25" borderId="41" xfId="0" applyNumberFormat="1" applyFont="1" applyFill="1" applyBorder="1" applyAlignment="1">
      <alignment horizontal="left" vertical="center" wrapText="1"/>
    </xf>
    <xf numFmtId="0" fontId="91" fillId="25" borderId="42" xfId="0" applyNumberFormat="1" applyFont="1" applyFill="1" applyBorder="1" applyAlignment="1">
      <alignment horizontal="left" vertical="center" wrapText="1"/>
    </xf>
    <xf numFmtId="0" fontId="91" fillId="32" borderId="41" xfId="0" applyNumberFormat="1" applyFont="1" applyFill="1" applyBorder="1" applyAlignment="1">
      <alignment horizontal="center" vertical="center" wrapText="1"/>
    </xf>
    <xf numFmtId="0" fontId="91" fillId="32" borderId="42" xfId="0" applyNumberFormat="1" applyFont="1" applyFill="1" applyBorder="1" applyAlignment="1">
      <alignment horizontal="center" vertical="center" wrapText="1"/>
    </xf>
    <xf numFmtId="0" fontId="86" fillId="0" borderId="118" xfId="0" applyNumberFormat="1" applyFont="1" applyFill="1" applyBorder="1" applyAlignment="1">
      <alignment horizontal="center" wrapText="1"/>
    </xf>
    <xf numFmtId="0" fontId="86" fillId="0" borderId="119" xfId="0" applyNumberFormat="1" applyFont="1" applyFill="1" applyBorder="1" applyAlignment="1">
      <alignment horizontal="center" wrapText="1"/>
    </xf>
    <xf numFmtId="0" fontId="86" fillId="0" borderId="21" xfId="0" applyNumberFormat="1" applyFont="1" applyFill="1" applyBorder="1" applyAlignment="1">
      <alignment horizontal="center" wrapText="1"/>
    </xf>
    <xf numFmtId="0" fontId="86" fillId="0" borderId="22" xfId="0" applyNumberFormat="1" applyFont="1" applyFill="1" applyBorder="1" applyAlignment="1">
      <alignment horizontal="center" wrapText="1"/>
    </xf>
    <xf numFmtId="0" fontId="86" fillId="0" borderId="25" xfId="0" applyNumberFormat="1" applyFont="1" applyFill="1" applyBorder="1" applyAlignment="1">
      <alignment horizontal="center" wrapText="1"/>
    </xf>
    <xf numFmtId="0" fontId="86" fillId="0" borderId="20" xfId="0" applyNumberFormat="1" applyFont="1" applyFill="1" applyBorder="1" applyAlignment="1">
      <alignment horizontal="center" wrapText="1"/>
    </xf>
    <xf numFmtId="0" fontId="86" fillId="3" borderId="118" xfId="0" applyNumberFormat="1" applyFont="1" applyFill="1" applyBorder="1" applyAlignment="1">
      <alignment horizontal="center" wrapText="1"/>
    </xf>
    <xf numFmtId="0" fontId="86" fillId="3" borderId="119" xfId="0" applyNumberFormat="1" applyFont="1" applyFill="1" applyBorder="1" applyAlignment="1">
      <alignment horizontal="center" wrapText="1"/>
    </xf>
    <xf numFmtId="0" fontId="86" fillId="3" borderId="21" xfId="0" applyNumberFormat="1" applyFont="1" applyFill="1" applyBorder="1" applyAlignment="1">
      <alignment horizontal="center" wrapText="1"/>
    </xf>
    <xf numFmtId="0" fontId="86" fillId="3" borderId="22" xfId="0" applyNumberFormat="1" applyFont="1" applyFill="1" applyBorder="1" applyAlignment="1">
      <alignment horizontal="center" wrapText="1"/>
    </xf>
    <xf numFmtId="0" fontId="86" fillId="3" borderId="25" xfId="0" applyNumberFormat="1" applyFont="1" applyFill="1" applyBorder="1" applyAlignment="1">
      <alignment horizontal="center" wrapText="1"/>
    </xf>
    <xf numFmtId="0" fontId="86" fillId="3" borderId="20" xfId="0" applyNumberFormat="1" applyFont="1" applyFill="1" applyBorder="1" applyAlignment="1">
      <alignment horizontal="center" wrapText="1"/>
    </xf>
    <xf numFmtId="0" fontId="86" fillId="3" borderId="118" xfId="0" applyFont="1" applyFill="1" applyBorder="1" applyAlignment="1">
      <alignment horizontal="center" wrapText="1"/>
    </xf>
    <xf numFmtId="0" fontId="86" fillId="3" borderId="119" xfId="0" applyFont="1" applyFill="1" applyBorder="1" applyAlignment="1">
      <alignment horizontal="center" wrapText="1"/>
    </xf>
    <xf numFmtId="0" fontId="86" fillId="3" borderId="21" xfId="0" applyFont="1" applyFill="1" applyBorder="1" applyAlignment="1">
      <alignment horizontal="center" wrapText="1"/>
    </xf>
    <xf numFmtId="0" fontId="86" fillId="3" borderId="22" xfId="0" applyFont="1" applyFill="1" applyBorder="1" applyAlignment="1">
      <alignment horizontal="center" wrapText="1"/>
    </xf>
    <xf numFmtId="0" fontId="86" fillId="3" borderId="25" xfId="0" applyFont="1" applyFill="1" applyBorder="1" applyAlignment="1">
      <alignment horizontal="center" wrapText="1"/>
    </xf>
    <xf numFmtId="0" fontId="86" fillId="3" borderId="20" xfId="0" applyFont="1" applyFill="1" applyBorder="1" applyAlignment="1">
      <alignment horizontal="center" wrapText="1"/>
    </xf>
    <xf numFmtId="0" fontId="91" fillId="15" borderId="41" xfId="0" applyNumberFormat="1" applyFont="1" applyFill="1" applyBorder="1" applyAlignment="1">
      <alignment horizontal="center" vertical="top" wrapText="1"/>
    </xf>
    <xf numFmtId="0" fontId="91" fillId="15" borderId="42" xfId="0" applyNumberFormat="1" applyFont="1" applyFill="1" applyBorder="1" applyAlignment="1">
      <alignment horizontal="center" vertical="top" wrapText="1"/>
    </xf>
    <xf numFmtId="0" fontId="91" fillId="15" borderId="42" xfId="0" applyNumberFormat="1" applyFont="1" applyFill="1" applyBorder="1" applyAlignment="1">
      <alignment horizontal="center" vertical="top"/>
    </xf>
    <xf numFmtId="0" fontId="82" fillId="11" borderId="23" xfId="0" applyNumberFormat="1" applyFont="1" applyFill="1" applyBorder="1" applyAlignment="1">
      <alignment horizontal="center" vertical="center" wrapText="1"/>
    </xf>
    <xf numFmtId="0" fontId="91" fillId="34" borderId="41" xfId="0" applyNumberFormat="1" applyFont="1" applyFill="1" applyBorder="1" applyAlignment="1">
      <alignment horizontal="center" vertical="center" wrapText="1"/>
    </xf>
    <xf numFmtId="0" fontId="91" fillId="34" borderId="42" xfId="0" applyNumberFormat="1" applyFont="1" applyFill="1" applyBorder="1" applyAlignment="1">
      <alignment horizontal="center" vertical="center" wrapText="1"/>
    </xf>
    <xf numFmtId="0" fontId="95" fillId="4" borderId="111" xfId="0" applyFont="1" applyFill="1" applyBorder="1" applyAlignment="1">
      <alignment horizontal="center" vertical="center" wrapText="1"/>
    </xf>
    <xf numFmtId="0" fontId="95" fillId="4" borderId="111" xfId="0" applyFont="1" applyFill="1" applyBorder="1" applyAlignment="1">
      <alignment horizontal="center" vertical="center"/>
    </xf>
    <xf numFmtId="0" fontId="95" fillId="4" borderId="128" xfId="0" applyFont="1" applyFill="1" applyBorder="1" applyAlignment="1">
      <alignment horizontal="center" vertical="center"/>
    </xf>
    <xf numFmtId="49" fontId="96" fillId="2" borderId="0" xfId="0" applyNumberFormat="1" applyFont="1" applyFill="1" applyBorder="1" applyAlignment="1">
      <alignment horizontal="center" vertical="center" wrapText="1"/>
    </xf>
    <xf numFmtId="0" fontId="91" fillId="10" borderId="133" xfId="0" applyFont="1" applyFill="1" applyBorder="1" applyAlignment="1">
      <alignment horizontal="left" vertical="center" wrapText="1"/>
    </xf>
    <xf numFmtId="0" fontId="91" fillId="10" borderId="140" xfId="0" applyFont="1" applyFill="1" applyBorder="1" applyAlignment="1">
      <alignment horizontal="left" vertical="center" wrapText="1"/>
    </xf>
    <xf numFmtId="0" fontId="91" fillId="10" borderId="132" xfId="0" applyFont="1" applyFill="1" applyBorder="1" applyAlignment="1">
      <alignment horizontal="left" vertical="center" wrapText="1"/>
    </xf>
    <xf numFmtId="0" fontId="91" fillId="10" borderId="144" xfId="0" applyFont="1" applyFill="1" applyBorder="1" applyAlignment="1">
      <alignment horizontal="left" vertical="center" wrapText="1"/>
    </xf>
    <xf numFmtId="0" fontId="86" fillId="10" borderId="133" xfId="0" applyFont="1" applyFill="1" applyBorder="1" applyAlignment="1">
      <alignment horizontal="center" vertical="top" wrapText="1"/>
    </xf>
    <xf numFmtId="0" fontId="86" fillId="10" borderId="132" xfId="0" applyFont="1" applyFill="1" applyBorder="1" applyAlignment="1">
      <alignment horizontal="center" vertical="top" wrapText="1"/>
    </xf>
    <xf numFmtId="0" fontId="87" fillId="10" borderId="146" xfId="0" applyFont="1" applyFill="1" applyBorder="1" applyAlignment="1">
      <alignment horizontal="center" vertical="center" wrapText="1"/>
    </xf>
    <xf numFmtId="0" fontId="87" fillId="10" borderId="137" xfId="0" applyFont="1" applyFill="1" applyBorder="1" applyAlignment="1">
      <alignment horizontal="center" vertical="center" wrapText="1"/>
    </xf>
    <xf numFmtId="0" fontId="91" fillId="11" borderId="133" xfId="0" applyFont="1" applyFill="1" applyBorder="1" applyAlignment="1">
      <alignment horizontal="left" vertical="center" wrapText="1"/>
    </xf>
    <xf numFmtId="0" fontId="91" fillId="11" borderId="140" xfId="0" applyFont="1" applyFill="1" applyBorder="1" applyAlignment="1">
      <alignment horizontal="left" vertical="center" wrapText="1"/>
    </xf>
    <xf numFmtId="0" fontId="91" fillId="11" borderId="0" xfId="0" applyFont="1" applyFill="1" applyBorder="1" applyAlignment="1">
      <alignment horizontal="left" vertical="center" wrapText="1"/>
    </xf>
    <xf numFmtId="0" fontId="91" fillId="11" borderId="135" xfId="0" applyFont="1" applyFill="1" applyBorder="1" applyAlignment="1">
      <alignment horizontal="left" vertical="center" wrapText="1"/>
    </xf>
    <xf numFmtId="0" fontId="91" fillId="11" borderId="112" xfId="0" applyFont="1" applyFill="1" applyBorder="1" applyAlignment="1">
      <alignment horizontal="left" vertical="center" wrapText="1"/>
    </xf>
    <xf numFmtId="0" fontId="91" fillId="11" borderId="142" xfId="0" applyFont="1" applyFill="1" applyBorder="1" applyAlignment="1">
      <alignment horizontal="left" vertical="center" wrapText="1"/>
    </xf>
    <xf numFmtId="0" fontId="86" fillId="11" borderId="133" xfId="0" applyFont="1" applyFill="1" applyBorder="1" applyAlignment="1">
      <alignment horizontal="center" vertical="top" wrapText="1"/>
    </xf>
    <xf numFmtId="0" fontId="86" fillId="11" borderId="0" xfId="0" applyFont="1" applyFill="1" applyBorder="1" applyAlignment="1">
      <alignment horizontal="center" vertical="top" wrapText="1"/>
    </xf>
    <xf numFmtId="0" fontId="83" fillId="30" borderId="121" xfId="0" applyFont="1" applyFill="1" applyBorder="1" applyAlignment="1">
      <alignment horizontal="center" vertical="center" wrapText="1"/>
    </xf>
    <xf numFmtId="0" fontId="83" fillId="30" borderId="123" xfId="0" applyFont="1" applyFill="1" applyBorder="1" applyAlignment="1">
      <alignment horizontal="center" vertical="center" wrapText="1"/>
    </xf>
    <xf numFmtId="0" fontId="82" fillId="32" borderId="23" xfId="0" applyNumberFormat="1" applyFont="1" applyFill="1" applyBorder="1" applyAlignment="1">
      <alignment horizontal="center" vertical="center" wrapText="1"/>
    </xf>
    <xf numFmtId="0" fontId="82" fillId="26" borderId="23" xfId="0" applyNumberFormat="1" applyFont="1" applyFill="1" applyBorder="1" applyAlignment="1">
      <alignment horizontal="center" vertical="center" wrapText="1"/>
    </xf>
    <xf numFmtId="0" fontId="93" fillId="0" borderId="118" xfId="0" applyNumberFormat="1" applyFont="1" applyFill="1" applyBorder="1" applyAlignment="1">
      <alignment horizontal="center" wrapText="1"/>
    </xf>
    <xf numFmtId="0" fontId="93" fillId="0" borderId="119" xfId="0" applyNumberFormat="1" applyFont="1" applyFill="1" applyBorder="1" applyAlignment="1">
      <alignment horizontal="center" wrapText="1"/>
    </xf>
    <xf numFmtId="0" fontId="93" fillId="0" borderId="21" xfId="0" applyNumberFormat="1" applyFont="1" applyFill="1" applyBorder="1" applyAlignment="1">
      <alignment horizontal="center" wrapText="1"/>
    </xf>
    <xf numFmtId="0" fontId="93" fillId="0" borderId="22" xfId="0" applyNumberFormat="1" applyFont="1" applyFill="1" applyBorder="1" applyAlignment="1">
      <alignment horizontal="center" wrapText="1"/>
    </xf>
    <xf numFmtId="0" fontId="93" fillId="0" borderId="25" xfId="0" applyNumberFormat="1" applyFont="1" applyFill="1" applyBorder="1" applyAlignment="1">
      <alignment horizontal="center" wrapText="1"/>
    </xf>
    <xf numFmtId="0" fontId="93" fillId="0" borderId="20" xfId="0" applyNumberFormat="1" applyFont="1" applyFill="1" applyBorder="1" applyAlignment="1">
      <alignment horizontal="center" wrapText="1"/>
    </xf>
    <xf numFmtId="0" fontId="82" fillId="11" borderId="14" xfId="0" applyNumberFormat="1" applyFont="1" applyFill="1" applyBorder="1" applyAlignment="1">
      <alignment horizontal="center" vertical="center" wrapText="1"/>
    </xf>
    <xf numFmtId="0" fontId="82" fillId="11" borderId="13" xfId="0" applyNumberFormat="1" applyFont="1" applyFill="1" applyBorder="1" applyAlignment="1">
      <alignment horizontal="center" vertical="center" wrapText="1"/>
    </xf>
    <xf numFmtId="0" fontId="82" fillId="32" borderId="14" xfId="0" applyNumberFormat="1" applyFont="1" applyFill="1" applyBorder="1" applyAlignment="1">
      <alignment horizontal="center" vertical="center" wrapText="1"/>
    </xf>
    <xf numFmtId="0" fontId="82" fillId="32" borderId="13" xfId="0" applyNumberFormat="1" applyFont="1" applyFill="1" applyBorder="1" applyAlignment="1">
      <alignment horizontal="center" vertical="center" wrapText="1"/>
    </xf>
    <xf numFmtId="0" fontId="82" fillId="33" borderId="14" xfId="0" applyNumberFormat="1" applyFont="1" applyFill="1" applyBorder="1" applyAlignment="1">
      <alignment horizontal="center" vertical="center" wrapText="1"/>
    </xf>
    <xf numFmtId="0" fontId="82" fillId="33" borderId="13" xfId="0" applyNumberFormat="1" applyFont="1" applyFill="1" applyBorder="1" applyAlignment="1">
      <alignment horizontal="center" vertical="center" wrapText="1"/>
    </xf>
    <xf numFmtId="0" fontId="82" fillId="17" borderId="14" xfId="0" applyNumberFormat="1" applyFont="1" applyFill="1" applyBorder="1" applyAlignment="1">
      <alignment horizontal="center" vertical="center" wrapText="1"/>
    </xf>
    <xf numFmtId="0" fontId="82" fillId="17" borderId="13" xfId="0" applyNumberFormat="1" applyFont="1" applyFill="1" applyBorder="1" applyAlignment="1">
      <alignment horizontal="center" vertical="center" wrapText="1"/>
    </xf>
    <xf numFmtId="0" fontId="82" fillId="26" borderId="14" xfId="0" applyNumberFormat="1" applyFont="1" applyFill="1" applyBorder="1" applyAlignment="1">
      <alignment horizontal="center" vertical="center" wrapText="1"/>
    </xf>
    <xf numFmtId="0" fontId="82" fillId="26" borderId="13" xfId="0" applyNumberFormat="1" applyFont="1" applyFill="1" applyBorder="1" applyAlignment="1">
      <alignment horizontal="center" vertical="center" wrapText="1"/>
    </xf>
    <xf numFmtId="0" fontId="82" fillId="29" borderId="14" xfId="0" applyNumberFormat="1" applyFont="1" applyFill="1" applyBorder="1" applyAlignment="1">
      <alignment horizontal="center" vertical="center" wrapText="1"/>
    </xf>
    <xf numFmtId="0" fontId="82" fillId="29" borderId="13" xfId="0" applyNumberFormat="1" applyFont="1" applyFill="1" applyBorder="1" applyAlignment="1">
      <alignment horizontal="center" vertical="center" wrapText="1"/>
    </xf>
    <xf numFmtId="0" fontId="82" fillId="31" borderId="14" xfId="0" applyNumberFormat="1" applyFont="1" applyFill="1" applyBorder="1" applyAlignment="1">
      <alignment horizontal="center" vertical="center" wrapText="1"/>
    </xf>
    <xf numFmtId="0" fontId="82" fillId="31" borderId="13" xfId="0" applyNumberFormat="1" applyFont="1" applyFill="1" applyBorder="1" applyAlignment="1">
      <alignment horizontal="center" vertical="center" wrapText="1"/>
    </xf>
    <xf numFmtId="0" fontId="82" fillId="34" borderId="41" xfId="0" applyNumberFormat="1" applyFont="1" applyFill="1" applyBorder="1" applyAlignment="1">
      <alignment horizontal="center" vertical="center" wrapText="1"/>
    </xf>
    <xf numFmtId="0" fontId="82" fillId="34" borderId="42" xfId="0" applyNumberFormat="1" applyFont="1" applyFill="1" applyBorder="1" applyAlignment="1">
      <alignment horizontal="center" vertical="center" wrapText="1"/>
    </xf>
    <xf numFmtId="0" fontId="91" fillId="10" borderId="12" xfId="0" applyFont="1" applyFill="1" applyBorder="1" applyAlignment="1">
      <alignment horizontal="left" vertical="center" wrapText="1"/>
    </xf>
    <xf numFmtId="0" fontId="91" fillId="10" borderId="116" xfId="0" applyFont="1" applyFill="1" applyBorder="1" applyAlignment="1">
      <alignment horizontal="left" vertical="center" wrapText="1"/>
    </xf>
    <xf numFmtId="0" fontId="91" fillId="10" borderId="0" xfId="0" applyFont="1" applyFill="1" applyBorder="1" applyAlignment="1">
      <alignment horizontal="left" vertical="center" wrapText="1"/>
    </xf>
    <xf numFmtId="0" fontId="91" fillId="10" borderId="113" xfId="0" applyFont="1" applyFill="1" applyBorder="1" applyAlignment="1">
      <alignment horizontal="left" vertical="center" wrapText="1"/>
    </xf>
    <xf numFmtId="0" fontId="86" fillId="10" borderId="12" xfId="0" applyFont="1" applyFill="1" applyBorder="1" applyAlignment="1">
      <alignment horizontal="center" vertical="top" wrapText="1"/>
    </xf>
    <xf numFmtId="0" fontId="86" fillId="10" borderId="0" xfId="0" applyFont="1" applyFill="1" applyBorder="1" applyAlignment="1">
      <alignment horizontal="center" vertical="top" wrapText="1"/>
    </xf>
    <xf numFmtId="0" fontId="87" fillId="10" borderId="131" xfId="0" applyFont="1" applyFill="1" applyBorder="1" applyAlignment="1">
      <alignment horizontal="center" vertical="center" wrapText="1"/>
    </xf>
    <xf numFmtId="0" fontId="87" fillId="10" borderId="129" xfId="0" applyFont="1" applyFill="1" applyBorder="1" applyAlignment="1">
      <alignment horizontal="center" vertical="center" wrapText="1"/>
    </xf>
    <xf numFmtId="0" fontId="91" fillId="10" borderId="41" xfId="0" applyNumberFormat="1" applyFont="1" applyFill="1" applyBorder="1" applyAlignment="1">
      <alignment horizontal="center" vertical="center" wrapText="1"/>
    </xf>
    <xf numFmtId="0" fontId="91" fillId="10" borderId="42" xfId="0" applyNumberFormat="1" applyFont="1" applyFill="1" applyBorder="1" applyAlignment="1">
      <alignment horizontal="center" vertical="center" wrapText="1"/>
    </xf>
    <xf numFmtId="0" fontId="82" fillId="30" borderId="127" xfId="0" applyFont="1" applyFill="1" applyBorder="1" applyAlignment="1">
      <alignment horizontal="center"/>
    </xf>
    <xf numFmtId="0" fontId="82" fillId="30" borderId="110" xfId="0" applyFont="1" applyFill="1" applyBorder="1" applyAlignment="1">
      <alignment horizontal="center"/>
    </xf>
    <xf numFmtId="0" fontId="82" fillId="30" borderId="115" xfId="0" applyFont="1" applyFill="1" applyBorder="1" applyAlignment="1">
      <alignment horizontal="center"/>
    </xf>
    <xf numFmtId="0" fontId="91" fillId="29" borderId="41" xfId="0" applyNumberFormat="1" applyFont="1" applyFill="1" applyBorder="1" applyAlignment="1">
      <alignment horizontal="left" vertical="center" wrapText="1"/>
    </xf>
    <xf numFmtId="0" fontId="91" fillId="29" borderId="42" xfId="0" applyNumberFormat="1" applyFont="1" applyFill="1" applyBorder="1" applyAlignment="1">
      <alignment horizontal="left" vertical="center" wrapText="1"/>
    </xf>
    <xf numFmtId="0" fontId="91" fillId="32" borderId="41" xfId="0" applyNumberFormat="1" applyFont="1" applyFill="1" applyBorder="1" applyAlignment="1">
      <alignment horizontal="left" vertical="center" wrapText="1"/>
    </xf>
    <xf numFmtId="0" fontId="91" fillId="32" borderId="42" xfId="0" applyNumberFormat="1" applyFont="1" applyFill="1" applyBorder="1" applyAlignment="1">
      <alignment horizontal="left" vertical="center" wrapText="1"/>
    </xf>
    <xf numFmtId="0" fontId="91" fillId="33" borderId="41" xfId="0" applyNumberFormat="1" applyFont="1" applyFill="1" applyBorder="1" applyAlignment="1">
      <alignment horizontal="center" vertical="center" wrapText="1"/>
    </xf>
    <xf numFmtId="0" fontId="91" fillId="33" borderId="42" xfId="0" applyNumberFormat="1" applyFont="1" applyFill="1" applyBorder="1" applyAlignment="1">
      <alignment horizontal="center" vertical="center" wrapText="1"/>
    </xf>
    <xf numFmtId="0" fontId="91" fillId="17" borderId="41" xfId="0" applyNumberFormat="1" applyFont="1" applyFill="1" applyBorder="1" applyAlignment="1">
      <alignment horizontal="left" vertical="center" wrapText="1"/>
    </xf>
    <xf numFmtId="0" fontId="91" fillId="17" borderId="42" xfId="0" applyNumberFormat="1" applyFont="1" applyFill="1" applyBorder="1" applyAlignment="1">
      <alignment horizontal="left" vertical="center" wrapText="1"/>
    </xf>
    <xf numFmtId="0" fontId="91" fillId="26" borderId="41" xfId="0" applyNumberFormat="1" applyFont="1" applyFill="1" applyBorder="1" applyAlignment="1">
      <alignment horizontal="left" vertical="center" wrapText="1"/>
    </xf>
    <xf numFmtId="0" fontId="91" fillId="26" borderId="42" xfId="0" applyNumberFormat="1" applyFont="1" applyFill="1" applyBorder="1" applyAlignment="1">
      <alignment horizontal="left" vertical="center" wrapText="1"/>
    </xf>
    <xf numFmtId="0" fontId="91" fillId="31" borderId="41" xfId="0" applyNumberFormat="1" applyFont="1" applyFill="1" applyBorder="1" applyAlignment="1">
      <alignment horizontal="center" vertical="center" wrapText="1"/>
    </xf>
    <xf numFmtId="0" fontId="91" fillId="31" borderId="42" xfId="0" applyNumberFormat="1" applyFont="1" applyFill="1" applyBorder="1" applyAlignment="1">
      <alignment horizontal="center" vertical="center" wrapText="1"/>
    </xf>
    <xf numFmtId="0" fontId="91" fillId="16" borderId="41" xfId="0" applyNumberFormat="1" applyFont="1" applyFill="1" applyBorder="1" applyAlignment="1">
      <alignment horizontal="center" vertical="center" wrapText="1"/>
    </xf>
    <xf numFmtId="0" fontId="91" fillId="16" borderId="42" xfId="0" applyNumberFormat="1" applyFont="1" applyFill="1" applyBorder="1" applyAlignment="1">
      <alignment horizontal="center" vertical="center" wrapText="1"/>
    </xf>
    <xf numFmtId="0" fontId="83" fillId="0" borderId="0" xfId="0" applyNumberFormat="1" applyFont="1" applyFill="1" applyBorder="1" applyAlignment="1">
      <alignment horizontal="center" vertical="center" wrapText="1"/>
    </xf>
    <xf numFmtId="0" fontId="83" fillId="0" borderId="0" xfId="0" applyNumberFormat="1" applyFont="1" applyFill="1" applyBorder="1" applyAlignment="1">
      <alignment horizontal="center" vertical="center"/>
    </xf>
    <xf numFmtId="0" fontId="91" fillId="15" borderId="23" xfId="0" applyNumberFormat="1" applyFont="1" applyFill="1" applyBorder="1" applyAlignment="1">
      <alignment horizontal="center" vertical="center" wrapText="1"/>
    </xf>
    <xf numFmtId="0" fontId="94" fillId="30" borderId="0" xfId="0" applyFont="1" applyFill="1" applyBorder="1" applyAlignment="1">
      <alignment horizontal="center" vertical="center" wrapText="1"/>
    </xf>
    <xf numFmtId="0" fontId="92" fillId="30" borderId="0" xfId="0" applyFont="1" applyFill="1" applyBorder="1" applyAlignment="1">
      <alignment horizontal="center" vertical="center" wrapText="1"/>
    </xf>
    <xf numFmtId="0" fontId="91" fillId="15" borderId="41" xfId="0" applyNumberFormat="1" applyFont="1" applyFill="1" applyBorder="1" applyAlignment="1">
      <alignment horizontal="center" vertical="center" wrapText="1"/>
    </xf>
    <xf numFmtId="0" fontId="91" fillId="15" borderId="42" xfId="0" applyNumberFormat="1" applyFont="1" applyFill="1" applyBorder="1" applyAlignment="1">
      <alignment horizontal="center" vertical="center" wrapText="1"/>
    </xf>
    <xf numFmtId="0" fontId="91" fillId="11" borderId="130" xfId="0" applyFont="1" applyFill="1" applyBorder="1" applyAlignment="1">
      <alignment horizontal="left" vertical="center" wrapText="1"/>
    </xf>
    <xf numFmtId="0" fontId="91" fillId="11" borderId="132" xfId="0" applyFont="1" applyFill="1" applyBorder="1" applyAlignment="1">
      <alignment horizontal="left" vertical="center" wrapText="1"/>
    </xf>
    <xf numFmtId="0" fontId="91" fillId="11" borderId="144" xfId="0" applyFont="1" applyFill="1" applyBorder="1" applyAlignment="1">
      <alignment horizontal="left" vertical="center" wrapText="1"/>
    </xf>
    <xf numFmtId="0" fontId="87" fillId="11" borderId="139" xfId="0" applyFont="1" applyFill="1" applyBorder="1" applyAlignment="1">
      <alignment horizontal="center" vertical="center" wrapText="1"/>
    </xf>
    <xf numFmtId="0" fontId="87" fillId="11" borderId="141" xfId="0" applyFont="1" applyFill="1" applyBorder="1" applyAlignment="1">
      <alignment horizontal="center" vertical="center" wrapText="1"/>
    </xf>
    <xf numFmtId="0" fontId="87" fillId="11" borderId="143" xfId="0" applyFont="1" applyFill="1" applyBorder="1" applyAlignment="1">
      <alignment horizontal="center" vertical="center" wrapText="1"/>
    </xf>
    <xf numFmtId="0" fontId="91" fillId="15" borderId="110" xfId="0" applyFont="1" applyFill="1" applyBorder="1" applyAlignment="1">
      <alignment horizontal="left" vertical="center" wrapText="1"/>
    </xf>
    <xf numFmtId="0" fontId="91" fillId="15" borderId="115" xfId="0" applyFont="1" applyFill="1" applyBorder="1" applyAlignment="1">
      <alignment horizontal="left" vertical="center" wrapText="1"/>
    </xf>
    <xf numFmtId="0" fontId="95" fillId="4" borderId="0" xfId="0" applyFont="1" applyFill="1" applyBorder="1" applyAlignment="1">
      <alignment horizontal="center" vertical="center" wrapText="1"/>
    </xf>
    <xf numFmtId="0" fontId="95" fillId="4" borderId="0" xfId="0" applyFont="1" applyFill="1" applyBorder="1" applyAlignment="1">
      <alignment horizontal="center" vertical="center"/>
    </xf>
    <xf numFmtId="0" fontId="95" fillId="4" borderId="113" xfId="0" applyFont="1" applyFill="1" applyBorder="1" applyAlignment="1">
      <alignment horizontal="center" vertical="center"/>
    </xf>
    <xf numFmtId="0" fontId="91" fillId="15" borderId="148" xfId="0" applyFont="1" applyFill="1" applyBorder="1" applyAlignment="1">
      <alignment horizontal="left" vertical="center" wrapText="1"/>
    </xf>
    <xf numFmtId="0" fontId="91" fillId="15" borderId="147" xfId="0" applyFont="1" applyFill="1" applyBorder="1" applyAlignment="1">
      <alignment horizontal="left" vertical="center" wrapText="1"/>
    </xf>
    <xf numFmtId="0" fontId="91" fillId="15" borderId="134" xfId="0" applyFont="1" applyFill="1" applyBorder="1" applyAlignment="1">
      <alignment horizontal="left" vertical="center" wrapText="1"/>
    </xf>
    <xf numFmtId="0" fontId="91" fillId="15" borderId="112" xfId="0" applyFont="1" applyFill="1" applyBorder="1" applyAlignment="1">
      <alignment horizontal="left" vertical="center" wrapText="1"/>
    </xf>
    <xf numFmtId="0" fontId="91" fillId="15" borderId="130" xfId="0" applyFont="1" applyFill="1" applyBorder="1" applyAlignment="1">
      <alignment horizontal="left" vertical="center" wrapText="1"/>
    </xf>
    <xf numFmtId="0" fontId="91" fillId="17" borderId="41" xfId="0" applyNumberFormat="1" applyFont="1" applyFill="1" applyBorder="1" applyAlignment="1">
      <alignment horizontal="center" vertical="center" wrapText="1"/>
    </xf>
    <xf numFmtId="0" fontId="91" fillId="17" borderId="42" xfId="0" applyNumberFormat="1" applyFont="1" applyFill="1" applyBorder="1" applyAlignment="1">
      <alignment horizontal="center" vertical="center" wrapText="1"/>
    </xf>
    <xf numFmtId="0" fontId="91" fillId="26" borderId="41" xfId="0" applyNumberFormat="1" applyFont="1" applyFill="1" applyBorder="1" applyAlignment="1">
      <alignment horizontal="center" vertical="center" wrapText="1"/>
    </xf>
    <xf numFmtId="0" fontId="91" fillId="26" borderId="42" xfId="0" applyNumberFormat="1" applyFont="1" applyFill="1" applyBorder="1" applyAlignment="1">
      <alignment horizontal="center" vertical="center" wrapText="1"/>
    </xf>
    <xf numFmtId="0" fontId="82" fillId="17" borderId="23" xfId="0" applyNumberFormat="1" applyFont="1" applyFill="1" applyBorder="1" applyAlignment="1">
      <alignment horizontal="center" vertical="center" wrapText="1"/>
    </xf>
    <xf numFmtId="0" fontId="82" fillId="33" borderId="23" xfId="0" applyNumberFormat="1" applyFont="1" applyFill="1" applyBorder="1" applyAlignment="1">
      <alignment horizontal="center" vertical="center" wrapText="1"/>
    </xf>
    <xf numFmtId="0" fontId="82" fillId="29" borderId="23" xfId="0" applyNumberFormat="1" applyFont="1" applyFill="1" applyBorder="1" applyAlignment="1">
      <alignment horizontal="center" vertical="center" wrapText="1"/>
    </xf>
    <xf numFmtId="0" fontId="82" fillId="31" borderId="23" xfId="0" applyNumberFormat="1" applyFont="1" applyFill="1" applyBorder="1" applyAlignment="1">
      <alignment horizontal="center" vertical="center" wrapText="1"/>
    </xf>
    <xf numFmtId="0" fontId="82" fillId="16" borderId="23" xfId="0" applyNumberFormat="1" applyFont="1" applyFill="1" applyBorder="1" applyAlignment="1">
      <alignment horizontal="center" vertical="center" wrapText="1"/>
    </xf>
    <xf numFmtId="0" fontId="82" fillId="11" borderId="41" xfId="0" applyNumberFormat="1" applyFont="1" applyFill="1" applyBorder="1" applyAlignment="1">
      <alignment horizontal="center" vertical="center" wrapText="1"/>
    </xf>
    <xf numFmtId="0" fontId="82" fillId="11" borderId="42" xfId="0" applyNumberFormat="1" applyFont="1" applyFill="1" applyBorder="1" applyAlignment="1">
      <alignment horizontal="center" vertical="center" wrapText="1"/>
    </xf>
    <xf numFmtId="0" fontId="82" fillId="25" borderId="41" xfId="0" applyNumberFormat="1" applyFont="1" applyFill="1" applyBorder="1" applyAlignment="1">
      <alignment horizontal="center" vertical="center" wrapText="1"/>
    </xf>
    <xf numFmtId="0" fontId="82" fillId="25" borderId="42" xfId="0" applyNumberFormat="1" applyFont="1" applyFill="1" applyBorder="1" applyAlignment="1">
      <alignment horizontal="center" vertical="center" wrapText="1"/>
    </xf>
    <xf numFmtId="0" fontId="82" fillId="10" borderId="41" xfId="0" applyNumberFormat="1" applyFont="1" applyFill="1" applyBorder="1" applyAlignment="1">
      <alignment horizontal="center" vertical="center" wrapText="1"/>
    </xf>
    <xf numFmtId="0" fontId="82" fillId="10" borderId="42" xfId="0" applyNumberFormat="1" applyFont="1" applyFill="1" applyBorder="1" applyAlignment="1">
      <alignment horizontal="center" vertical="center" wrapText="1"/>
    </xf>
    <xf numFmtId="0" fontId="82" fillId="16" borderId="14" xfId="0" applyNumberFormat="1" applyFont="1" applyFill="1" applyBorder="1" applyAlignment="1">
      <alignment horizontal="center" vertical="center" wrapText="1"/>
    </xf>
    <xf numFmtId="0" fontId="82" fillId="16" borderId="13" xfId="0" applyNumberFormat="1" applyFont="1" applyFill="1" applyBorder="1" applyAlignment="1">
      <alignment horizontal="center" vertical="center" wrapText="1"/>
    </xf>
    <xf numFmtId="0" fontId="91" fillId="25" borderId="41" xfId="0" applyNumberFormat="1" applyFont="1" applyFill="1" applyBorder="1" applyAlignment="1">
      <alignment horizontal="center" vertical="center" wrapText="1"/>
    </xf>
    <xf numFmtId="0" fontId="91" fillId="25" borderId="42" xfId="0" applyNumberFormat="1" applyFont="1" applyFill="1" applyBorder="1" applyAlignment="1">
      <alignment horizontal="center" vertical="center" wrapText="1"/>
    </xf>
    <xf numFmtId="0" fontId="69" fillId="0" borderId="0" xfId="2" applyFont="1" applyFill="1" applyBorder="1" applyAlignment="1">
      <alignment horizontal="center" vertical="center" wrapText="1"/>
    </xf>
    <xf numFmtId="0" fontId="7" fillId="0" borderId="2" xfId="2" applyFont="1" applyBorder="1" applyAlignment="1">
      <alignment horizontal="center" vertical="center" wrapText="1"/>
    </xf>
    <xf numFmtId="0" fontId="5" fillId="0" borderId="41" xfId="2" applyFont="1" applyBorder="1" applyAlignment="1">
      <alignment horizontal="center"/>
    </xf>
    <xf numFmtId="0" fontId="5" fillId="0" borderId="9" xfId="2" applyFont="1" applyBorder="1" applyAlignment="1">
      <alignment horizontal="center"/>
    </xf>
    <xf numFmtId="0" fontId="5" fillId="0" borderId="42" xfId="2" applyFont="1" applyBorder="1" applyAlignment="1">
      <alignment horizontal="center"/>
    </xf>
    <xf numFmtId="0" fontId="27" fillId="3" borderId="51" xfId="2" applyFont="1" applyFill="1" applyBorder="1" applyAlignment="1">
      <alignment horizontal="right" vertical="center" wrapText="1"/>
    </xf>
    <xf numFmtId="0" fontId="27" fillId="3" borderId="52" xfId="2" applyFont="1" applyFill="1" applyBorder="1" applyAlignment="1">
      <alignment horizontal="right" vertical="center" wrapText="1"/>
    </xf>
    <xf numFmtId="167" fontId="27" fillId="3" borderId="52" xfId="2" applyNumberFormat="1" applyFont="1" applyFill="1" applyBorder="1" applyAlignment="1">
      <alignment horizontal="center" vertical="center"/>
    </xf>
    <xf numFmtId="167" fontId="27" fillId="3" borderId="53" xfId="2" applyNumberFormat="1" applyFont="1" applyFill="1" applyBorder="1" applyAlignment="1">
      <alignment horizontal="center" vertical="center"/>
    </xf>
    <xf numFmtId="0" fontId="33" fillId="3" borderId="43" xfId="2" applyFont="1" applyFill="1" applyBorder="1" applyAlignment="1">
      <alignment horizontal="right" vertical="center" wrapText="1"/>
    </xf>
    <xf numFmtId="0" fontId="33" fillId="3" borderId="44" xfId="2" applyFont="1" applyFill="1" applyBorder="1" applyAlignment="1">
      <alignment horizontal="right" vertical="center" wrapText="1"/>
    </xf>
    <xf numFmtId="168" fontId="34" fillId="3" borderId="72" xfId="4" applyNumberFormat="1" applyFont="1" applyFill="1" applyBorder="1" applyAlignment="1">
      <alignment horizontal="center" vertical="center" wrapText="1"/>
    </xf>
    <xf numFmtId="0" fontId="21" fillId="11" borderId="41" xfId="2" applyFont="1" applyFill="1" applyBorder="1" applyAlignment="1">
      <alignment horizontal="right" vertical="center" wrapText="1"/>
    </xf>
    <xf numFmtId="0" fontId="21" fillId="11" borderId="9" xfId="2" applyFont="1" applyFill="1" applyBorder="1" applyAlignment="1">
      <alignment horizontal="right" vertical="center" wrapText="1"/>
    </xf>
    <xf numFmtId="0" fontId="21" fillId="11" borderId="42" xfId="2" applyFont="1" applyFill="1" applyBorder="1" applyAlignment="1">
      <alignment horizontal="right" vertical="center" wrapText="1"/>
    </xf>
    <xf numFmtId="167" fontId="21" fillId="11" borderId="14" xfId="2" applyNumberFormat="1" applyFont="1" applyFill="1" applyBorder="1" applyAlignment="1">
      <alignment horizontal="center" vertical="center"/>
    </xf>
    <xf numFmtId="167" fontId="21" fillId="11" borderId="12" xfId="2" applyNumberFormat="1" applyFont="1" applyFill="1" applyBorder="1" applyAlignment="1">
      <alignment horizontal="center" vertical="center"/>
    </xf>
    <xf numFmtId="167" fontId="21" fillId="11" borderId="13" xfId="2" applyNumberFormat="1" applyFont="1" applyFill="1" applyBorder="1" applyAlignment="1">
      <alignment horizontal="center" vertical="center"/>
    </xf>
    <xf numFmtId="167" fontId="21" fillId="11" borderId="15" xfId="2" applyNumberFormat="1" applyFont="1" applyFill="1" applyBorder="1" applyAlignment="1">
      <alignment horizontal="center" vertical="center"/>
    </xf>
    <xf numFmtId="0" fontId="29" fillId="18" borderId="26" xfId="2" applyFont="1" applyFill="1" applyBorder="1" applyAlignment="1">
      <alignment horizontal="right" vertical="center" wrapText="1"/>
    </xf>
    <xf numFmtId="0" fontId="29" fillId="18" borderId="27" xfId="2" applyFont="1" applyFill="1" applyBorder="1" applyAlignment="1">
      <alignment horizontal="right" vertical="center" wrapText="1"/>
    </xf>
    <xf numFmtId="0" fontId="29" fillId="18" borderId="62" xfId="2" applyFont="1" applyFill="1" applyBorder="1" applyAlignment="1">
      <alignment horizontal="right" vertical="center" wrapText="1"/>
    </xf>
    <xf numFmtId="167" fontId="21" fillId="18" borderId="65" xfId="2" applyNumberFormat="1" applyFont="1" applyFill="1" applyBorder="1" applyAlignment="1">
      <alignment horizontal="center" vertical="center"/>
    </xf>
    <xf numFmtId="167" fontId="21" fillId="18" borderId="68" xfId="2" applyNumberFormat="1" applyFont="1" applyFill="1" applyBorder="1" applyAlignment="1">
      <alignment horizontal="center" vertical="center"/>
    </xf>
    <xf numFmtId="0" fontId="24" fillId="11" borderId="23" xfId="2" applyFont="1" applyFill="1" applyBorder="1" applyAlignment="1">
      <alignment horizontal="right" vertical="center" wrapText="1"/>
    </xf>
    <xf numFmtId="0" fontId="25" fillId="11" borderId="23" xfId="2" applyFont="1" applyFill="1" applyBorder="1" applyAlignment="1">
      <alignment horizontal="right" vertical="center" wrapText="1"/>
    </xf>
    <xf numFmtId="165" fontId="31" fillId="3" borderId="41" xfId="1" applyFont="1" applyFill="1" applyBorder="1" applyAlignment="1">
      <alignment horizontal="center" vertical="center" wrapText="1"/>
    </xf>
    <xf numFmtId="165" fontId="31" fillId="3" borderId="42" xfId="1" applyFont="1" applyFill="1" applyBorder="1" applyAlignment="1">
      <alignment horizontal="center" vertical="center" wrapText="1"/>
    </xf>
    <xf numFmtId="0" fontId="30" fillId="11" borderId="71" xfId="2" applyFont="1" applyFill="1" applyBorder="1" applyAlignment="1">
      <alignment horizontal="center" vertical="center" wrapText="1"/>
    </xf>
    <xf numFmtId="0" fontId="30" fillId="11" borderId="60" xfId="2" applyFont="1" applyFill="1" applyBorder="1" applyAlignment="1">
      <alignment horizontal="center" vertical="center" wrapText="1"/>
    </xf>
    <xf numFmtId="0" fontId="30" fillId="11" borderId="54" xfId="2" applyFont="1" applyFill="1" applyBorder="1" applyAlignment="1">
      <alignment horizontal="center" vertical="center" wrapText="1"/>
    </xf>
    <xf numFmtId="0" fontId="26" fillId="11" borderId="14" xfId="2" applyFont="1" applyFill="1" applyBorder="1" applyAlignment="1">
      <alignment horizontal="left" vertical="top" wrapText="1"/>
    </xf>
    <xf numFmtId="0" fontId="26" fillId="11" borderId="12" xfId="2" applyFont="1" applyFill="1" applyBorder="1" applyAlignment="1">
      <alignment horizontal="left" vertical="top" wrapText="1"/>
    </xf>
    <xf numFmtId="0" fontId="26" fillId="11" borderId="13" xfId="2" applyFont="1" applyFill="1" applyBorder="1" applyAlignment="1">
      <alignment horizontal="left" vertical="top" wrapText="1"/>
    </xf>
    <xf numFmtId="0" fontId="26" fillId="11" borderId="21" xfId="2" applyFont="1" applyFill="1" applyBorder="1" applyAlignment="1">
      <alignment horizontal="left" vertical="top" wrapText="1"/>
    </xf>
    <xf numFmtId="0" fontId="26" fillId="11" borderId="0" xfId="2" applyFont="1" applyFill="1" applyBorder="1" applyAlignment="1">
      <alignment horizontal="left" vertical="top" wrapText="1"/>
    </xf>
    <xf numFmtId="0" fontId="26" fillId="11" borderId="22" xfId="2" applyFont="1" applyFill="1" applyBorder="1" applyAlignment="1">
      <alignment horizontal="left" vertical="top" wrapText="1"/>
    </xf>
    <xf numFmtId="0" fontId="26" fillId="11" borderId="25" xfId="2" applyFont="1" applyFill="1" applyBorder="1" applyAlignment="1">
      <alignment horizontal="left" vertical="top" wrapText="1"/>
    </xf>
    <xf numFmtId="0" fontId="26" fillId="11" borderId="19" xfId="2" applyFont="1" applyFill="1" applyBorder="1" applyAlignment="1">
      <alignment horizontal="left" vertical="top" wrapText="1"/>
    </xf>
    <xf numFmtId="0" fontId="26" fillId="11" borderId="20" xfId="2" applyFont="1" applyFill="1" applyBorder="1" applyAlignment="1">
      <alignment horizontal="left" vertical="top" wrapText="1"/>
    </xf>
    <xf numFmtId="167" fontId="32" fillId="11" borderId="14" xfId="2" applyNumberFormat="1" applyFont="1" applyFill="1" applyBorder="1" applyAlignment="1">
      <alignment horizontal="center" vertical="center"/>
    </xf>
    <xf numFmtId="167" fontId="32" fillId="11" borderId="12" xfId="2" applyNumberFormat="1" applyFont="1" applyFill="1" applyBorder="1" applyAlignment="1">
      <alignment horizontal="center" vertical="center"/>
    </xf>
    <xf numFmtId="167" fontId="32" fillId="11" borderId="13" xfId="2" applyNumberFormat="1" applyFont="1" applyFill="1" applyBorder="1" applyAlignment="1">
      <alignment horizontal="center" vertical="center"/>
    </xf>
    <xf numFmtId="167" fontId="32" fillId="11" borderId="15" xfId="2" applyNumberFormat="1" applyFont="1" applyFill="1" applyBorder="1" applyAlignment="1">
      <alignment horizontal="center" vertical="center"/>
    </xf>
    <xf numFmtId="0" fontId="29" fillId="17" borderId="8" xfId="2" applyFont="1" applyFill="1" applyBorder="1" applyAlignment="1">
      <alignment horizontal="right" vertical="center" wrapText="1"/>
    </xf>
    <xf numFmtId="0" fontId="29" fillId="17" borderId="9" xfId="2" applyFont="1" applyFill="1" applyBorder="1" applyAlignment="1">
      <alignment horizontal="right" vertical="center" wrapText="1"/>
    </xf>
    <xf numFmtId="0" fontId="29" fillId="17" borderId="42" xfId="2" applyFont="1" applyFill="1" applyBorder="1" applyAlignment="1">
      <alignment horizontal="right" vertical="center" wrapText="1"/>
    </xf>
    <xf numFmtId="167" fontId="21" fillId="17" borderId="13" xfId="2" applyNumberFormat="1" applyFont="1" applyFill="1" applyBorder="1" applyAlignment="1">
      <alignment horizontal="center" vertical="center"/>
    </xf>
    <xf numFmtId="0" fontId="25" fillId="10" borderId="23" xfId="2" applyFont="1" applyFill="1" applyBorder="1" applyAlignment="1">
      <alignment horizontal="right" vertical="center" wrapText="1"/>
    </xf>
    <xf numFmtId="0" fontId="24" fillId="10" borderId="23" xfId="2" applyFont="1" applyFill="1" applyBorder="1" applyAlignment="1">
      <alignment horizontal="right" vertical="center" wrapText="1"/>
    </xf>
    <xf numFmtId="0" fontId="30" fillId="10" borderId="71" xfId="2" applyFont="1" applyFill="1" applyBorder="1" applyAlignment="1">
      <alignment horizontal="center" vertical="center" wrapText="1"/>
    </xf>
    <xf numFmtId="0" fontId="30" fillId="10" borderId="60" xfId="2" applyFont="1" applyFill="1" applyBorder="1" applyAlignment="1">
      <alignment horizontal="center" vertical="center" wrapText="1"/>
    </xf>
    <xf numFmtId="0" fontId="30" fillId="10" borderId="54" xfId="2" applyFont="1" applyFill="1" applyBorder="1" applyAlignment="1">
      <alignment horizontal="center" vertical="center" wrapText="1"/>
    </xf>
    <xf numFmtId="0" fontId="26" fillId="10" borderId="14" xfId="2" applyFont="1" applyFill="1" applyBorder="1" applyAlignment="1">
      <alignment horizontal="left" vertical="top" wrapText="1"/>
    </xf>
    <xf numFmtId="0" fontId="26" fillId="10" borderId="12" xfId="2" applyFont="1" applyFill="1" applyBorder="1" applyAlignment="1">
      <alignment horizontal="left" vertical="top" wrapText="1"/>
    </xf>
    <xf numFmtId="0" fontId="26" fillId="10" borderId="13" xfId="2" applyFont="1" applyFill="1" applyBorder="1" applyAlignment="1">
      <alignment horizontal="left" vertical="top" wrapText="1"/>
    </xf>
    <xf numFmtId="0" fontId="26" fillId="10" borderId="21" xfId="2" applyFont="1" applyFill="1" applyBorder="1" applyAlignment="1">
      <alignment horizontal="left" vertical="top" wrapText="1"/>
    </xf>
    <xf numFmtId="0" fontId="26" fillId="10" borderId="0" xfId="2" applyFont="1" applyFill="1" applyBorder="1" applyAlignment="1">
      <alignment horizontal="left" vertical="top" wrapText="1"/>
    </xf>
    <xf numFmtId="0" fontId="26" fillId="10" borderId="22" xfId="2" applyFont="1" applyFill="1" applyBorder="1" applyAlignment="1">
      <alignment horizontal="left" vertical="top" wrapText="1"/>
    </xf>
    <xf numFmtId="0" fontId="26" fillId="10" borderId="25" xfId="2" applyFont="1" applyFill="1" applyBorder="1" applyAlignment="1">
      <alignment horizontal="left" vertical="top" wrapText="1"/>
    </xf>
    <xf numFmtId="0" fontId="26" fillId="10" borderId="19" xfId="2" applyFont="1" applyFill="1" applyBorder="1" applyAlignment="1">
      <alignment horizontal="left" vertical="top" wrapText="1"/>
    </xf>
    <xf numFmtId="0" fontId="26" fillId="10" borderId="20" xfId="2" applyFont="1" applyFill="1" applyBorder="1" applyAlignment="1">
      <alignment horizontal="left" vertical="top" wrapText="1"/>
    </xf>
    <xf numFmtId="0" fontId="21" fillId="10" borderId="41" xfId="2" applyFont="1" applyFill="1" applyBorder="1" applyAlignment="1">
      <alignment horizontal="right" vertical="center" wrapText="1"/>
    </xf>
    <xf numFmtId="0" fontId="21" fillId="10" borderId="9" xfId="2" applyFont="1" applyFill="1" applyBorder="1" applyAlignment="1">
      <alignment horizontal="right" vertical="center" wrapText="1"/>
    </xf>
    <xf numFmtId="0" fontId="21" fillId="10" borderId="42" xfId="2" applyFont="1" applyFill="1" applyBorder="1" applyAlignment="1">
      <alignment horizontal="right" vertical="center" wrapText="1"/>
    </xf>
    <xf numFmtId="167" fontId="32" fillId="10" borderId="14" xfId="2" applyNumberFormat="1" applyFont="1" applyFill="1" applyBorder="1" applyAlignment="1">
      <alignment horizontal="center" vertical="center"/>
    </xf>
    <xf numFmtId="167" fontId="32" fillId="10" borderId="12" xfId="2" applyNumberFormat="1" applyFont="1" applyFill="1" applyBorder="1" applyAlignment="1">
      <alignment horizontal="center" vertical="center"/>
    </xf>
    <xf numFmtId="167" fontId="32" fillId="10" borderId="13" xfId="2" applyNumberFormat="1" applyFont="1" applyFill="1" applyBorder="1" applyAlignment="1">
      <alignment horizontal="center" vertical="center"/>
    </xf>
    <xf numFmtId="167" fontId="32" fillId="10" borderId="15" xfId="2" applyNumberFormat="1" applyFont="1" applyFill="1" applyBorder="1" applyAlignment="1">
      <alignment horizontal="center" vertical="center"/>
    </xf>
    <xf numFmtId="167" fontId="21" fillId="16" borderId="14" xfId="2" applyNumberFormat="1" applyFont="1" applyFill="1" applyBorder="1" applyAlignment="1">
      <alignment horizontal="center" vertical="center"/>
    </xf>
    <xf numFmtId="167" fontId="21" fillId="16" borderId="12" xfId="2" applyNumberFormat="1" applyFont="1" applyFill="1" applyBorder="1" applyAlignment="1">
      <alignment horizontal="center" vertical="center"/>
    </xf>
    <xf numFmtId="167" fontId="21" fillId="16" borderId="15" xfId="2" applyNumberFormat="1" applyFont="1" applyFill="1" applyBorder="1" applyAlignment="1">
      <alignment horizontal="center" vertical="center"/>
    </xf>
    <xf numFmtId="0" fontId="25" fillId="13" borderId="23" xfId="2" applyFont="1" applyFill="1" applyBorder="1" applyAlignment="1">
      <alignment horizontal="right" vertical="center" wrapText="1"/>
    </xf>
    <xf numFmtId="0" fontId="21" fillId="15" borderId="19" xfId="2" applyFont="1" applyFill="1" applyBorder="1" applyAlignment="1">
      <alignment horizontal="right" vertical="center" wrapText="1"/>
    </xf>
    <xf numFmtId="0" fontId="21" fillId="15" borderId="20" xfId="2" applyFont="1" applyFill="1" applyBorder="1" applyAlignment="1">
      <alignment horizontal="right" vertical="center" wrapText="1"/>
    </xf>
    <xf numFmtId="0" fontId="24" fillId="13" borderId="23" xfId="2" applyFont="1" applyFill="1" applyBorder="1" applyAlignment="1">
      <alignment horizontal="right" vertical="center" wrapText="1"/>
    </xf>
    <xf numFmtId="0" fontId="29" fillId="16" borderId="8" xfId="2" applyFont="1" applyFill="1" applyBorder="1" applyAlignment="1">
      <alignment horizontal="center" vertical="center" wrapText="1"/>
    </xf>
    <xf numFmtId="0" fontId="29" fillId="16" borderId="9" xfId="2" applyFont="1" applyFill="1" applyBorder="1" applyAlignment="1">
      <alignment horizontal="center" vertical="center" wrapText="1"/>
    </xf>
    <xf numFmtId="0" fontId="29" fillId="16" borderId="42" xfId="2" applyFont="1" applyFill="1" applyBorder="1" applyAlignment="1">
      <alignment horizontal="center" vertical="center" wrapText="1"/>
    </xf>
    <xf numFmtId="167" fontId="21" fillId="16" borderId="13" xfId="2" applyNumberFormat="1" applyFont="1" applyFill="1" applyBorder="1" applyAlignment="1">
      <alignment horizontal="center" vertical="center"/>
    </xf>
    <xf numFmtId="0" fontId="30" fillId="13" borderId="71" xfId="2" applyFont="1" applyFill="1" applyBorder="1" applyAlignment="1">
      <alignment horizontal="center" vertical="center" wrapText="1"/>
    </xf>
    <xf numFmtId="0" fontId="30" fillId="13" borderId="60" xfId="2" applyFont="1" applyFill="1" applyBorder="1" applyAlignment="1">
      <alignment horizontal="center" vertical="center" wrapText="1"/>
    </xf>
    <xf numFmtId="0" fontId="30" fillId="13" borderId="54" xfId="2" applyFont="1" applyFill="1" applyBorder="1" applyAlignment="1">
      <alignment horizontal="center" vertical="center" wrapText="1"/>
    </xf>
    <xf numFmtId="0" fontId="26" fillId="13" borderId="14" xfId="2" applyFont="1" applyFill="1" applyBorder="1" applyAlignment="1">
      <alignment horizontal="left" vertical="top" wrapText="1"/>
    </xf>
    <xf numFmtId="0" fontId="26" fillId="13" borderId="12" xfId="2" applyFont="1" applyFill="1" applyBorder="1" applyAlignment="1">
      <alignment horizontal="left" vertical="top" wrapText="1"/>
    </xf>
    <xf numFmtId="0" fontId="26" fillId="13" borderId="13" xfId="2" applyFont="1" applyFill="1" applyBorder="1" applyAlignment="1">
      <alignment horizontal="left" vertical="top" wrapText="1"/>
    </xf>
    <xf numFmtId="0" fontId="26" fillId="13" borderId="21" xfId="2" applyFont="1" applyFill="1" applyBorder="1" applyAlignment="1">
      <alignment horizontal="left" vertical="top" wrapText="1"/>
    </xf>
    <xf numFmtId="0" fontId="26" fillId="13" borderId="0" xfId="2" applyFont="1" applyFill="1" applyBorder="1" applyAlignment="1">
      <alignment horizontal="left" vertical="top" wrapText="1"/>
    </xf>
    <xf numFmtId="0" fontId="26" fillId="13" borderId="22" xfId="2" applyFont="1" applyFill="1" applyBorder="1" applyAlignment="1">
      <alignment horizontal="left" vertical="top" wrapText="1"/>
    </xf>
    <xf numFmtId="0" fontId="26" fillId="13" borderId="25" xfId="2" applyFont="1" applyFill="1" applyBorder="1" applyAlignment="1">
      <alignment horizontal="left" vertical="top" wrapText="1"/>
    </xf>
    <xf numFmtId="0" fontId="26" fillId="13" borderId="19" xfId="2" applyFont="1" applyFill="1" applyBorder="1" applyAlignment="1">
      <alignment horizontal="left" vertical="top" wrapText="1"/>
    </xf>
    <xf numFmtId="0" fontId="26" fillId="13" borderId="20" xfId="2" applyFont="1" applyFill="1" applyBorder="1" applyAlignment="1">
      <alignment horizontal="left" vertical="top" wrapText="1"/>
    </xf>
    <xf numFmtId="0" fontId="25" fillId="13" borderId="41" xfId="2" applyFont="1" applyFill="1" applyBorder="1" applyAlignment="1">
      <alignment horizontal="right" vertical="center" wrapText="1"/>
    </xf>
    <xf numFmtId="0" fontId="25" fillId="13" borderId="9" xfId="2" applyFont="1" applyFill="1" applyBorder="1" applyAlignment="1">
      <alignment horizontal="right" vertical="center" wrapText="1"/>
    </xf>
    <xf numFmtId="0" fontId="25" fillId="13" borderId="42" xfId="2" applyFont="1" applyFill="1" applyBorder="1" applyAlignment="1">
      <alignment horizontal="right" vertical="center" wrapText="1"/>
    </xf>
    <xf numFmtId="0" fontId="21" fillId="15" borderId="23" xfId="2" applyFont="1" applyFill="1" applyBorder="1" applyAlignment="1">
      <alignment horizontal="right" vertical="center" wrapText="1"/>
    </xf>
    <xf numFmtId="0" fontId="9" fillId="6" borderId="9" xfId="2" applyFont="1" applyFill="1" applyBorder="1" applyAlignment="1" applyProtection="1">
      <alignment horizontal="center" vertical="center" wrapText="1"/>
      <protection locked="0"/>
    </xf>
    <xf numFmtId="0" fontId="28" fillId="2" borderId="8" xfId="2" applyFont="1" applyFill="1" applyBorder="1" applyAlignment="1">
      <alignment horizontal="left" vertical="center" wrapText="1"/>
    </xf>
    <xf numFmtId="0" fontId="28" fillId="2" borderId="9" xfId="2" applyFont="1" applyFill="1" applyBorder="1" applyAlignment="1">
      <alignment horizontal="left" vertical="center" wrapText="1"/>
    </xf>
    <xf numFmtId="0" fontId="28" fillId="2" borderId="10" xfId="2" applyFont="1" applyFill="1" applyBorder="1" applyAlignment="1">
      <alignment horizontal="left" vertical="center" wrapText="1"/>
    </xf>
    <xf numFmtId="0" fontId="9" fillId="6" borderId="41" xfId="2" applyFont="1" applyFill="1" applyBorder="1" applyAlignment="1">
      <alignment horizontal="center" vertical="center" wrapText="1"/>
    </xf>
    <xf numFmtId="0" fontId="9" fillId="6" borderId="9" xfId="2" applyFont="1" applyFill="1" applyBorder="1" applyAlignment="1">
      <alignment horizontal="center" vertical="center" wrapText="1"/>
    </xf>
    <xf numFmtId="0" fontId="9" fillId="6" borderId="23" xfId="2" applyFont="1" applyFill="1" applyBorder="1" applyAlignment="1">
      <alignment horizontal="center" vertical="center"/>
    </xf>
    <xf numFmtId="0" fontId="11" fillId="6" borderId="41" xfId="2" applyFont="1" applyFill="1" applyBorder="1" applyAlignment="1">
      <alignment horizontal="center" vertical="center" wrapText="1"/>
    </xf>
    <xf numFmtId="0" fontId="11" fillId="6" borderId="42" xfId="2" applyFont="1" applyFill="1" applyBorder="1" applyAlignment="1">
      <alignment horizontal="center" vertical="center" wrapText="1"/>
    </xf>
    <xf numFmtId="0" fontId="10" fillId="14" borderId="23" xfId="2" applyFont="1" applyFill="1" applyBorder="1" applyAlignment="1">
      <alignment horizontal="center" vertical="center" wrapText="1"/>
    </xf>
    <xf numFmtId="0" fontId="9" fillId="2" borderId="1" xfId="2" applyFont="1" applyFill="1" applyBorder="1" applyAlignment="1">
      <alignment horizontal="left" vertical="center" wrapText="1"/>
    </xf>
    <xf numFmtId="0" fontId="9" fillId="2" borderId="2" xfId="2" applyFont="1" applyFill="1" applyBorder="1" applyAlignment="1">
      <alignment horizontal="left" vertical="center" wrapText="1"/>
    </xf>
    <xf numFmtId="0" fontId="9" fillId="2" borderId="3" xfId="2" applyFont="1" applyFill="1" applyBorder="1" applyAlignment="1">
      <alignment horizontal="left" vertical="center" wrapText="1"/>
    </xf>
    <xf numFmtId="0" fontId="22" fillId="12" borderId="8" xfId="2" applyFont="1" applyFill="1" applyBorder="1" applyAlignment="1">
      <alignment horizontal="left" vertical="center"/>
    </xf>
    <xf numFmtId="0" fontId="22" fillId="12" borderId="9" xfId="2" applyFont="1" applyFill="1" applyBorder="1" applyAlignment="1">
      <alignment horizontal="left" vertical="center"/>
    </xf>
    <xf numFmtId="0" fontId="22" fillId="12" borderId="42" xfId="2" applyFont="1" applyFill="1" applyBorder="1" applyAlignment="1">
      <alignment horizontal="left" vertical="center"/>
    </xf>
    <xf numFmtId="0" fontId="22" fillId="12" borderId="23" xfId="2" applyFont="1" applyFill="1" applyBorder="1" applyAlignment="1">
      <alignment horizontal="left" vertical="center"/>
    </xf>
    <xf numFmtId="0" fontId="22" fillId="12" borderId="59" xfId="2" applyFont="1" applyFill="1" applyBorder="1" applyAlignment="1">
      <alignment horizontal="left" vertical="center"/>
    </xf>
    <xf numFmtId="14" fontId="5" fillId="0" borderId="24" xfId="2" applyNumberFormat="1" applyFont="1" applyBorder="1" applyAlignment="1" applyProtection="1">
      <alignment horizontal="center" vertical="center"/>
      <protection locked="0"/>
    </xf>
    <xf numFmtId="0" fontId="5" fillId="0" borderId="23" xfId="2" applyFont="1" applyBorder="1" applyAlignment="1" applyProtection="1">
      <alignment horizontal="center" vertical="center"/>
      <protection locked="0"/>
    </xf>
    <xf numFmtId="14" fontId="5" fillId="0" borderId="23" xfId="2" applyNumberFormat="1" applyFont="1" applyBorder="1" applyAlignment="1" applyProtection="1">
      <alignment horizontal="center" vertical="center"/>
      <protection locked="0"/>
    </xf>
    <xf numFmtId="0" fontId="5" fillId="0" borderId="59" xfId="2" applyFont="1" applyBorder="1" applyAlignment="1" applyProtection="1">
      <alignment horizontal="center" vertical="center"/>
      <protection locked="0"/>
    </xf>
    <xf numFmtId="0" fontId="27" fillId="14" borderId="30" xfId="2" applyFont="1" applyFill="1" applyBorder="1" applyAlignment="1">
      <alignment horizontal="center" vertical="center" wrapText="1"/>
    </xf>
    <xf numFmtId="0" fontId="27" fillId="14" borderId="31" xfId="2" applyFont="1" applyFill="1" applyBorder="1" applyAlignment="1">
      <alignment horizontal="center" vertical="center" wrapText="1"/>
    </xf>
    <xf numFmtId="0" fontId="25" fillId="0" borderId="30" xfId="2" applyFont="1" applyBorder="1" applyAlignment="1" applyProtection="1">
      <alignment horizontal="center" vertical="center" wrapText="1"/>
      <protection locked="0"/>
    </xf>
    <xf numFmtId="0" fontId="25" fillId="0" borderId="31" xfId="2" applyFont="1" applyBorder="1" applyAlignment="1" applyProtection="1">
      <alignment horizontal="center" vertical="center" wrapText="1"/>
      <protection locked="0"/>
    </xf>
    <xf numFmtId="0" fontId="25" fillId="0" borderId="32" xfId="2" applyFont="1" applyBorder="1" applyAlignment="1" applyProtection="1">
      <alignment horizontal="center" vertical="center" wrapText="1"/>
      <protection locked="0"/>
    </xf>
    <xf numFmtId="0" fontId="20" fillId="3" borderId="41" xfId="2" applyFont="1" applyFill="1" applyBorder="1" applyAlignment="1" applyProtection="1">
      <alignment horizontal="center" vertical="top" wrapText="1"/>
      <protection locked="0"/>
    </xf>
    <xf numFmtId="0" fontId="20" fillId="3" borderId="9" xfId="2" applyFont="1" applyFill="1" applyBorder="1" applyAlignment="1" applyProtection="1">
      <alignment horizontal="center" vertical="top" wrapText="1"/>
      <protection locked="0"/>
    </xf>
    <xf numFmtId="0" fontId="20" fillId="3" borderId="42" xfId="2" applyFont="1" applyFill="1" applyBorder="1" applyAlignment="1" applyProtection="1">
      <alignment horizontal="center" vertical="top" wrapText="1"/>
      <protection locked="0"/>
    </xf>
    <xf numFmtId="0" fontId="20" fillId="0" borderId="65" xfId="2" applyFont="1" applyBorder="1" applyAlignment="1" applyProtection="1">
      <alignment horizontal="left" vertical="top"/>
      <protection locked="0"/>
    </xf>
    <xf numFmtId="0" fontId="20" fillId="0" borderId="65" xfId="2" applyFont="1" applyBorder="1" applyAlignment="1" applyProtection="1">
      <alignment horizontal="left" vertical="top" wrapText="1"/>
      <protection locked="0"/>
    </xf>
    <xf numFmtId="0" fontId="20" fillId="0" borderId="68" xfId="2" applyFont="1" applyBorder="1" applyAlignment="1" applyProtection="1">
      <alignment horizontal="left" vertical="top"/>
      <protection locked="0"/>
    </xf>
    <xf numFmtId="0" fontId="12" fillId="11" borderId="63" xfId="2" applyFont="1" applyFill="1" applyBorder="1" applyAlignment="1">
      <alignment horizontal="center" vertical="center" textRotation="255"/>
    </xf>
    <xf numFmtId="0" fontId="12" fillId="11" borderId="60" xfId="2" applyFont="1" applyFill="1" applyBorder="1" applyAlignment="1">
      <alignment horizontal="center" vertical="center" textRotation="255"/>
    </xf>
    <xf numFmtId="0" fontId="12" fillId="11" borderId="61" xfId="2" applyFont="1" applyFill="1" applyBorder="1" applyAlignment="1">
      <alignment horizontal="center" vertical="center" textRotation="255"/>
    </xf>
    <xf numFmtId="0" fontId="20" fillId="3" borderId="14" xfId="2" applyFont="1" applyFill="1" applyBorder="1" applyAlignment="1" applyProtection="1">
      <alignment horizontal="center" vertical="top" wrapText="1"/>
      <protection locked="0"/>
    </xf>
    <xf numFmtId="0" fontId="20" fillId="3" borderId="12" xfId="2" applyFont="1" applyFill="1" applyBorder="1" applyAlignment="1" applyProtection="1">
      <alignment horizontal="center" vertical="top" wrapText="1"/>
      <protection locked="0"/>
    </xf>
    <xf numFmtId="0" fontId="20" fillId="3" borderId="13" xfId="2" applyFont="1" applyFill="1" applyBorder="1" applyAlignment="1" applyProtection="1">
      <alignment horizontal="center" vertical="top" wrapText="1"/>
      <protection locked="0"/>
    </xf>
    <xf numFmtId="0" fontId="20" fillId="3" borderId="21" xfId="2" applyFont="1" applyFill="1" applyBorder="1" applyAlignment="1" applyProtection="1">
      <alignment horizontal="center" vertical="top" wrapText="1"/>
      <protection locked="0"/>
    </xf>
    <xf numFmtId="0" fontId="20" fillId="3" borderId="0" xfId="2" applyFont="1" applyFill="1" applyBorder="1" applyAlignment="1" applyProtection="1">
      <alignment horizontal="center" vertical="top" wrapText="1"/>
      <protection locked="0"/>
    </xf>
    <xf numFmtId="0" fontId="20" fillId="3" borderId="22" xfId="2" applyFont="1" applyFill="1" applyBorder="1" applyAlignment="1" applyProtection="1">
      <alignment horizontal="center" vertical="top" wrapText="1"/>
      <protection locked="0"/>
    </xf>
    <xf numFmtId="0" fontId="20" fillId="3" borderId="66" xfId="2" applyFont="1" applyFill="1" applyBorder="1" applyAlignment="1" applyProtection="1">
      <alignment horizontal="center" vertical="top" wrapText="1"/>
      <protection locked="0"/>
    </xf>
    <xf numFmtId="0" fontId="20" fillId="3" borderId="44" xfId="2" applyFont="1" applyFill="1" applyBorder="1" applyAlignment="1" applyProtection="1">
      <alignment horizontal="center" vertical="top" wrapText="1"/>
      <protection locked="0"/>
    </xf>
    <xf numFmtId="0" fontId="20" fillId="3" borderId="67" xfId="2" applyFont="1" applyFill="1" applyBorder="1" applyAlignment="1" applyProtection="1">
      <alignment horizontal="center" vertical="top" wrapText="1"/>
      <protection locked="0"/>
    </xf>
    <xf numFmtId="0" fontId="20" fillId="3" borderId="23" xfId="2" applyFont="1" applyFill="1" applyBorder="1" applyAlignment="1" applyProtection="1">
      <alignment horizontal="center" vertical="top" wrapText="1"/>
      <protection locked="0"/>
    </xf>
    <xf numFmtId="1" fontId="20" fillId="3" borderId="23" xfId="2" applyNumberFormat="1" applyFont="1" applyFill="1" applyBorder="1" applyAlignment="1" applyProtection="1">
      <alignment horizontal="center" vertical="top" wrapText="1"/>
      <protection locked="0"/>
    </xf>
    <xf numFmtId="0" fontId="20" fillId="3" borderId="66" xfId="2" applyFont="1" applyFill="1" applyBorder="1" applyAlignment="1" applyProtection="1">
      <alignment horizontal="left" vertical="top" wrapText="1"/>
      <protection locked="0"/>
    </xf>
    <xf numFmtId="0" fontId="20" fillId="3" borderId="67" xfId="2" applyFont="1" applyFill="1" applyBorder="1" applyAlignment="1" applyProtection="1">
      <alignment horizontal="left" vertical="top" wrapText="1"/>
      <protection locked="0"/>
    </xf>
    <xf numFmtId="0" fontId="20" fillId="0" borderId="41" xfId="2" applyFont="1" applyFill="1" applyBorder="1" applyAlignment="1">
      <alignment horizontal="center" vertical="center"/>
    </xf>
    <xf numFmtId="0" fontId="20" fillId="0" borderId="42" xfId="2" applyFont="1" applyFill="1" applyBorder="1" applyAlignment="1">
      <alignment horizontal="center" vertical="center"/>
    </xf>
    <xf numFmtId="0" fontId="20" fillId="0" borderId="23" xfId="2" applyFont="1" applyBorder="1" applyAlignment="1" applyProtection="1">
      <alignment horizontal="left" vertical="top"/>
      <protection locked="0"/>
    </xf>
    <xf numFmtId="0" fontId="20" fillId="0" borderId="23" xfId="2" applyFont="1" applyBorder="1" applyAlignment="1" applyProtection="1">
      <alignment horizontal="left" vertical="top" wrapText="1"/>
      <protection locked="0"/>
    </xf>
    <xf numFmtId="0" fontId="20" fillId="0" borderId="59" xfId="2" applyFont="1" applyBorder="1" applyAlignment="1" applyProtection="1">
      <alignment horizontal="left" vertical="top"/>
      <protection locked="0"/>
    </xf>
    <xf numFmtId="0" fontId="20" fillId="0" borderId="14" xfId="2" applyFont="1" applyBorder="1" applyAlignment="1" applyProtection="1">
      <alignment horizontal="left" vertical="top"/>
      <protection locked="0"/>
    </xf>
    <xf numFmtId="0" fontId="20" fillId="0" borderId="13" xfId="2" applyFont="1" applyBorder="1" applyAlignment="1" applyProtection="1">
      <alignment horizontal="left" vertical="top"/>
      <protection locked="0"/>
    </xf>
    <xf numFmtId="0" fontId="20" fillId="0" borderId="14" xfId="2" applyFont="1" applyBorder="1" applyAlignment="1" applyProtection="1">
      <alignment horizontal="left" vertical="top" wrapText="1"/>
      <protection locked="0"/>
    </xf>
    <xf numFmtId="0" fontId="20" fillId="0" borderId="13" xfId="2" applyFont="1" applyBorder="1" applyAlignment="1" applyProtection="1">
      <alignment horizontal="left" vertical="top" wrapText="1"/>
      <protection locked="0"/>
    </xf>
    <xf numFmtId="0" fontId="20" fillId="0" borderId="15" xfId="2" applyFont="1" applyBorder="1" applyAlignment="1" applyProtection="1">
      <alignment horizontal="left" vertical="top"/>
      <protection locked="0"/>
    </xf>
    <xf numFmtId="0" fontId="20" fillId="3" borderId="25" xfId="2" applyFont="1" applyFill="1" applyBorder="1" applyAlignment="1" applyProtection="1">
      <alignment horizontal="left" vertical="top" wrapText="1"/>
      <protection locked="0"/>
    </xf>
    <xf numFmtId="0" fontId="20" fillId="3" borderId="20" xfId="2" applyFont="1" applyFill="1" applyBorder="1" applyAlignment="1" applyProtection="1">
      <alignment horizontal="left" vertical="top" wrapText="1"/>
      <protection locked="0"/>
    </xf>
    <xf numFmtId="0" fontId="12" fillId="10" borderId="60" xfId="2" applyFont="1" applyFill="1" applyBorder="1" applyAlignment="1">
      <alignment horizontal="center" vertical="center" textRotation="255"/>
    </xf>
    <xf numFmtId="0" fontId="12" fillId="10" borderId="61" xfId="2" applyFont="1" applyFill="1" applyBorder="1" applyAlignment="1">
      <alignment horizontal="center" vertical="center" textRotation="255"/>
    </xf>
    <xf numFmtId="0" fontId="20" fillId="3" borderId="25" xfId="2" applyFont="1" applyFill="1" applyBorder="1" applyAlignment="1" applyProtection="1">
      <alignment horizontal="center" vertical="top" wrapText="1"/>
      <protection locked="0"/>
    </xf>
    <xf numFmtId="0" fontId="20" fillId="3" borderId="19" xfId="2" applyFont="1" applyFill="1" applyBorder="1" applyAlignment="1" applyProtection="1">
      <alignment horizontal="center" vertical="top" wrapText="1"/>
      <protection locked="0"/>
    </xf>
    <xf numFmtId="0" fontId="20" fillId="3" borderId="20" xfId="2" applyFont="1" applyFill="1" applyBorder="1" applyAlignment="1" applyProtection="1">
      <alignment horizontal="center" vertical="top" wrapText="1"/>
      <protection locked="0"/>
    </xf>
    <xf numFmtId="0" fontId="20" fillId="3" borderId="23" xfId="2" applyFont="1" applyFill="1" applyBorder="1" applyAlignment="1" applyProtection="1">
      <alignment horizontal="left" vertical="top" wrapText="1"/>
      <protection locked="0"/>
    </xf>
    <xf numFmtId="0" fontId="20" fillId="0" borderId="81" xfId="2" applyFont="1" applyFill="1" applyBorder="1" applyAlignment="1">
      <alignment horizontal="center" vertical="center" wrapText="1"/>
    </xf>
    <xf numFmtId="0" fontId="20" fillId="0" borderId="64"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20" xfId="2" applyFont="1" applyFill="1" applyBorder="1" applyAlignment="1">
      <alignment horizontal="center" vertical="center" wrapText="1"/>
    </xf>
    <xf numFmtId="0" fontId="20" fillId="0" borderId="55" xfId="2" applyFont="1" applyBorder="1" applyAlignment="1" applyProtection="1">
      <alignment horizontal="left" vertical="top"/>
      <protection locked="0"/>
    </xf>
    <xf numFmtId="0" fontId="20" fillId="0" borderId="55" xfId="2" applyFont="1" applyBorder="1" applyAlignment="1" applyProtection="1">
      <alignment horizontal="left" vertical="top" wrapText="1"/>
      <protection locked="0"/>
    </xf>
    <xf numFmtId="0" fontId="19" fillId="8" borderId="81" xfId="2" applyFont="1" applyFill="1" applyBorder="1" applyAlignment="1">
      <alignment horizontal="center" vertical="center" wrapText="1"/>
    </xf>
    <xf numFmtId="0" fontId="19" fillId="8" borderId="47" xfId="2" applyFont="1" applyFill="1" applyBorder="1" applyAlignment="1">
      <alignment horizontal="center" vertical="center" wrapText="1"/>
    </xf>
    <xf numFmtId="0" fontId="19" fillId="8" borderId="64" xfId="2" applyFont="1" applyFill="1" applyBorder="1" applyAlignment="1">
      <alignment horizontal="center" vertical="center" wrapText="1"/>
    </xf>
    <xf numFmtId="0" fontId="19" fillId="8" borderId="55" xfId="2" applyFont="1" applyFill="1" applyBorder="1" applyAlignment="1">
      <alignment horizontal="center" vertical="center" wrapText="1"/>
    </xf>
    <xf numFmtId="0" fontId="19" fillId="8" borderId="56" xfId="2" applyFont="1" applyFill="1" applyBorder="1" applyAlignment="1">
      <alignment horizontal="center" vertical="center" wrapText="1"/>
    </xf>
    <xf numFmtId="0" fontId="12" fillId="9" borderId="6" xfId="2" applyFont="1" applyFill="1" applyBorder="1" applyAlignment="1">
      <alignment horizontal="center" vertical="center" textRotation="255"/>
    </xf>
    <xf numFmtId="0" fontId="12" fillId="9" borderId="58" xfId="2" applyFont="1" applyFill="1" applyBorder="1" applyAlignment="1">
      <alignment horizontal="center" vertical="center" textRotation="255"/>
    </xf>
    <xf numFmtId="14" fontId="20" fillId="0" borderId="41" xfId="2" applyNumberFormat="1" applyFont="1" applyBorder="1" applyAlignment="1">
      <alignment horizontal="center" vertical="center"/>
    </xf>
    <xf numFmtId="14" fontId="20" fillId="0" borderId="10" xfId="2" applyNumberFormat="1" applyFont="1" applyBorder="1" applyAlignment="1">
      <alignment horizontal="center" vertical="center"/>
    </xf>
    <xf numFmtId="0" fontId="15" fillId="0" borderId="6" xfId="2" applyFont="1" applyBorder="1" applyAlignment="1" applyProtection="1">
      <alignment horizontal="left" vertical="top" wrapText="1"/>
      <protection locked="0"/>
    </xf>
    <xf numFmtId="0" fontId="5" fillId="0" borderId="0" xfId="2" applyFont="1" applyBorder="1" applyAlignment="1" applyProtection="1">
      <alignment horizontal="left" vertical="top" wrapText="1"/>
      <protection locked="0"/>
    </xf>
    <xf numFmtId="0" fontId="5" fillId="0" borderId="7" xfId="2" applyFont="1" applyBorder="1" applyAlignment="1" applyProtection="1">
      <alignment horizontal="left" vertical="top" wrapText="1"/>
      <protection locked="0"/>
    </xf>
    <xf numFmtId="0" fontId="15" fillId="8" borderId="6" xfId="2" applyFont="1" applyFill="1" applyBorder="1" applyAlignment="1">
      <alignment horizontal="left" vertical="center" wrapText="1"/>
    </xf>
    <xf numFmtId="0" fontId="15" fillId="8" borderId="0" xfId="2" applyFont="1" applyFill="1" applyBorder="1" applyAlignment="1">
      <alignment horizontal="left" vertical="center" wrapText="1"/>
    </xf>
    <xf numFmtId="0" fontId="15" fillId="8" borderId="0" xfId="2" applyFont="1" applyFill="1" applyBorder="1" applyAlignment="1">
      <alignment horizontal="left" vertical="center"/>
    </xf>
    <xf numFmtId="0" fontId="15" fillId="8" borderId="7" xfId="2" applyFont="1" applyFill="1" applyBorder="1" applyAlignment="1">
      <alignment horizontal="left" vertical="center"/>
    </xf>
    <xf numFmtId="0" fontId="5" fillId="0" borderId="6" xfId="2" applyFont="1" applyBorder="1" applyAlignment="1" applyProtection="1">
      <alignment horizontal="left" vertical="top" wrapText="1"/>
      <protection locked="0"/>
    </xf>
    <xf numFmtId="0" fontId="10" fillId="8" borderId="6" xfId="2" applyFont="1" applyFill="1" applyBorder="1" applyAlignment="1">
      <alignment horizontal="left" vertical="center"/>
    </xf>
    <xf numFmtId="0" fontId="10" fillId="8" borderId="0" xfId="2" applyFont="1" applyFill="1" applyBorder="1" applyAlignment="1">
      <alignment horizontal="left" vertical="center"/>
    </xf>
    <xf numFmtId="0" fontId="10" fillId="8" borderId="7" xfId="2" applyFont="1" applyFill="1" applyBorder="1" applyAlignment="1">
      <alignment horizontal="left" vertical="center"/>
    </xf>
    <xf numFmtId="0" fontId="13" fillId="0" borderId="43" xfId="2" applyFont="1" applyBorder="1" applyAlignment="1">
      <alignment horizontal="left" vertical="center" wrapText="1"/>
    </xf>
    <xf numFmtId="0" fontId="13" fillId="0" borderId="44" xfId="2" applyFont="1" applyBorder="1" applyAlignment="1">
      <alignment horizontal="left" vertical="center" wrapText="1"/>
    </xf>
    <xf numFmtId="0" fontId="13" fillId="0" borderId="45" xfId="2" applyFont="1" applyBorder="1" applyAlignment="1">
      <alignment horizontal="left" vertical="center" wrapText="1"/>
    </xf>
    <xf numFmtId="0" fontId="9" fillId="6" borderId="1" xfId="2" applyFont="1" applyFill="1" applyBorder="1" applyAlignment="1">
      <alignment horizontal="center" vertical="center" wrapText="1"/>
    </xf>
    <xf numFmtId="0" fontId="9" fillId="6" borderId="2" xfId="2" applyFont="1" applyFill="1" applyBorder="1" applyAlignment="1">
      <alignment horizontal="center" vertical="center" wrapText="1"/>
    </xf>
    <xf numFmtId="0" fontId="9" fillId="6" borderId="3" xfId="2" applyFont="1" applyFill="1" applyBorder="1" applyAlignment="1">
      <alignment horizontal="center" vertical="center" wrapText="1"/>
    </xf>
    <xf numFmtId="0" fontId="9" fillId="6" borderId="51" xfId="2" applyFont="1" applyFill="1" applyBorder="1" applyAlignment="1">
      <alignment horizontal="center" vertical="center" wrapText="1"/>
    </xf>
    <xf numFmtId="0" fontId="9" fillId="6" borderId="4" xfId="2" applyFont="1" applyFill="1" applyBorder="1" applyAlignment="1">
      <alignment horizontal="center" vertical="center" wrapText="1"/>
    </xf>
    <xf numFmtId="0" fontId="9" fillId="6" borderId="52" xfId="2" applyFont="1" applyFill="1" applyBorder="1" applyAlignment="1">
      <alignment horizontal="center" vertical="center"/>
    </xf>
    <xf numFmtId="0" fontId="9" fillId="6" borderId="5" xfId="2" applyFont="1" applyFill="1" applyBorder="1" applyAlignment="1">
      <alignment horizontal="center" vertical="center"/>
    </xf>
    <xf numFmtId="0" fontId="9" fillId="6" borderId="53" xfId="2" applyFont="1" applyFill="1" applyBorder="1" applyAlignment="1">
      <alignment horizontal="center" vertical="center"/>
    </xf>
    <xf numFmtId="0" fontId="69" fillId="8" borderId="14" xfId="2" applyFont="1" applyFill="1" applyBorder="1" applyAlignment="1">
      <alignment horizontal="center" vertical="center" wrapText="1"/>
    </xf>
    <xf numFmtId="0" fontId="69" fillId="8" borderId="13" xfId="2" applyFont="1" applyFill="1" applyBorder="1" applyAlignment="1">
      <alignment horizontal="center" vertical="center" wrapText="1"/>
    </xf>
    <xf numFmtId="0" fontId="69" fillId="8" borderId="41" xfId="2" applyFont="1" applyFill="1" applyBorder="1" applyAlignment="1">
      <alignment horizontal="center" vertical="center" wrapText="1"/>
    </xf>
    <xf numFmtId="0" fontId="69" fillId="8" borderId="42" xfId="2" applyFont="1" applyFill="1" applyBorder="1" applyAlignment="1">
      <alignment horizontal="center" vertical="center" wrapText="1"/>
    </xf>
    <xf numFmtId="0" fontId="15" fillId="8" borderId="41" xfId="2" applyFont="1" applyFill="1" applyBorder="1" applyAlignment="1">
      <alignment horizontal="center" vertical="center"/>
    </xf>
    <xf numFmtId="0" fontId="15" fillId="8" borderId="42" xfId="2" applyFont="1" applyFill="1" applyBorder="1" applyAlignment="1">
      <alignment horizontal="center" vertical="center"/>
    </xf>
    <xf numFmtId="0" fontId="12" fillId="0" borderId="33" xfId="2" applyFont="1" applyBorder="1" applyAlignment="1" applyProtection="1">
      <alignment horizontal="center" vertical="center" wrapText="1"/>
      <protection locked="0"/>
    </xf>
    <xf numFmtId="0" fontId="12" fillId="0" borderId="34" xfId="2" applyFont="1" applyBorder="1" applyAlignment="1" applyProtection="1">
      <alignment horizontal="center" vertical="center" wrapText="1"/>
      <protection locked="0"/>
    </xf>
    <xf numFmtId="0" fontId="12" fillId="0" borderId="34" xfId="2" applyFont="1" applyBorder="1" applyAlignment="1" applyProtection="1">
      <alignment horizontal="center" vertical="center"/>
      <protection locked="0"/>
    </xf>
    <xf numFmtId="0" fontId="12" fillId="0" borderId="35" xfId="2" applyFont="1" applyBorder="1" applyAlignment="1" applyProtection="1">
      <alignment horizontal="center" vertical="center"/>
      <protection locked="0"/>
    </xf>
    <xf numFmtId="0" fontId="12" fillId="0" borderId="33" xfId="2" applyFont="1" applyBorder="1" applyAlignment="1" applyProtection="1">
      <alignment horizontal="center" vertical="center"/>
      <protection locked="0"/>
    </xf>
    <xf numFmtId="0" fontId="12" fillId="0" borderId="36" xfId="2" applyFont="1" applyBorder="1" applyAlignment="1" applyProtection="1">
      <alignment horizontal="center" vertical="center"/>
      <protection locked="0"/>
    </xf>
    <xf numFmtId="0" fontId="13" fillId="5" borderId="69" xfId="2" applyFont="1" applyFill="1" applyBorder="1" applyAlignment="1" applyProtection="1">
      <alignment horizontal="center" vertical="center" wrapText="1"/>
      <protection locked="0"/>
    </xf>
    <xf numFmtId="0" fontId="13" fillId="5" borderId="65" xfId="2" applyFont="1" applyFill="1" applyBorder="1" applyAlignment="1" applyProtection="1">
      <alignment horizontal="center" vertical="center" wrapText="1"/>
      <protection locked="0"/>
    </xf>
    <xf numFmtId="0" fontId="10" fillId="5" borderId="65" xfId="2" applyFont="1" applyFill="1" applyBorder="1" applyAlignment="1" applyProtection="1">
      <alignment horizontal="center" vertical="center" wrapText="1"/>
      <protection locked="0"/>
    </xf>
    <xf numFmtId="0" fontId="39" fillId="5" borderId="66" xfId="2" applyFont="1" applyFill="1" applyBorder="1" applyAlignment="1" applyProtection="1">
      <alignment horizontal="center" vertical="center" wrapText="1"/>
      <protection locked="0"/>
    </xf>
    <xf numFmtId="0" fontId="39" fillId="5" borderId="44" xfId="2" applyFont="1" applyFill="1" applyBorder="1" applyAlignment="1" applyProtection="1">
      <alignment horizontal="center" vertical="center" wrapText="1"/>
      <protection locked="0"/>
    </xf>
    <xf numFmtId="0" fontId="10" fillId="0" borderId="23" xfId="2" applyFont="1" applyFill="1" applyBorder="1" applyAlignment="1">
      <alignment horizontal="center" vertical="center"/>
    </xf>
    <xf numFmtId="0" fontId="69" fillId="8" borderId="22" xfId="2" applyFont="1" applyFill="1" applyBorder="1" applyAlignment="1">
      <alignment horizontal="center" vertical="center" wrapText="1"/>
    </xf>
    <xf numFmtId="0" fontId="11" fillId="4" borderId="79" xfId="2" applyFont="1" applyFill="1" applyBorder="1" applyAlignment="1">
      <alignment horizontal="center" vertical="center" wrapText="1"/>
    </xf>
    <xf numFmtId="0" fontId="11" fillId="4" borderId="31" xfId="2" applyFont="1" applyFill="1" applyBorder="1" applyAlignment="1">
      <alignment horizontal="center" vertical="center" wrapText="1"/>
    </xf>
    <xf numFmtId="0" fontId="11" fillId="4" borderId="76" xfId="2" applyFont="1" applyFill="1" applyBorder="1" applyAlignment="1">
      <alignment horizontal="center" vertical="center" wrapText="1"/>
    </xf>
    <xf numFmtId="0" fontId="11" fillId="4" borderId="18" xfId="2" applyFont="1" applyFill="1" applyBorder="1" applyAlignment="1">
      <alignment horizontal="center" vertical="center" wrapText="1"/>
    </xf>
    <xf numFmtId="0" fontId="11" fillId="4" borderId="19" xfId="2" applyFont="1" applyFill="1" applyBorder="1" applyAlignment="1">
      <alignment horizontal="center" vertical="center" wrapText="1"/>
    </xf>
    <xf numFmtId="0" fontId="11" fillId="4" borderId="20" xfId="2" applyFont="1" applyFill="1" applyBorder="1" applyAlignment="1">
      <alignment horizontal="center" vertical="center" wrapText="1"/>
    </xf>
    <xf numFmtId="0" fontId="11" fillId="4" borderId="80" xfId="2" applyFont="1" applyFill="1" applyBorder="1" applyAlignment="1">
      <alignment horizontal="center" vertical="center" wrapText="1"/>
    </xf>
    <xf numFmtId="0" fontId="11" fillId="4" borderId="21" xfId="2" applyFont="1" applyFill="1" applyBorder="1" applyAlignment="1">
      <alignment horizontal="center" vertical="center" wrapText="1"/>
    </xf>
    <xf numFmtId="0" fontId="11" fillId="4" borderId="0" xfId="2" applyFont="1" applyFill="1" applyBorder="1" applyAlignment="1">
      <alignment horizontal="center" vertical="center" wrapText="1"/>
    </xf>
    <xf numFmtId="0" fontId="9" fillId="4" borderId="80" xfId="2" applyFont="1" applyFill="1" applyBorder="1" applyAlignment="1">
      <alignment horizontal="center" vertical="center" wrapText="1"/>
    </xf>
    <xf numFmtId="0" fontId="9" fillId="4" borderId="31" xfId="2" applyFont="1" applyFill="1" applyBorder="1" applyAlignment="1">
      <alignment horizontal="center" vertical="center" wrapText="1"/>
    </xf>
    <xf numFmtId="0" fontId="9" fillId="4" borderId="32" xfId="2" applyFont="1" applyFill="1" applyBorder="1" applyAlignment="1">
      <alignment horizontal="center" vertical="center" wrapText="1"/>
    </xf>
    <xf numFmtId="0" fontId="39" fillId="0" borderId="14" xfId="2" applyFont="1" applyFill="1" applyBorder="1" applyAlignment="1">
      <alignment horizontal="center" vertical="center" wrapText="1"/>
    </xf>
    <xf numFmtId="0" fontId="39" fillId="0" borderId="12" xfId="2" applyFont="1" applyFill="1" applyBorder="1" applyAlignment="1">
      <alignment horizontal="center" vertical="center" wrapText="1"/>
    </xf>
    <xf numFmtId="0" fontId="39" fillId="0" borderId="13" xfId="2" applyFont="1" applyFill="1" applyBorder="1" applyAlignment="1">
      <alignment horizontal="center" vertical="center" wrapText="1"/>
    </xf>
    <xf numFmtId="0" fontId="10" fillId="0" borderId="41" xfId="2" applyFont="1" applyFill="1" applyBorder="1" applyAlignment="1">
      <alignment horizontal="center" vertical="center" wrapText="1"/>
    </xf>
    <xf numFmtId="0" fontId="10" fillId="0" borderId="9" xfId="2" applyFont="1" applyFill="1" applyBorder="1" applyAlignment="1">
      <alignment horizontal="center" vertical="center" wrapText="1"/>
    </xf>
    <xf numFmtId="0" fontId="10" fillId="0" borderId="42" xfId="2" applyFont="1" applyFill="1" applyBorder="1" applyAlignment="1">
      <alignment horizontal="center" vertical="center" wrapText="1"/>
    </xf>
    <xf numFmtId="0" fontId="10" fillId="0" borderId="14" xfId="2" applyFont="1" applyFill="1" applyBorder="1" applyAlignment="1">
      <alignment horizontal="center" vertical="center" wrapText="1"/>
    </xf>
    <xf numFmtId="0" fontId="10" fillId="0" borderId="12" xfId="2" applyFont="1" applyFill="1" applyBorder="1" applyAlignment="1">
      <alignment horizontal="center" vertical="center" wrapText="1"/>
    </xf>
    <xf numFmtId="0" fontId="10" fillId="0" borderId="15" xfId="2" applyFont="1" applyFill="1" applyBorder="1" applyAlignment="1">
      <alignment horizontal="center" vertical="center" wrapText="1"/>
    </xf>
    <xf numFmtId="0" fontId="9" fillId="2" borderId="43" xfId="2" applyFont="1" applyFill="1" applyBorder="1" applyAlignment="1">
      <alignment horizontal="center" vertical="center" wrapText="1"/>
    </xf>
    <xf numFmtId="0" fontId="9" fillId="2" borderId="44" xfId="2" applyFont="1" applyFill="1" applyBorder="1" applyAlignment="1">
      <alignment horizontal="center" vertical="center" wrapText="1"/>
    </xf>
    <xf numFmtId="0" fontId="9" fillId="2" borderId="44" xfId="2" applyFont="1" applyFill="1" applyBorder="1" applyAlignment="1">
      <alignment horizontal="center" vertical="center"/>
    </xf>
    <xf numFmtId="0" fontId="9" fillId="2" borderId="45" xfId="2" applyFont="1" applyFill="1" applyBorder="1" applyAlignment="1">
      <alignment horizontal="center" vertical="center"/>
    </xf>
    <xf numFmtId="0" fontId="9" fillId="6" borderId="28" xfId="2" applyFont="1" applyFill="1" applyBorder="1" applyAlignment="1">
      <alignment horizontal="center" vertical="center" wrapText="1"/>
    </xf>
    <xf numFmtId="0" fontId="9" fillId="6" borderId="29" xfId="2" applyFont="1" applyFill="1" applyBorder="1" applyAlignment="1">
      <alignment horizontal="center" vertical="center"/>
    </xf>
    <xf numFmtId="0" fontId="9" fillId="7" borderId="30" xfId="2" applyFont="1" applyFill="1" applyBorder="1" applyAlignment="1">
      <alignment horizontal="center" vertical="center" wrapText="1"/>
    </xf>
    <xf numFmtId="0" fontId="9" fillId="7" borderId="31" xfId="2" applyFont="1" applyFill="1" applyBorder="1" applyAlignment="1">
      <alignment horizontal="center" vertical="center"/>
    </xf>
    <xf numFmtId="0" fontId="9" fillId="7" borderId="32" xfId="2" applyFont="1" applyFill="1" applyBorder="1" applyAlignment="1">
      <alignment horizontal="center" vertical="center"/>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9" fillId="2" borderId="1" xfId="2" applyFont="1" applyFill="1" applyBorder="1" applyAlignment="1">
      <alignment horizontal="center" vertical="center"/>
    </xf>
    <xf numFmtId="0" fontId="9" fillId="2" borderId="2" xfId="2" applyFont="1" applyFill="1" applyBorder="1" applyAlignment="1">
      <alignment horizontal="center" vertical="center"/>
    </xf>
    <xf numFmtId="0" fontId="9" fillId="2" borderId="4" xfId="2" applyFont="1" applyFill="1" applyBorder="1" applyAlignment="1">
      <alignment horizontal="center" vertical="center"/>
    </xf>
    <xf numFmtId="0" fontId="10" fillId="14" borderId="5" xfId="2" applyFont="1" applyFill="1" applyBorder="1" applyAlignment="1">
      <alignment horizontal="center" vertical="center"/>
    </xf>
    <xf numFmtId="0" fontId="10" fillId="14" borderId="2" xfId="2" applyFont="1" applyFill="1" applyBorder="1" applyAlignment="1">
      <alignment horizontal="center" vertical="center"/>
    </xf>
    <xf numFmtId="0" fontId="10" fillId="14" borderId="3" xfId="2" applyFont="1" applyFill="1" applyBorder="1" applyAlignment="1">
      <alignment horizontal="center" vertical="center"/>
    </xf>
    <xf numFmtId="0" fontId="10" fillId="0" borderId="6" xfId="2" applyFont="1" applyBorder="1" applyAlignment="1" applyProtection="1">
      <alignment horizontal="center" vertical="center" wrapText="1"/>
      <protection locked="0"/>
    </xf>
    <xf numFmtId="0" fontId="10" fillId="0" borderId="0" xfId="2" applyFont="1" applyBorder="1" applyAlignment="1" applyProtection="1">
      <alignment horizontal="center" vertical="center" wrapText="1"/>
      <protection locked="0"/>
    </xf>
    <xf numFmtId="0" fontId="10" fillId="0" borderId="7" xfId="2" applyFont="1" applyBorder="1" applyAlignment="1" applyProtection="1">
      <alignment horizontal="center" vertical="center" wrapText="1"/>
      <protection locked="0"/>
    </xf>
    <xf numFmtId="0" fontId="28" fillId="14" borderId="23" xfId="2" applyFont="1" applyFill="1" applyBorder="1" applyAlignment="1">
      <alignment horizontal="center" vertical="center" wrapText="1"/>
    </xf>
    <xf numFmtId="0" fontId="73" fillId="0" borderId="55" xfId="2" applyFont="1" applyFill="1" applyBorder="1" applyAlignment="1">
      <alignment horizontal="right" vertical="center" wrapText="1"/>
    </xf>
    <xf numFmtId="0" fontId="73" fillId="0" borderId="23" xfId="2" applyFont="1" applyFill="1" applyBorder="1" applyAlignment="1">
      <alignment horizontal="right" vertical="center" wrapText="1"/>
    </xf>
    <xf numFmtId="0" fontId="73" fillId="0" borderId="41" xfId="2" applyFont="1" applyFill="1" applyBorder="1" applyAlignment="1">
      <alignment horizontal="right" vertical="center" wrapText="1"/>
    </xf>
    <xf numFmtId="0" fontId="73" fillId="0" borderId="9" xfId="2" applyFont="1" applyFill="1" applyBorder="1" applyAlignment="1">
      <alignment horizontal="right" vertical="center" wrapText="1"/>
    </xf>
    <xf numFmtId="0" fontId="73" fillId="0" borderId="42" xfId="2" applyFont="1" applyFill="1" applyBorder="1" applyAlignment="1">
      <alignment horizontal="right" vertical="center" wrapText="1"/>
    </xf>
    <xf numFmtId="0" fontId="74" fillId="8" borderId="0" xfId="2" applyFont="1" applyFill="1" applyBorder="1" applyAlignment="1">
      <alignment horizontal="center" vertical="center" wrapText="1"/>
    </xf>
    <xf numFmtId="0" fontId="69" fillId="8" borderId="21" xfId="2" applyFont="1" applyFill="1" applyBorder="1" applyAlignment="1">
      <alignment horizontal="center" vertical="center" wrapText="1"/>
    </xf>
    <xf numFmtId="0" fontId="69" fillId="8" borderId="0" xfId="2" applyFont="1" applyFill="1" applyBorder="1" applyAlignment="1">
      <alignment horizontal="center" vertical="center" wrapText="1"/>
    </xf>
    <xf numFmtId="0" fontId="75" fillId="8" borderId="21" xfId="2" applyFont="1" applyFill="1" applyBorder="1" applyAlignment="1">
      <alignment horizontal="center" vertical="center" wrapText="1"/>
    </xf>
    <xf numFmtId="0" fontId="75" fillId="8" borderId="0" xfId="2" applyFont="1" applyFill="1" applyBorder="1" applyAlignment="1">
      <alignment horizontal="center" vertical="center" wrapText="1"/>
    </xf>
    <xf numFmtId="0" fontId="9" fillId="4" borderId="11" xfId="2" applyFont="1" applyFill="1" applyBorder="1" applyAlignment="1">
      <alignment horizontal="center" vertical="center"/>
    </xf>
    <xf numFmtId="0" fontId="9" fillId="4" borderId="12" xfId="2" applyFont="1" applyFill="1" applyBorder="1" applyAlignment="1">
      <alignment horizontal="center" vertical="center"/>
    </xf>
    <xf numFmtId="0" fontId="9" fillId="4" borderId="15" xfId="2" applyFont="1" applyFill="1" applyBorder="1" applyAlignment="1">
      <alignment horizontal="center" vertical="center"/>
    </xf>
    <xf numFmtId="0" fontId="9" fillId="4" borderId="30" xfId="2" applyFont="1" applyFill="1" applyBorder="1" applyAlignment="1">
      <alignment horizontal="center" vertical="center" wrapText="1"/>
    </xf>
    <xf numFmtId="0" fontId="9" fillId="4" borderId="78" xfId="2" applyFont="1" applyFill="1" applyBorder="1" applyAlignment="1">
      <alignment horizontal="center" vertical="center" wrapText="1"/>
    </xf>
    <xf numFmtId="0" fontId="9" fillId="4" borderId="16" xfId="2" applyFont="1" applyFill="1" applyBorder="1" applyAlignment="1">
      <alignment horizontal="center" vertical="center" wrapText="1"/>
    </xf>
    <xf numFmtId="0" fontId="9" fillId="4" borderId="17" xfId="2" applyFont="1" applyFill="1" applyBorder="1" applyAlignment="1">
      <alignment horizontal="center" vertical="center" wrapText="1"/>
    </xf>
    <xf numFmtId="0" fontId="9" fillId="4" borderId="79" xfId="2" applyFont="1" applyFill="1" applyBorder="1" applyAlignment="1">
      <alignment horizontal="center" vertical="center" wrapText="1"/>
    </xf>
    <xf numFmtId="0" fontId="9" fillId="4" borderId="18" xfId="2" applyFont="1" applyFill="1" applyBorder="1" applyAlignment="1">
      <alignment horizontal="center" vertical="center" wrapText="1"/>
    </xf>
    <xf numFmtId="0" fontId="9" fillId="4" borderId="19" xfId="2" applyFont="1" applyFill="1" applyBorder="1" applyAlignment="1">
      <alignment horizontal="center" vertical="center" wrapText="1"/>
    </xf>
  </cellXfs>
  <cellStyles count="8">
    <cellStyle name="Currency 2" xfId="4"/>
    <cellStyle name="Hipervínculo" xfId="3" builtinId="8"/>
    <cellStyle name="Hyperlink 2" xfId="6"/>
    <cellStyle name="Moneda [0]" xfId="1" builtinId="7"/>
    <cellStyle name="Normal" xfId="0" builtinId="0"/>
    <cellStyle name="Normal 2" xfId="2"/>
    <cellStyle name="Notas" xfId="7" builtinId="10"/>
    <cellStyle name="Porcentaje" xfId="5" builtinId="5"/>
  </cellStyles>
  <dxfs count="0"/>
  <tableStyles count="0" defaultTableStyle="TableStyleMedium2" defaultPivotStyle="PivotStyleLight16"/>
  <colors>
    <mruColors>
      <color rgb="FF1F4B73"/>
      <color rgb="FFFECABA"/>
      <color rgb="FF4BA333"/>
      <color rgb="FF51AF37"/>
      <color rgb="FF4CA634"/>
      <color rgb="FF43922E"/>
      <color rgb="FF55B83A"/>
      <color rgb="FF21517D"/>
      <color rgb="FF286398"/>
      <color rgb="FF2A69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s-CO"/>
              <a:t>% Costos</a:t>
            </a:r>
          </a:p>
          <a:p>
            <a:pPr>
              <a:defRPr/>
            </a:pPr>
            <a:r>
              <a:rPr lang="es-CO"/>
              <a:t> </a:t>
            </a:r>
            <a:r>
              <a:rPr lang="es-CO" baseline="0"/>
              <a:t>Directos e Indirectos</a:t>
            </a:r>
          </a:p>
        </c:rich>
      </c:tx>
      <c:layout>
        <c:manualLayout>
          <c:xMode val="edge"/>
          <c:yMode val="edge"/>
          <c:x val="0.35283269461895056"/>
          <c:y val="0.43888803485846256"/>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CO"/>
        </a:p>
      </c:txPr>
    </c:title>
    <c:autoTitleDeleted val="0"/>
    <c:plotArea>
      <c:layout>
        <c:manualLayout>
          <c:layoutTarget val="inner"/>
          <c:xMode val="edge"/>
          <c:yMode val="edge"/>
          <c:x val="8.8598190045248881E-2"/>
          <c:y val="0.16234371461285185"/>
          <c:w val="0.82520271493212671"/>
          <c:h val="0.69591746670042531"/>
        </c:manualLayout>
      </c:layout>
      <c:doughnutChart>
        <c:varyColors val="1"/>
        <c:ser>
          <c:idx val="0"/>
          <c:order val="0"/>
          <c:dPt>
            <c:idx val="0"/>
            <c:bubble3D val="0"/>
            <c:spPr>
              <a:solidFill>
                <a:schemeClr val="accent6"/>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B5B7-4F77-A40D-8AD8EBBBCC23}"/>
              </c:ext>
            </c:extLst>
          </c:dPt>
          <c:dPt>
            <c:idx val="1"/>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B5B7-4F77-A40D-8AD8EBBBCC23}"/>
              </c:ext>
            </c:extLst>
          </c:dPt>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('Agregación de Valor'!$O$15,'Agregación de Valor'!$O$17)</c:f>
              <c:numCache>
                <c:formatCode>_-[$$-240A]\ * #,##0_-;\-[$$-240A]\ * #,##0_-;_-[$$-240A]\ * "-"??_-;_-@_-</c:formatCode>
                <c:ptCount val="2"/>
                <c:pt idx="0">
                  <c:v>2400</c:v>
                </c:pt>
                <c:pt idx="1">
                  <c:v>0</c:v>
                </c:pt>
              </c:numCache>
            </c:numRef>
          </c:val>
          <c:extLst>
            <c:ext xmlns:c16="http://schemas.microsoft.com/office/drawing/2014/chart" uri="{C3380CC4-5D6E-409C-BE32-E72D297353CC}">
              <c16:uniqueId val="{00000000-3C8C-424A-951A-DDD6E00C5F24}"/>
            </c:ext>
          </c:extLst>
        </c:ser>
        <c:dLbls>
          <c:showLegendKey val="0"/>
          <c:showVal val="0"/>
          <c:showCatName val="0"/>
          <c:showSerName val="0"/>
          <c:showPercent val="1"/>
          <c:showBubbleSize val="0"/>
          <c:showLeaderLines val="1"/>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73876050943069"/>
          <c:y val="0.13799916615752095"/>
          <c:w val="0.76501919874369406"/>
          <c:h val="0.91635089832120098"/>
        </c:manualLayout>
      </c:layout>
      <c:radarChart>
        <c:radarStyle val="marker"/>
        <c:varyColors val="0"/>
        <c:ser>
          <c:idx val="0"/>
          <c:order val="0"/>
          <c:spPr>
            <a:ln w="28575" cap="rnd">
              <a:solidFill>
                <a:schemeClr val="accent1"/>
              </a:solidFill>
              <a:round/>
            </a:ln>
            <a:effectLst/>
          </c:spPr>
          <c:marker>
            <c:symbol val="none"/>
          </c:marker>
          <c:cat>
            <c:strRef>
              <c:f>'Agregación de Valor'!$AF$94:$AF$98</c:f>
              <c:strCache>
                <c:ptCount val="5"/>
                <c:pt idx="0">
                  <c:v>Conocimiento</c:v>
                </c:pt>
                <c:pt idx="1">
                  <c:v>Relacional</c:v>
                </c:pt>
                <c:pt idx="2">
                  <c:v>Visibilidad</c:v>
                </c:pt>
                <c:pt idx="3">
                  <c:v>Contribución ODS</c:v>
                </c:pt>
                <c:pt idx="4">
                  <c:v>Diversidad y Equidad</c:v>
                </c:pt>
              </c:strCache>
            </c:strRef>
          </c:cat>
          <c:val>
            <c:numRef>
              <c:f>'Agregación de Valor'!$AG$94:$AG$98</c:f>
              <c:numCache>
                <c:formatCode>General</c:formatCode>
                <c:ptCount val="5"/>
              </c:numCache>
            </c:numRef>
          </c:val>
          <c:extLst>
            <c:ext xmlns:c16="http://schemas.microsoft.com/office/drawing/2014/chart" uri="{C3380CC4-5D6E-409C-BE32-E72D297353CC}">
              <c16:uniqueId val="{00000000-FF71-49C5-9B0A-8AB62CEB4547}"/>
            </c:ext>
          </c:extLst>
        </c:ser>
        <c:ser>
          <c:idx val="1"/>
          <c:order val="1"/>
          <c:spPr>
            <a:ln w="44450" cap="rnd">
              <a:solidFill>
                <a:srgbClr val="00B050"/>
              </a:solidFill>
              <a:round/>
            </a:ln>
            <a:effectLst/>
          </c:spPr>
          <c:marker>
            <c:symbol val="none"/>
          </c:marker>
          <c:dLbls>
            <c:dLbl>
              <c:idx val="0"/>
              <c:layout>
                <c:manualLayout>
                  <c:x val="1.2516538832068949E-3"/>
                  <c:y val="5.21404199573586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71-49C5-9B0A-8AB62CEB4547}"/>
                </c:ext>
              </c:extLst>
            </c:dLbl>
            <c:dLbl>
              <c:idx val="1"/>
              <c:layout>
                <c:manualLayout>
                  <c:x val="-4.3807885912241412E-2"/>
                  <c:y val="1.6386989129455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71-49C5-9B0A-8AB62CEB4547}"/>
                </c:ext>
              </c:extLst>
            </c:dLbl>
            <c:dLbl>
              <c:idx val="2"/>
              <c:layout>
                <c:manualLayout>
                  <c:x val="-2.6284731547344793E-2"/>
                  <c:y val="-4.171233596588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71-49C5-9B0A-8AB62CEB4547}"/>
                </c:ext>
              </c:extLst>
            </c:dLbl>
            <c:dLbl>
              <c:idx val="3"/>
              <c:layout>
                <c:manualLayout>
                  <c:x val="2.5033077664137898E-2"/>
                  <c:y val="-4.1712335965887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71-49C5-9B0A-8AB62CEB4547}"/>
                </c:ext>
              </c:extLst>
            </c:dLbl>
            <c:dLbl>
              <c:idx val="4"/>
              <c:layout>
                <c:manualLayout>
                  <c:x val="4.2592844855809164E-2"/>
                  <c:y val="1.4887842962563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71-49C5-9B0A-8AB62CEB4547}"/>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accent5"/>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'Agregación de Valor'!$AF$94:$AF$98</c:f>
              <c:strCache>
                <c:ptCount val="5"/>
                <c:pt idx="0">
                  <c:v>Conocimiento</c:v>
                </c:pt>
                <c:pt idx="1">
                  <c:v>Relacional</c:v>
                </c:pt>
                <c:pt idx="2">
                  <c:v>Visibilidad</c:v>
                </c:pt>
                <c:pt idx="3">
                  <c:v>Contribución ODS</c:v>
                </c:pt>
                <c:pt idx="4">
                  <c:v>Diversidad y Equidad</c:v>
                </c:pt>
              </c:strCache>
            </c:strRef>
          </c:cat>
          <c:val>
            <c:numRef>
              <c:f>'Agregación de Valor'!$AH$94:$AH$98</c:f>
              <c:numCache>
                <c:formatCode>General</c:formatCode>
                <c:ptCount val="5"/>
                <c:pt idx="0">
                  <c:v>6</c:v>
                </c:pt>
                <c:pt idx="1">
                  <c:v>6</c:v>
                </c:pt>
                <c:pt idx="2">
                  <c:v>2</c:v>
                </c:pt>
                <c:pt idx="3">
                  <c:v>3</c:v>
                </c:pt>
                <c:pt idx="4">
                  <c:v>6</c:v>
                </c:pt>
              </c:numCache>
            </c:numRef>
          </c:val>
          <c:extLst>
            <c:ext xmlns:c16="http://schemas.microsoft.com/office/drawing/2014/chart" uri="{C3380CC4-5D6E-409C-BE32-E72D297353CC}">
              <c16:uniqueId val="{00000001-FF71-49C5-9B0A-8AB62CEB4547}"/>
            </c:ext>
          </c:extLst>
        </c:ser>
        <c:ser>
          <c:idx val="2"/>
          <c:order val="2"/>
          <c:spPr>
            <a:ln w="28575" cap="rnd">
              <a:solidFill>
                <a:schemeClr val="accent3"/>
              </a:solidFill>
              <a:round/>
            </a:ln>
            <a:effectLst/>
          </c:spPr>
          <c:marker>
            <c:symbol val="none"/>
          </c:marker>
          <c:cat>
            <c:strRef>
              <c:f>'Agregación de Valor'!$AF$94:$AF$98</c:f>
              <c:strCache>
                <c:ptCount val="5"/>
                <c:pt idx="0">
                  <c:v>Conocimiento</c:v>
                </c:pt>
                <c:pt idx="1">
                  <c:v>Relacional</c:v>
                </c:pt>
                <c:pt idx="2">
                  <c:v>Visibilidad</c:v>
                </c:pt>
                <c:pt idx="3">
                  <c:v>Contribución ODS</c:v>
                </c:pt>
                <c:pt idx="4">
                  <c:v>Diversidad y Equidad</c:v>
                </c:pt>
              </c:strCache>
            </c:strRef>
          </c:cat>
          <c:val>
            <c:numRef>
              <c:f>'Agregación de Valor'!$AI$94:$AI$98</c:f>
              <c:numCache>
                <c:formatCode>General</c:formatCode>
                <c:ptCount val="5"/>
              </c:numCache>
            </c:numRef>
          </c:val>
          <c:extLst>
            <c:ext xmlns:c16="http://schemas.microsoft.com/office/drawing/2014/chart" uri="{C3380CC4-5D6E-409C-BE32-E72D297353CC}">
              <c16:uniqueId val="{00000002-FF71-49C5-9B0A-8AB62CEB4547}"/>
            </c:ext>
          </c:extLst>
        </c:ser>
        <c:dLbls>
          <c:showLegendKey val="0"/>
          <c:showVal val="0"/>
          <c:showCatName val="0"/>
          <c:showSerName val="0"/>
          <c:showPercent val="0"/>
          <c:showBubbleSize val="0"/>
        </c:dLbls>
        <c:axId val="298884504"/>
        <c:axId val="298885288"/>
      </c:radarChart>
      <c:catAx>
        <c:axId val="298884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CO"/>
          </a:p>
        </c:txPr>
        <c:crossAx val="298885288"/>
        <c:crosses val="autoZero"/>
        <c:auto val="1"/>
        <c:lblAlgn val="ctr"/>
        <c:lblOffset val="100"/>
        <c:noMultiLvlLbl val="0"/>
      </c:catAx>
      <c:valAx>
        <c:axId val="298885288"/>
        <c:scaling>
          <c:orientation val="minMax"/>
          <c:max val="10"/>
        </c:scaling>
        <c:delete val="0"/>
        <c:axPos val="l"/>
        <c:majorGridlines>
          <c:spPr>
            <a:ln w="6350" cap="flat" cmpd="sng" algn="ctr">
              <a:solidFill>
                <a:schemeClr val="tx1">
                  <a:lumMod val="75000"/>
                  <a:lumOff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988845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12465924235455"/>
          <c:y val="0.11264528194142105"/>
          <c:w val="0.60924305404651746"/>
          <c:h val="0.80605038192767542"/>
        </c:manualLayout>
      </c:layout>
      <c:doughnutChart>
        <c:varyColors val="1"/>
        <c:ser>
          <c:idx val="0"/>
          <c:order val="0"/>
          <c:spPr>
            <a:solidFill>
              <a:srgbClr val="4472C4"/>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2-C761-43B9-B305-68F0D84F210F}"/>
              </c:ext>
            </c:extLst>
          </c:dPt>
          <c:dPt>
            <c:idx val="1"/>
            <c:bubble3D val="0"/>
            <c:spPr>
              <a:solidFill>
                <a:srgbClr val="4472C4"/>
              </a:solidFill>
              <a:ln w="19050">
                <a:solidFill>
                  <a:schemeClr val="lt1"/>
                </a:solidFill>
              </a:ln>
              <a:effectLst/>
            </c:spPr>
            <c:extLst>
              <c:ext xmlns:c16="http://schemas.microsoft.com/office/drawing/2014/chart" uri="{C3380CC4-5D6E-409C-BE32-E72D297353CC}">
                <c16:uniqueId val="{00000001-C761-43B9-B305-68F0D84F210F}"/>
              </c:ext>
            </c:extLst>
          </c:dPt>
          <c:dLbls>
            <c:dLbl>
              <c:idx val="0"/>
              <c:layout>
                <c:manualLayout>
                  <c:x val="-0.13265649670830221"/>
                  <c:y val="-0.1347660669852256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761-43B9-B305-68F0D84F210F}"/>
                </c:ext>
              </c:extLst>
            </c:dLbl>
            <c:dLbl>
              <c:idx val="1"/>
              <c:layout>
                <c:manualLayout>
                  <c:x val="0.20372247708774971"/>
                  <c:y val="0.1410342561473290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761-43B9-B305-68F0D84F210F}"/>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showLeaderLines val="0"/>
            <c:extLst>
              <c:ext xmlns:c15="http://schemas.microsoft.com/office/drawing/2012/chart" uri="{CE6537A1-D6FC-4f65-9D91-7224C49458BB}"/>
            </c:extLst>
          </c:dLbls>
          <c:val>
            <c:numRef>
              <c:f>('Agregación de Valor'!$AU$13,'Agregación de Valor'!$AU$16)</c:f>
              <c:numCache>
                <c:formatCode>_-[$$-240A]\ * #,##0_-;\-[$$-240A]\ * #,##0_-;_-[$$-240A]\ * "-"??_-;_-@_-</c:formatCode>
                <c:ptCount val="2"/>
                <c:pt idx="0">
                  <c:v>0</c:v>
                </c:pt>
                <c:pt idx="1">
                  <c:v>0</c:v>
                </c:pt>
              </c:numCache>
            </c:numRef>
          </c:val>
          <c:extLst>
            <c:ext xmlns:c16="http://schemas.microsoft.com/office/drawing/2014/chart" uri="{C3380CC4-5D6E-409C-BE32-E72D297353CC}">
              <c16:uniqueId val="{00000000-C761-43B9-B305-68F0D84F210F}"/>
            </c:ext>
          </c:extLst>
        </c:ser>
        <c:dLbls>
          <c:showLegendKey val="0"/>
          <c:showVal val="0"/>
          <c:showCatName val="0"/>
          <c:showSerName val="0"/>
          <c:showPercent val="0"/>
          <c:showBubbleSize val="0"/>
          <c:showLeaderLines val="0"/>
        </c:dLbls>
        <c:firstSliceAng val="0"/>
        <c:holeSize val="72"/>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checked="Checked" noThreeD="1"/>
</file>

<file path=xl/ctrlProps/ctrlProp14.xml><?xml version="1.0" encoding="utf-8"?>
<formControlPr xmlns="http://schemas.microsoft.com/office/spreadsheetml/2009/9/main" objectType="CheckBox" checked="Checked" noThreeD="1"/>
</file>

<file path=xl/ctrlProps/ctrlProp15.xml><?xml version="1.0" encoding="utf-8"?>
<formControlPr xmlns="http://schemas.microsoft.com/office/spreadsheetml/2009/9/main" objectType="CheckBox" checked="Checked"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checked="Checked"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1.png"/><Relationship Id="rId7"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0.png"/><Relationship Id="rId6" Type="http://schemas.openxmlformats.org/officeDocument/2006/relationships/image" Target="../media/image9.png"/><Relationship Id="rId11" Type="http://schemas.openxmlformats.org/officeDocument/2006/relationships/chart" Target="../charts/chart3.xml"/><Relationship Id="rId5" Type="http://schemas.openxmlformats.org/officeDocument/2006/relationships/image" Target="../media/image7.png"/><Relationship Id="rId10" Type="http://schemas.openxmlformats.org/officeDocument/2006/relationships/chart" Target="../charts/chart2.xml"/><Relationship Id="rId4" Type="http://schemas.openxmlformats.org/officeDocument/2006/relationships/image" Target="../media/image5.png"/><Relationship Id="rId9"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34" Type="http://schemas.openxmlformats.org/officeDocument/2006/relationships/image" Target="../media/image43.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33" Type="http://schemas.openxmlformats.org/officeDocument/2006/relationships/image" Target="../media/image42.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29" Type="http://schemas.openxmlformats.org/officeDocument/2006/relationships/image" Target="../media/image39.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32" Type="http://schemas.microsoft.com/office/2007/relationships/hdphoto" Target="../media/hdphoto2.wdp"/><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jpeg"/><Relationship Id="rId28" Type="http://schemas.openxmlformats.org/officeDocument/2006/relationships/image" Target="../media/image38.jpeg"/><Relationship Id="rId10" Type="http://schemas.openxmlformats.org/officeDocument/2006/relationships/image" Target="../media/image21.png"/><Relationship Id="rId19" Type="http://schemas.openxmlformats.org/officeDocument/2006/relationships/image" Target="../media/image30.png"/><Relationship Id="rId31" Type="http://schemas.openxmlformats.org/officeDocument/2006/relationships/image" Target="../media/image4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jpeg"/><Relationship Id="rId27" Type="http://schemas.microsoft.com/office/2007/relationships/hdphoto" Target="../media/hdphoto1.wdp"/><Relationship Id="rId30" Type="http://schemas.openxmlformats.org/officeDocument/2006/relationships/image" Target="../media/image4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2.png"/><Relationship Id="rId6" Type="http://schemas.openxmlformats.org/officeDocument/2006/relationships/image" Target="../media/image11.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114300</xdr:colOff>
          <xdr:row>6</xdr:row>
          <xdr:rowOff>114300</xdr:rowOff>
        </xdr:from>
        <xdr:to>
          <xdr:col>29</xdr:col>
          <xdr:colOff>571500</xdr:colOff>
          <xdr:row>6</xdr:row>
          <xdr:rowOff>904875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6</xdr:row>
          <xdr:rowOff>962025</xdr:rowOff>
        </xdr:from>
        <xdr:to>
          <xdr:col>29</xdr:col>
          <xdr:colOff>590550</xdr:colOff>
          <xdr:row>7</xdr:row>
          <xdr:rowOff>600075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266700</xdr:colOff>
          <xdr:row>6</xdr:row>
          <xdr:rowOff>47625</xdr:rowOff>
        </xdr:from>
        <xdr:to>
          <xdr:col>35</xdr:col>
          <xdr:colOff>266700</xdr:colOff>
          <xdr:row>6</xdr:row>
          <xdr:rowOff>828675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257175</xdr:colOff>
          <xdr:row>6</xdr:row>
          <xdr:rowOff>895350</xdr:rowOff>
        </xdr:from>
        <xdr:to>
          <xdr:col>35</xdr:col>
          <xdr:colOff>257175</xdr:colOff>
          <xdr:row>8</xdr:row>
          <xdr:rowOff>38100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885825</xdr:colOff>
          <xdr:row>24</xdr:row>
          <xdr:rowOff>57150</xdr:rowOff>
        </xdr:from>
        <xdr:to>
          <xdr:col>9</xdr:col>
          <xdr:colOff>257175</xdr:colOff>
          <xdr:row>24</xdr:row>
          <xdr:rowOff>762000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xdr:col>
      <xdr:colOff>201924</xdr:colOff>
      <xdr:row>1</xdr:row>
      <xdr:rowOff>190152</xdr:rowOff>
    </xdr:from>
    <xdr:to>
      <xdr:col>4</xdr:col>
      <xdr:colOff>685221</xdr:colOff>
      <xdr:row>1</xdr:row>
      <xdr:rowOff>1307752</xdr:rowOff>
    </xdr:to>
    <xdr:pic>
      <xdr:nvPicPr>
        <xdr:cNvPr id="12" name="Imagen 11"/>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3281239" y="646830"/>
          <a:ext cx="1285541" cy="1117600"/>
        </a:xfrm>
        <a:prstGeom prst="rect">
          <a:avLst/>
        </a:prstGeom>
      </xdr:spPr>
    </xdr:pic>
    <xdr:clientData/>
  </xdr:twoCellAnchor>
  <xdr:twoCellAnchor editAs="oneCell">
    <xdr:from>
      <xdr:col>25</xdr:col>
      <xdr:colOff>212042</xdr:colOff>
      <xdr:row>1</xdr:row>
      <xdr:rowOff>53916</xdr:rowOff>
    </xdr:from>
    <xdr:to>
      <xdr:col>34</xdr:col>
      <xdr:colOff>138493</xdr:colOff>
      <xdr:row>1</xdr:row>
      <xdr:rowOff>1365850</xdr:rowOff>
    </xdr:to>
    <xdr:pic>
      <xdr:nvPicPr>
        <xdr:cNvPr id="13" name="Imagen 12" descr="Encabezado201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31099" y="503208"/>
          <a:ext cx="6760976" cy="1311934"/>
        </a:xfrm>
        <a:prstGeom prst="rect">
          <a:avLst/>
        </a:prstGeom>
        <a:noFill/>
        <a:ln>
          <a:noFill/>
        </a:ln>
      </xdr:spPr>
    </xdr:pic>
    <xdr:clientData/>
  </xdr:twoCellAnchor>
  <xdr:twoCellAnchor editAs="oneCell">
    <xdr:from>
      <xdr:col>3</xdr:col>
      <xdr:colOff>173181</xdr:colOff>
      <xdr:row>45</xdr:row>
      <xdr:rowOff>450274</xdr:rowOff>
    </xdr:from>
    <xdr:to>
      <xdr:col>4</xdr:col>
      <xdr:colOff>711559</xdr:colOff>
      <xdr:row>45</xdr:row>
      <xdr:rowOff>1316182</xdr:rowOff>
    </xdr:to>
    <xdr:pic>
      <xdr:nvPicPr>
        <xdr:cNvPr id="226" name="Imagen 225"/>
        <xdr:cNvPicPr>
          <a:picLocks noChangeAspect="1"/>
        </xdr:cNvPicPr>
      </xdr:nvPicPr>
      <xdr:blipFill rotWithShape="1">
        <a:blip xmlns:r="http://schemas.openxmlformats.org/officeDocument/2006/relationships" r:embed="rId3"/>
        <a:srcRect l="32447" t="49310" r="61051" b="42847"/>
        <a:stretch/>
      </xdr:blipFill>
      <xdr:spPr>
        <a:xfrm>
          <a:off x="3671454" y="24176183"/>
          <a:ext cx="1335014" cy="865908"/>
        </a:xfrm>
        <a:prstGeom prst="rect">
          <a:avLst/>
        </a:prstGeom>
        <a:solidFill>
          <a:schemeClr val="accent4">
            <a:lumMod val="75000"/>
          </a:schemeClr>
        </a:solidFill>
      </xdr:spPr>
    </xdr:pic>
    <xdr:clientData/>
  </xdr:twoCellAnchor>
  <xdr:twoCellAnchor editAs="oneCell">
    <xdr:from>
      <xdr:col>5</xdr:col>
      <xdr:colOff>245699</xdr:colOff>
      <xdr:row>45</xdr:row>
      <xdr:rowOff>446941</xdr:rowOff>
    </xdr:from>
    <xdr:to>
      <xdr:col>6</xdr:col>
      <xdr:colOff>831272</xdr:colOff>
      <xdr:row>45</xdr:row>
      <xdr:rowOff>1344065</xdr:rowOff>
    </xdr:to>
    <xdr:pic>
      <xdr:nvPicPr>
        <xdr:cNvPr id="227" name="Imagen 226"/>
        <xdr:cNvPicPr>
          <a:picLocks noChangeAspect="1"/>
        </xdr:cNvPicPr>
      </xdr:nvPicPr>
      <xdr:blipFill rotWithShape="1">
        <a:blip xmlns:r="http://schemas.openxmlformats.org/officeDocument/2006/relationships" r:embed="rId3"/>
        <a:srcRect l="41296" t="49314" r="51683" b="42205"/>
        <a:stretch/>
      </xdr:blipFill>
      <xdr:spPr>
        <a:xfrm>
          <a:off x="5337244" y="24172850"/>
          <a:ext cx="1382210" cy="897124"/>
        </a:xfrm>
        <a:prstGeom prst="rect">
          <a:avLst/>
        </a:prstGeom>
      </xdr:spPr>
    </xdr:pic>
    <xdr:clientData/>
  </xdr:twoCellAnchor>
  <xdr:twoCellAnchor editAs="oneCell">
    <xdr:from>
      <xdr:col>7</xdr:col>
      <xdr:colOff>225135</xdr:colOff>
      <xdr:row>45</xdr:row>
      <xdr:rowOff>484909</xdr:rowOff>
    </xdr:from>
    <xdr:to>
      <xdr:col>9</xdr:col>
      <xdr:colOff>137890</xdr:colOff>
      <xdr:row>45</xdr:row>
      <xdr:rowOff>1347413</xdr:rowOff>
    </xdr:to>
    <xdr:pic>
      <xdr:nvPicPr>
        <xdr:cNvPr id="228" name="Imagen 227"/>
        <xdr:cNvPicPr>
          <a:picLocks noChangeAspect="1"/>
        </xdr:cNvPicPr>
      </xdr:nvPicPr>
      <xdr:blipFill rotWithShape="1">
        <a:blip xmlns:r="http://schemas.openxmlformats.org/officeDocument/2006/relationships" r:embed="rId3"/>
        <a:srcRect l="51147" t="49373" r="42143" b="42446"/>
        <a:stretch/>
      </xdr:blipFill>
      <xdr:spPr>
        <a:xfrm>
          <a:off x="7152408" y="24210818"/>
          <a:ext cx="1316181" cy="862504"/>
        </a:xfrm>
        <a:prstGeom prst="rect">
          <a:avLst/>
        </a:prstGeom>
      </xdr:spPr>
    </xdr:pic>
    <xdr:clientData/>
  </xdr:twoCellAnchor>
  <xdr:twoCellAnchor editAs="oneCell">
    <xdr:from>
      <xdr:col>9</xdr:col>
      <xdr:colOff>277090</xdr:colOff>
      <xdr:row>45</xdr:row>
      <xdr:rowOff>473986</xdr:rowOff>
    </xdr:from>
    <xdr:to>
      <xdr:col>9</xdr:col>
      <xdr:colOff>1506682</xdr:colOff>
      <xdr:row>45</xdr:row>
      <xdr:rowOff>1369401</xdr:rowOff>
    </xdr:to>
    <xdr:pic>
      <xdr:nvPicPr>
        <xdr:cNvPr id="229" name="Imagen 228"/>
        <xdr:cNvPicPr>
          <a:picLocks noChangeAspect="1"/>
        </xdr:cNvPicPr>
      </xdr:nvPicPr>
      <xdr:blipFill rotWithShape="1">
        <a:blip xmlns:r="http://schemas.openxmlformats.org/officeDocument/2006/relationships" r:embed="rId3"/>
        <a:srcRect l="60459" t="48749" r="33078" b="42494"/>
        <a:stretch/>
      </xdr:blipFill>
      <xdr:spPr>
        <a:xfrm>
          <a:off x="8797635" y="24199895"/>
          <a:ext cx="1229592" cy="895415"/>
        </a:xfrm>
        <a:prstGeom prst="rect">
          <a:avLst/>
        </a:prstGeom>
      </xdr:spPr>
    </xdr:pic>
    <xdr:clientData/>
  </xdr:twoCellAnchor>
  <xdr:twoCellAnchor editAs="oneCell">
    <xdr:from>
      <xdr:col>11</xdr:col>
      <xdr:colOff>225952</xdr:colOff>
      <xdr:row>45</xdr:row>
      <xdr:rowOff>502227</xdr:rowOff>
    </xdr:from>
    <xdr:to>
      <xdr:col>12</xdr:col>
      <xdr:colOff>536866</xdr:colOff>
      <xdr:row>45</xdr:row>
      <xdr:rowOff>1298865</xdr:rowOff>
    </xdr:to>
    <xdr:pic>
      <xdr:nvPicPr>
        <xdr:cNvPr id="230" name="Imagen 229"/>
        <xdr:cNvPicPr>
          <a:picLocks noChangeAspect="1"/>
        </xdr:cNvPicPr>
      </xdr:nvPicPr>
      <xdr:blipFill rotWithShape="1">
        <a:blip xmlns:r="http://schemas.openxmlformats.org/officeDocument/2006/relationships" r:embed="rId3"/>
        <a:srcRect l="69465" t="49171" r="24325" b="42515"/>
        <a:stretch/>
      </xdr:blipFill>
      <xdr:spPr>
        <a:xfrm>
          <a:off x="10564907" y="24228136"/>
          <a:ext cx="1107550" cy="796638"/>
        </a:xfrm>
        <a:prstGeom prst="rect">
          <a:avLst/>
        </a:prstGeom>
      </xdr:spPr>
    </xdr:pic>
    <xdr:clientData/>
  </xdr:twoCellAnchor>
  <xdr:twoCellAnchor editAs="oneCell">
    <xdr:from>
      <xdr:col>13</xdr:col>
      <xdr:colOff>421107</xdr:colOff>
      <xdr:row>45</xdr:row>
      <xdr:rowOff>790756</xdr:rowOff>
    </xdr:from>
    <xdr:to>
      <xdr:col>14</xdr:col>
      <xdr:colOff>348886</xdr:colOff>
      <xdr:row>45</xdr:row>
      <xdr:rowOff>1357308</xdr:rowOff>
    </xdr:to>
    <xdr:pic>
      <xdr:nvPicPr>
        <xdr:cNvPr id="231" name="Imagen 230"/>
        <xdr:cNvPicPr>
          <a:picLocks noChangeAspect="1"/>
        </xdr:cNvPicPr>
      </xdr:nvPicPr>
      <xdr:blipFill rotWithShape="1">
        <a:blip xmlns:r="http://schemas.openxmlformats.org/officeDocument/2006/relationships" r:embed="rId3"/>
        <a:srcRect l="22948" t="66245" r="71351" b="25439"/>
        <a:stretch/>
      </xdr:blipFill>
      <xdr:spPr>
        <a:xfrm>
          <a:off x="12929409" y="24405567"/>
          <a:ext cx="718533" cy="566552"/>
        </a:xfrm>
        <a:prstGeom prst="rect">
          <a:avLst/>
        </a:prstGeom>
      </xdr:spPr>
    </xdr:pic>
    <xdr:clientData/>
  </xdr:twoCellAnchor>
  <xdr:twoCellAnchor editAs="oneCell">
    <xdr:from>
      <xdr:col>15</xdr:col>
      <xdr:colOff>280608</xdr:colOff>
      <xdr:row>45</xdr:row>
      <xdr:rowOff>624761</xdr:rowOff>
    </xdr:from>
    <xdr:to>
      <xdr:col>16</xdr:col>
      <xdr:colOff>626102</xdr:colOff>
      <xdr:row>45</xdr:row>
      <xdr:rowOff>1369444</xdr:rowOff>
    </xdr:to>
    <xdr:pic>
      <xdr:nvPicPr>
        <xdr:cNvPr id="232" name="Imagen 231"/>
        <xdr:cNvPicPr>
          <a:picLocks noChangeAspect="1"/>
        </xdr:cNvPicPr>
      </xdr:nvPicPr>
      <xdr:blipFill rotWithShape="1">
        <a:blip xmlns:r="http://schemas.openxmlformats.org/officeDocument/2006/relationships" r:embed="rId3"/>
        <a:srcRect l="31992" t="67516" r="61031" b="24686"/>
        <a:stretch/>
      </xdr:blipFill>
      <xdr:spPr>
        <a:xfrm>
          <a:off x="14370419" y="24239572"/>
          <a:ext cx="1244079" cy="744683"/>
        </a:xfrm>
        <a:prstGeom prst="rect">
          <a:avLst/>
        </a:prstGeom>
      </xdr:spPr>
    </xdr:pic>
    <xdr:clientData/>
  </xdr:twoCellAnchor>
  <xdr:twoCellAnchor editAs="oneCell">
    <xdr:from>
      <xdr:col>17</xdr:col>
      <xdr:colOff>294409</xdr:colOff>
      <xdr:row>45</xdr:row>
      <xdr:rowOff>554183</xdr:rowOff>
    </xdr:from>
    <xdr:to>
      <xdr:col>18</xdr:col>
      <xdr:colOff>487383</xdr:colOff>
      <xdr:row>45</xdr:row>
      <xdr:rowOff>1246909</xdr:rowOff>
    </xdr:to>
    <xdr:pic>
      <xdr:nvPicPr>
        <xdr:cNvPr id="233" name="Imagen 232"/>
        <xdr:cNvPicPr>
          <a:picLocks noChangeAspect="1"/>
        </xdr:cNvPicPr>
      </xdr:nvPicPr>
      <xdr:blipFill rotWithShape="1">
        <a:blip xmlns:r="http://schemas.openxmlformats.org/officeDocument/2006/relationships" r:embed="rId3"/>
        <a:srcRect l="42529" t="67766" r="52685" b="25993"/>
        <a:stretch/>
      </xdr:blipFill>
      <xdr:spPr>
        <a:xfrm>
          <a:off x="15517091" y="24280092"/>
          <a:ext cx="989610" cy="692726"/>
        </a:xfrm>
        <a:prstGeom prst="rect">
          <a:avLst/>
        </a:prstGeom>
      </xdr:spPr>
    </xdr:pic>
    <xdr:clientData/>
  </xdr:twoCellAnchor>
  <xdr:twoCellAnchor editAs="oneCell">
    <xdr:from>
      <xdr:col>19</xdr:col>
      <xdr:colOff>144086</xdr:colOff>
      <xdr:row>45</xdr:row>
      <xdr:rowOff>615355</xdr:rowOff>
    </xdr:from>
    <xdr:to>
      <xdr:col>20</xdr:col>
      <xdr:colOff>550035</xdr:colOff>
      <xdr:row>45</xdr:row>
      <xdr:rowOff>1377650</xdr:rowOff>
    </xdr:to>
    <xdr:pic>
      <xdr:nvPicPr>
        <xdr:cNvPr id="234" name="Imagen 233"/>
        <xdr:cNvPicPr>
          <a:picLocks noChangeAspect="1"/>
        </xdr:cNvPicPr>
      </xdr:nvPicPr>
      <xdr:blipFill rotWithShape="1">
        <a:blip xmlns:r="http://schemas.openxmlformats.org/officeDocument/2006/relationships" r:embed="rId3"/>
        <a:srcRect l="50830" t="66541" r="42193" b="24686"/>
        <a:stretch/>
      </xdr:blipFill>
      <xdr:spPr>
        <a:xfrm>
          <a:off x="17503734" y="24226623"/>
          <a:ext cx="1130386" cy="762295"/>
        </a:xfrm>
        <a:prstGeom prst="rect">
          <a:avLst/>
        </a:prstGeom>
      </xdr:spPr>
    </xdr:pic>
    <xdr:clientData/>
  </xdr:twoCellAnchor>
  <xdr:twoCellAnchor editAs="oneCell">
    <xdr:from>
      <xdr:col>21</xdr:col>
      <xdr:colOff>277090</xdr:colOff>
      <xdr:row>45</xdr:row>
      <xdr:rowOff>606136</xdr:rowOff>
    </xdr:from>
    <xdr:to>
      <xdr:col>22</xdr:col>
      <xdr:colOff>247859</xdr:colOff>
      <xdr:row>45</xdr:row>
      <xdr:rowOff>1296390</xdr:rowOff>
    </xdr:to>
    <xdr:pic>
      <xdr:nvPicPr>
        <xdr:cNvPr id="235" name="Imagen 234"/>
        <xdr:cNvPicPr>
          <a:picLocks noChangeAspect="1"/>
        </xdr:cNvPicPr>
      </xdr:nvPicPr>
      <xdr:blipFill rotWithShape="1">
        <a:blip xmlns:r="http://schemas.openxmlformats.org/officeDocument/2006/relationships" r:embed="rId3"/>
        <a:srcRect l="60843" t="67399" r="33691" b="26055"/>
        <a:stretch/>
      </xdr:blipFill>
      <xdr:spPr>
        <a:xfrm>
          <a:off x="18738272" y="24332045"/>
          <a:ext cx="1073728" cy="690254"/>
        </a:xfrm>
        <a:prstGeom prst="rect">
          <a:avLst/>
        </a:prstGeom>
      </xdr:spPr>
    </xdr:pic>
    <xdr:clientData/>
  </xdr:twoCellAnchor>
  <xdr:twoCellAnchor editAs="oneCell">
    <xdr:from>
      <xdr:col>23</xdr:col>
      <xdr:colOff>190717</xdr:colOff>
      <xdr:row>45</xdr:row>
      <xdr:rowOff>640773</xdr:rowOff>
    </xdr:from>
    <xdr:to>
      <xdr:col>24</xdr:col>
      <xdr:colOff>658091</xdr:colOff>
      <xdr:row>45</xdr:row>
      <xdr:rowOff>1281545</xdr:rowOff>
    </xdr:to>
    <xdr:pic>
      <xdr:nvPicPr>
        <xdr:cNvPr id="236" name="Imagen 235"/>
        <xdr:cNvPicPr>
          <a:picLocks noChangeAspect="1"/>
        </xdr:cNvPicPr>
      </xdr:nvPicPr>
      <xdr:blipFill rotWithShape="1">
        <a:blip xmlns:r="http://schemas.openxmlformats.org/officeDocument/2006/relationships" r:embed="rId3"/>
        <a:srcRect l="69667" t="67549" r="23542" b="26037"/>
        <a:stretch/>
      </xdr:blipFill>
      <xdr:spPr>
        <a:xfrm>
          <a:off x="20175899" y="24366682"/>
          <a:ext cx="1264010" cy="640772"/>
        </a:xfrm>
        <a:prstGeom prst="rect">
          <a:avLst/>
        </a:prstGeom>
      </xdr:spPr>
    </xdr:pic>
    <xdr:clientData/>
  </xdr:twoCellAnchor>
  <xdr:twoCellAnchor editAs="oneCell">
    <xdr:from>
      <xdr:col>25</xdr:col>
      <xdr:colOff>73061</xdr:colOff>
      <xdr:row>45</xdr:row>
      <xdr:rowOff>536864</xdr:rowOff>
    </xdr:from>
    <xdr:to>
      <xdr:col>26</xdr:col>
      <xdr:colOff>727364</xdr:colOff>
      <xdr:row>45</xdr:row>
      <xdr:rowOff>1321086</xdr:rowOff>
    </xdr:to>
    <xdr:pic>
      <xdr:nvPicPr>
        <xdr:cNvPr id="237" name="Imagen 236"/>
        <xdr:cNvPicPr>
          <a:picLocks noChangeAspect="1"/>
        </xdr:cNvPicPr>
      </xdr:nvPicPr>
      <xdr:blipFill rotWithShape="1">
        <a:blip xmlns:r="http://schemas.openxmlformats.org/officeDocument/2006/relationships" r:embed="rId3"/>
        <a:srcRect l="22689" t="84702" r="70334" b="7293"/>
        <a:stretch/>
      </xdr:blipFill>
      <xdr:spPr>
        <a:xfrm>
          <a:off x="21651516" y="24262773"/>
          <a:ext cx="1260439" cy="784222"/>
        </a:xfrm>
        <a:prstGeom prst="rect">
          <a:avLst/>
        </a:prstGeom>
        <a:solidFill>
          <a:srgbClr val="2F7554"/>
        </a:solidFill>
      </xdr:spPr>
    </xdr:pic>
    <xdr:clientData/>
  </xdr:twoCellAnchor>
  <xdr:twoCellAnchor editAs="oneCell">
    <xdr:from>
      <xdr:col>27</xdr:col>
      <xdr:colOff>151044</xdr:colOff>
      <xdr:row>45</xdr:row>
      <xdr:rowOff>519545</xdr:rowOff>
    </xdr:from>
    <xdr:to>
      <xdr:col>28</xdr:col>
      <xdr:colOff>186580</xdr:colOff>
      <xdr:row>45</xdr:row>
      <xdr:rowOff>1264227</xdr:rowOff>
    </xdr:to>
    <xdr:pic>
      <xdr:nvPicPr>
        <xdr:cNvPr id="238" name="Imagen 237"/>
        <xdr:cNvPicPr>
          <a:picLocks noChangeAspect="1"/>
        </xdr:cNvPicPr>
      </xdr:nvPicPr>
      <xdr:blipFill rotWithShape="1">
        <a:blip xmlns:r="http://schemas.openxmlformats.org/officeDocument/2006/relationships" r:embed="rId3"/>
        <a:srcRect l="31875" t="83959" r="61148" b="8309"/>
        <a:stretch/>
      </xdr:blipFill>
      <xdr:spPr>
        <a:xfrm>
          <a:off x="23132271" y="24245454"/>
          <a:ext cx="1251728" cy="744682"/>
        </a:xfrm>
        <a:prstGeom prst="rect">
          <a:avLst/>
        </a:prstGeom>
      </xdr:spPr>
    </xdr:pic>
    <xdr:clientData/>
  </xdr:twoCellAnchor>
  <xdr:twoCellAnchor editAs="oneCell">
    <xdr:from>
      <xdr:col>29</xdr:col>
      <xdr:colOff>236066</xdr:colOff>
      <xdr:row>45</xdr:row>
      <xdr:rowOff>651947</xdr:rowOff>
    </xdr:from>
    <xdr:to>
      <xdr:col>30</xdr:col>
      <xdr:colOff>692724</xdr:colOff>
      <xdr:row>45</xdr:row>
      <xdr:rowOff>1372916</xdr:rowOff>
    </xdr:to>
    <xdr:pic>
      <xdr:nvPicPr>
        <xdr:cNvPr id="239" name="Imagen 238"/>
        <xdr:cNvPicPr>
          <a:picLocks noChangeAspect="1"/>
        </xdr:cNvPicPr>
      </xdr:nvPicPr>
      <xdr:blipFill rotWithShape="1">
        <a:blip xmlns:r="http://schemas.openxmlformats.org/officeDocument/2006/relationships" r:embed="rId3"/>
        <a:srcRect l="41410" t="84769" r="51613" b="7078"/>
        <a:stretch/>
      </xdr:blipFill>
      <xdr:spPr>
        <a:xfrm>
          <a:off x="24827884" y="24377856"/>
          <a:ext cx="1149388" cy="720969"/>
        </a:xfrm>
        <a:prstGeom prst="rect">
          <a:avLst/>
        </a:prstGeom>
      </xdr:spPr>
    </xdr:pic>
    <xdr:clientData/>
  </xdr:twoCellAnchor>
  <xdr:twoCellAnchor editAs="oneCell">
    <xdr:from>
      <xdr:col>31</xdr:col>
      <xdr:colOff>128423</xdr:colOff>
      <xdr:row>45</xdr:row>
      <xdr:rowOff>623454</xdr:rowOff>
    </xdr:from>
    <xdr:to>
      <xdr:col>32</xdr:col>
      <xdr:colOff>237229</xdr:colOff>
      <xdr:row>45</xdr:row>
      <xdr:rowOff>1333500</xdr:rowOff>
    </xdr:to>
    <xdr:pic>
      <xdr:nvPicPr>
        <xdr:cNvPr id="240" name="Imagen 239"/>
        <xdr:cNvPicPr>
          <a:picLocks noChangeAspect="1"/>
        </xdr:cNvPicPr>
      </xdr:nvPicPr>
      <xdr:blipFill rotWithShape="1">
        <a:blip xmlns:r="http://schemas.openxmlformats.org/officeDocument/2006/relationships" r:embed="rId3"/>
        <a:srcRect l="50713" t="84929" r="42310" b="7901"/>
        <a:stretch/>
      </xdr:blipFill>
      <xdr:spPr>
        <a:xfrm>
          <a:off x="26452059" y="24349363"/>
          <a:ext cx="1274351" cy="710046"/>
        </a:xfrm>
        <a:prstGeom prst="rect">
          <a:avLst/>
        </a:prstGeom>
      </xdr:spPr>
    </xdr:pic>
    <xdr:clientData/>
  </xdr:twoCellAnchor>
  <xdr:twoCellAnchor editAs="oneCell">
    <xdr:from>
      <xdr:col>33</xdr:col>
      <xdr:colOff>203704</xdr:colOff>
      <xdr:row>45</xdr:row>
      <xdr:rowOff>606136</xdr:rowOff>
    </xdr:from>
    <xdr:to>
      <xdr:col>34</xdr:col>
      <xdr:colOff>484910</xdr:colOff>
      <xdr:row>45</xdr:row>
      <xdr:rowOff>1264228</xdr:rowOff>
    </xdr:to>
    <xdr:pic>
      <xdr:nvPicPr>
        <xdr:cNvPr id="241" name="Imagen 240"/>
        <xdr:cNvPicPr>
          <a:picLocks noChangeAspect="1"/>
        </xdr:cNvPicPr>
      </xdr:nvPicPr>
      <xdr:blipFill rotWithShape="1">
        <a:blip xmlns:r="http://schemas.openxmlformats.org/officeDocument/2006/relationships" r:embed="rId3"/>
        <a:srcRect l="60365" t="85098" r="33785" b="8249"/>
        <a:stretch/>
      </xdr:blipFill>
      <xdr:spPr>
        <a:xfrm>
          <a:off x="28068659" y="24332045"/>
          <a:ext cx="1077841" cy="6580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24</xdr:row>
          <xdr:rowOff>76200</xdr:rowOff>
        </xdr:from>
        <xdr:to>
          <xdr:col>5</xdr:col>
          <xdr:colOff>57150</xdr:colOff>
          <xdr:row>24</xdr:row>
          <xdr:rowOff>781050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24</xdr:row>
          <xdr:rowOff>57150</xdr:rowOff>
        </xdr:from>
        <xdr:to>
          <xdr:col>13</xdr:col>
          <xdr:colOff>161925</xdr:colOff>
          <xdr:row>24</xdr:row>
          <xdr:rowOff>762000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76200</xdr:rowOff>
        </xdr:from>
        <xdr:to>
          <xdr:col>26</xdr:col>
          <xdr:colOff>238125</xdr:colOff>
          <xdr:row>24</xdr:row>
          <xdr:rowOff>781050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24</xdr:row>
          <xdr:rowOff>57150</xdr:rowOff>
        </xdr:from>
        <xdr:to>
          <xdr:col>21</xdr:col>
          <xdr:colOff>990600</xdr:colOff>
          <xdr:row>24</xdr:row>
          <xdr:rowOff>752475</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29</xdr:col>
          <xdr:colOff>238125</xdr:colOff>
          <xdr:row>24</xdr:row>
          <xdr:rowOff>76200</xdr:rowOff>
        </xdr:from>
        <xdr:to>
          <xdr:col>30</xdr:col>
          <xdr:colOff>333375</xdr:colOff>
          <xdr:row>24</xdr:row>
          <xdr:rowOff>781050</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76200</xdr:rowOff>
        </xdr:from>
        <xdr:to>
          <xdr:col>26</xdr:col>
          <xdr:colOff>238125</xdr:colOff>
          <xdr:row>24</xdr:row>
          <xdr:rowOff>781050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2</xdr:col>
      <xdr:colOff>45411</xdr:colOff>
      <xdr:row>45</xdr:row>
      <xdr:rowOff>658092</xdr:rowOff>
    </xdr:from>
    <xdr:ext cx="1431773" cy="640772"/>
    <xdr:pic>
      <xdr:nvPicPr>
        <xdr:cNvPr id="164" name="Imagen 163"/>
        <xdr:cNvPicPr>
          <a:picLocks noChangeAspect="1"/>
        </xdr:cNvPicPr>
      </xdr:nvPicPr>
      <xdr:blipFill rotWithShape="1">
        <a:blip xmlns:r="http://schemas.openxmlformats.org/officeDocument/2006/relationships" r:embed="rId3"/>
        <a:srcRect l="22526" t="50026" r="70312" b="44013"/>
        <a:stretch/>
      </xdr:blipFill>
      <xdr:spPr>
        <a:xfrm>
          <a:off x="2781684" y="24384001"/>
          <a:ext cx="1431773" cy="640772"/>
        </a:xfrm>
        <a:prstGeom prst="rect">
          <a:avLst/>
        </a:prstGeom>
      </xdr:spPr>
    </xdr:pic>
    <xdr:clientData/>
  </xdr:oneCellAnchor>
  <xdr:twoCellAnchor>
    <xdr:from>
      <xdr:col>16</xdr:col>
      <xdr:colOff>74620</xdr:colOff>
      <xdr:row>99</xdr:row>
      <xdr:rowOff>53661</xdr:rowOff>
    </xdr:from>
    <xdr:to>
      <xdr:col>16</xdr:col>
      <xdr:colOff>496535</xdr:colOff>
      <xdr:row>162</xdr:row>
      <xdr:rowOff>316118</xdr:rowOff>
    </xdr:to>
    <xdr:grpSp>
      <xdr:nvGrpSpPr>
        <xdr:cNvPr id="3" name="Grupo 2"/>
        <xdr:cNvGrpSpPr/>
      </xdr:nvGrpSpPr>
      <xdr:grpSpPr>
        <a:xfrm>
          <a:off x="14901271" y="59000831"/>
          <a:ext cx="421915" cy="21774579"/>
          <a:chOff x="15059726" y="58706196"/>
          <a:chExt cx="421915" cy="21391859"/>
        </a:xfrm>
      </xdr:grpSpPr>
      <xdr:grpSp>
        <xdr:nvGrpSpPr>
          <xdr:cNvPr id="2" name="Grupo 1"/>
          <xdr:cNvGrpSpPr/>
        </xdr:nvGrpSpPr>
        <xdr:grpSpPr>
          <a:xfrm>
            <a:off x="15059726" y="58706196"/>
            <a:ext cx="362380" cy="1952809"/>
            <a:chOff x="15059726" y="58706196"/>
            <a:chExt cx="362380" cy="1952809"/>
          </a:xfrm>
        </xdr:grpSpPr>
        <xdr:pic>
          <xdr:nvPicPr>
            <xdr:cNvPr id="34"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35"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36" name="Imagen 3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Imagen 36"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Imagen 37"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Imagen 39"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5" name="Grupo 164"/>
          <xdr:cNvGrpSpPr/>
        </xdr:nvGrpSpPr>
        <xdr:grpSpPr>
          <a:xfrm>
            <a:off x="15077971" y="61045321"/>
            <a:ext cx="362380" cy="1952809"/>
            <a:chOff x="15059726" y="58706196"/>
            <a:chExt cx="362380" cy="1952809"/>
          </a:xfrm>
        </xdr:grpSpPr>
        <xdr:pic>
          <xdr:nvPicPr>
            <xdr:cNvPr id="166"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67"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68" name="Imagen 16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9" name="Imagen 168"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Imagen 169"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Imagen 170"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2" name="Grupo 171"/>
          <xdr:cNvGrpSpPr/>
        </xdr:nvGrpSpPr>
        <xdr:grpSpPr>
          <a:xfrm>
            <a:off x="15092430" y="63388204"/>
            <a:ext cx="362380" cy="1952809"/>
            <a:chOff x="15059726" y="58706196"/>
            <a:chExt cx="362380" cy="1952809"/>
          </a:xfrm>
        </xdr:grpSpPr>
        <xdr:pic>
          <xdr:nvPicPr>
            <xdr:cNvPr id="173"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74"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75" name="Imagen 17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Imagen 175"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Imagen 176"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Imagen 177"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9" name="Grupo 178"/>
          <xdr:cNvGrpSpPr/>
        </xdr:nvGrpSpPr>
        <xdr:grpSpPr>
          <a:xfrm>
            <a:off x="15092426" y="66071301"/>
            <a:ext cx="362380" cy="1952809"/>
            <a:chOff x="15059726" y="58706196"/>
            <a:chExt cx="362380" cy="1952809"/>
          </a:xfrm>
        </xdr:grpSpPr>
        <xdr:pic>
          <xdr:nvPicPr>
            <xdr:cNvPr id="180"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81"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82" name="Imagen 18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Imagen 182"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Imagen 183"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Imagen 184"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86" name="Grupo 185"/>
          <xdr:cNvGrpSpPr/>
        </xdr:nvGrpSpPr>
        <xdr:grpSpPr>
          <a:xfrm>
            <a:off x="15092426" y="68432428"/>
            <a:ext cx="362380" cy="1952809"/>
            <a:chOff x="15059726" y="58706196"/>
            <a:chExt cx="362380" cy="1952809"/>
          </a:xfrm>
        </xdr:grpSpPr>
        <xdr:pic>
          <xdr:nvPicPr>
            <xdr:cNvPr id="187"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88"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89" name="Imagen 18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Imagen 189"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Imagen 190"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2" name="Imagen 191"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3" name="Grupo 192"/>
          <xdr:cNvGrpSpPr/>
        </xdr:nvGrpSpPr>
        <xdr:grpSpPr>
          <a:xfrm>
            <a:off x="15119261" y="70766725"/>
            <a:ext cx="362380" cy="1952809"/>
            <a:chOff x="15059726" y="58706196"/>
            <a:chExt cx="362380" cy="1952809"/>
          </a:xfrm>
        </xdr:grpSpPr>
        <xdr:pic>
          <xdr:nvPicPr>
            <xdr:cNvPr id="194"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195"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196" name="Imagen 19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7" name="Imagen 196"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Imagen 197"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Imagen 198"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0" name="Grupo 199"/>
          <xdr:cNvGrpSpPr/>
        </xdr:nvGrpSpPr>
        <xdr:grpSpPr>
          <a:xfrm>
            <a:off x="15119261" y="73463239"/>
            <a:ext cx="362380" cy="1952809"/>
            <a:chOff x="15059726" y="58706196"/>
            <a:chExt cx="362380" cy="1952809"/>
          </a:xfrm>
        </xdr:grpSpPr>
        <xdr:pic>
          <xdr:nvPicPr>
            <xdr:cNvPr id="201"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202"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203" name="Imagen 20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Imagen 203"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Imagen 204"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Imagen 205"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7" name="Grupo 206"/>
          <xdr:cNvGrpSpPr/>
        </xdr:nvGrpSpPr>
        <xdr:grpSpPr>
          <a:xfrm>
            <a:off x="15119261" y="75797535"/>
            <a:ext cx="362380" cy="1952809"/>
            <a:chOff x="15059726" y="58706196"/>
            <a:chExt cx="362380" cy="1952809"/>
          </a:xfrm>
        </xdr:grpSpPr>
        <xdr:pic>
          <xdr:nvPicPr>
            <xdr:cNvPr id="208"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209"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210" name="Imagen 20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Imagen 210"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Imagen 211"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Imagen 212"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4" name="Grupo 213"/>
          <xdr:cNvGrpSpPr/>
        </xdr:nvGrpSpPr>
        <xdr:grpSpPr>
          <a:xfrm>
            <a:off x="15119261" y="78145246"/>
            <a:ext cx="362380" cy="1952809"/>
            <a:chOff x="15059726" y="58706196"/>
            <a:chExt cx="362380" cy="1952809"/>
          </a:xfrm>
        </xdr:grpSpPr>
        <xdr:pic>
          <xdr:nvPicPr>
            <xdr:cNvPr id="215" name="Picture 4"/>
            <xdr:cNvPicPr>
              <a:picLocks noChangeAspect="1"/>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5059726" y="58706196"/>
              <a:ext cx="275395" cy="272876"/>
            </a:xfrm>
            <a:prstGeom prst="rect">
              <a:avLst/>
            </a:prstGeom>
          </xdr:spPr>
        </xdr:pic>
        <xdr:pic>
          <xdr:nvPicPr>
            <xdr:cNvPr id="216" name="Picture 6"/>
            <xdr:cNvPicPr>
              <a:picLocks noChangeAspect="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15097864" y="59391347"/>
              <a:ext cx="230816" cy="230816"/>
            </a:xfrm>
            <a:prstGeom prst="rect">
              <a:avLst/>
            </a:prstGeom>
          </xdr:spPr>
        </xdr:pic>
        <xdr:pic>
          <xdr:nvPicPr>
            <xdr:cNvPr id="217" name="Imagen 21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74185" y="60358802"/>
              <a:ext cx="298631" cy="3002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Imagen 217" descr="http://www.indytranslations.com/images/interpreter-icon.png"/>
            <xdr:cNvPicPr>
              <a:picLocks noChangeAspect="1" noChangeArrowheads="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74746" y="59689208"/>
              <a:ext cx="347360" cy="3491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2" name="Imagen 241" descr="https://www.benenden.co.uk/media/817351/doctor_suitecase.png"/>
            <xdr:cNvPicPr>
              <a:picLocks noChangeAspect="1" noChangeArrowheads="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088110" y="59034996"/>
              <a:ext cx="259358" cy="2596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3" name="Imagen 242" descr="https://cdn3.iconfinder.com/data/icons/business-office-2/512/calendar_estimate_milestones-512.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062115" y="59995857"/>
              <a:ext cx="350822" cy="34506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190594</xdr:colOff>
      <xdr:row>19</xdr:row>
      <xdr:rowOff>153889</xdr:rowOff>
    </xdr:from>
    <xdr:to>
      <xdr:col>13</xdr:col>
      <xdr:colOff>613881</xdr:colOff>
      <xdr:row>19</xdr:row>
      <xdr:rowOff>576911</xdr:rowOff>
    </xdr:to>
    <xdr:pic>
      <xdr:nvPicPr>
        <xdr:cNvPr id="16" name="Imagen 15"/>
        <xdr:cNvPicPr>
          <a:picLocks noChangeAspect="1"/>
        </xdr:cNvPicPr>
      </xdr:nvPicPr>
      <xdr:blipFill rotWithShape="1">
        <a:blip xmlns:r="http://schemas.openxmlformats.org/officeDocument/2006/relationships" r:embed="rId1"/>
        <a:srcRect l="18516" t="31643" r="51827" b="15842"/>
        <a:stretch/>
      </xdr:blipFill>
      <xdr:spPr>
        <a:xfrm>
          <a:off x="8535631" y="7972919"/>
          <a:ext cx="423287" cy="423022"/>
        </a:xfrm>
        <a:prstGeom prst="rect">
          <a:avLst/>
        </a:prstGeom>
      </xdr:spPr>
    </xdr:pic>
    <xdr:clientData/>
  </xdr:twoCellAnchor>
  <xdr:oneCellAnchor>
    <xdr:from>
      <xdr:col>9</xdr:col>
      <xdr:colOff>159945</xdr:colOff>
      <xdr:row>9</xdr:row>
      <xdr:rowOff>73691</xdr:rowOff>
    </xdr:from>
    <xdr:ext cx="341911" cy="338784"/>
    <xdr:pic>
      <xdr:nvPicPr>
        <xdr:cNvPr id="52"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4131870" y="2473991"/>
          <a:ext cx="341911" cy="338784"/>
        </a:xfrm>
        <a:prstGeom prst="rect">
          <a:avLst/>
        </a:prstGeom>
      </xdr:spPr>
    </xdr:pic>
    <xdr:clientData/>
  </xdr:oneCellAnchor>
  <xdr:oneCellAnchor>
    <xdr:from>
      <xdr:col>9</xdr:col>
      <xdr:colOff>229787</xdr:colOff>
      <xdr:row>10</xdr:row>
      <xdr:rowOff>43963</xdr:rowOff>
    </xdr:from>
    <xdr:ext cx="322000" cy="322383"/>
    <xdr:pic>
      <xdr:nvPicPr>
        <xdr:cNvPr id="54" name="Imagen 53" descr="https://www.benenden.co.uk/media/817351/doctor_suitecase.png"/>
        <xdr:cNvPicPr>
          <a:picLocks noChangeAspect="1" noChangeArrowheads="1"/>
        </xdr:cNvPicPr>
      </xdr:nvPicPr>
      <xdr:blipFill>
        <a:blip xmlns:r="http://schemas.openxmlformats.org/officeDocument/2006/relationships" r:embed="rId3"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383670" y="3468910"/>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189253</xdr:colOff>
      <xdr:row>11</xdr:row>
      <xdr:rowOff>34919</xdr:rowOff>
    </xdr:from>
    <xdr:ext cx="366346" cy="366346"/>
    <xdr:pic>
      <xdr:nvPicPr>
        <xdr:cNvPr id="55" name="Picture 6"/>
        <xdr:cNvPicPr>
          <a:picLocks noChangeAspect="1"/>
        </xdr:cNvPicPr>
      </xdr:nvPicPr>
      <xdr:blipFill>
        <a:blip xmlns:r="http://schemas.openxmlformats.org/officeDocument/2006/relationships" r:embed="rId4"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7343136" y="3885451"/>
          <a:ext cx="366346" cy="366346"/>
        </a:xfrm>
        <a:prstGeom prst="rect">
          <a:avLst/>
        </a:prstGeom>
      </xdr:spPr>
    </xdr:pic>
    <xdr:clientData/>
  </xdr:oneCellAnchor>
  <xdr:oneCellAnchor>
    <xdr:from>
      <xdr:col>9</xdr:col>
      <xdr:colOff>161210</xdr:colOff>
      <xdr:row>12</xdr:row>
      <xdr:rowOff>60799</xdr:rowOff>
    </xdr:from>
    <xdr:ext cx="431258" cy="433480"/>
    <xdr:pic>
      <xdr:nvPicPr>
        <xdr:cNvPr id="56" name="Imagen 55"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08985" y="4061299"/>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146024</xdr:colOff>
      <xdr:row>13</xdr:row>
      <xdr:rowOff>16213</xdr:rowOff>
    </xdr:from>
    <xdr:ext cx="439616" cy="434756"/>
    <xdr:pic>
      <xdr:nvPicPr>
        <xdr:cNvPr id="57" name="Imagen 56" descr="https://cdn3.iconfinder.com/data/icons/business-office-2/512/calendar_estimate_milestones-51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93799" y="5159713"/>
          <a:ext cx="439616" cy="4347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177767</xdr:colOff>
      <xdr:row>15</xdr:row>
      <xdr:rowOff>63807</xdr:rowOff>
    </xdr:from>
    <xdr:ext cx="417546" cy="419745"/>
    <xdr:pic>
      <xdr:nvPicPr>
        <xdr:cNvPr id="60" name="Imagen 5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4642" y="6056620"/>
          <a:ext cx="417546" cy="4197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310646</xdr:colOff>
      <xdr:row>1</xdr:row>
      <xdr:rowOff>2772</xdr:rowOff>
    </xdr:from>
    <xdr:to>
      <xdr:col>6</xdr:col>
      <xdr:colOff>3605544</xdr:colOff>
      <xdr:row>5</xdr:row>
      <xdr:rowOff>159654</xdr:rowOff>
    </xdr:to>
    <xdr:pic>
      <xdr:nvPicPr>
        <xdr:cNvPr id="61" name="Imagen 60"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48734" y="208213"/>
          <a:ext cx="4404438" cy="903941"/>
        </a:xfrm>
        <a:prstGeom prst="rect">
          <a:avLst/>
        </a:prstGeom>
        <a:noFill/>
        <a:ln>
          <a:noFill/>
        </a:ln>
      </xdr:spPr>
    </xdr:pic>
    <xdr:clientData/>
  </xdr:twoCellAnchor>
  <xdr:twoCellAnchor>
    <xdr:from>
      <xdr:col>5</xdr:col>
      <xdr:colOff>66904</xdr:colOff>
      <xdr:row>8</xdr:row>
      <xdr:rowOff>179584</xdr:rowOff>
    </xdr:from>
    <xdr:to>
      <xdr:col>8</xdr:col>
      <xdr:colOff>398060</xdr:colOff>
      <xdr:row>20</xdr:row>
      <xdr:rowOff>739253</xdr:rowOff>
    </xdr:to>
    <xdr:graphicFrame macro="">
      <xdr:nvGraphicFramePr>
        <xdr:cNvPr id="65" name="Gráfico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9</xdr:col>
      <xdr:colOff>84695</xdr:colOff>
      <xdr:row>19</xdr:row>
      <xdr:rowOff>21457</xdr:rowOff>
    </xdr:from>
    <xdr:ext cx="651412" cy="654843"/>
    <xdr:pic>
      <xdr:nvPicPr>
        <xdr:cNvPr id="67" name="Imagen 6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58016" y="7840487"/>
          <a:ext cx="651412" cy="6548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155138</xdr:colOff>
      <xdr:row>32</xdr:row>
      <xdr:rowOff>34935</xdr:rowOff>
    </xdr:from>
    <xdr:to>
      <xdr:col>14</xdr:col>
      <xdr:colOff>1049494</xdr:colOff>
      <xdr:row>38</xdr:row>
      <xdr:rowOff>74614</xdr:rowOff>
    </xdr:to>
    <xdr:sp macro="" textlink="">
      <xdr:nvSpPr>
        <xdr:cNvPr id="104" name="3 Rectángulo"/>
        <xdr:cNvSpPr/>
      </xdr:nvSpPr>
      <xdr:spPr>
        <a:xfrm>
          <a:off x="1027145" y="12605252"/>
          <a:ext cx="15034286" cy="2266651"/>
        </a:xfrm>
        <a:prstGeom prst="rect">
          <a:avLst/>
        </a:prstGeom>
      </xdr:spPr>
      <xdr:txBody>
        <a:bodyPr wrap="square">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400" b="0" baseline="0">
              <a:solidFill>
                <a:schemeClr val="tx2"/>
              </a:solidFill>
              <a:latin typeface="Arial Black" panose="020B0A04020102020204" pitchFamily="34" charset="0"/>
            </a:rPr>
            <a:t>Ba=   </a:t>
          </a:r>
          <a:r>
            <a:rPr lang="es-CO" sz="1200" b="0" baseline="0">
              <a:solidFill>
                <a:schemeClr val="tx2"/>
              </a:solidFill>
              <a:latin typeface="Arial" panose="020B0604020202020204" pitchFamily="34" charset="0"/>
              <a:cs typeface="Arial" panose="020B0604020202020204" pitchFamily="34" charset="0"/>
            </a:rPr>
            <a:t>Boletos aereos </a:t>
          </a:r>
          <a:r>
            <a:rPr lang="es-CO" sz="1050" b="0" baseline="0">
              <a:solidFill>
                <a:schemeClr val="tx2"/>
              </a:solidFill>
              <a:latin typeface="Arial" panose="020B0604020202020204" pitchFamily="34" charset="0"/>
              <a:cs typeface="Arial" panose="020B0604020202020204" pitchFamily="34" charset="0"/>
            </a:rPr>
            <a:t>(incluye seguros si aplica)</a:t>
          </a:r>
        </a:p>
        <a:p>
          <a:pPr algn="l"/>
          <a:r>
            <a:rPr lang="es-CO" sz="1400" b="0" baseline="0">
              <a:solidFill>
                <a:schemeClr val="tx2"/>
              </a:solidFill>
              <a:latin typeface="Arial Black" panose="020B0A04020102020204" pitchFamily="34" charset="0"/>
            </a:rPr>
            <a:t>Gv=   </a:t>
          </a:r>
          <a:r>
            <a:rPr lang="es-CO" sz="1200" b="0" baseline="0">
              <a:solidFill>
                <a:schemeClr val="tx2"/>
              </a:solidFill>
              <a:latin typeface="Arial" panose="020B0604020202020204" pitchFamily="34" charset="0"/>
              <a:cs typeface="Arial" panose="020B0604020202020204" pitchFamily="34" charset="0"/>
            </a:rPr>
            <a:t>Gastos de viaje</a:t>
          </a:r>
        </a:p>
        <a:p>
          <a:pPr algn="l"/>
          <a:r>
            <a:rPr lang="es-CO" sz="1400" b="0" baseline="0">
              <a:solidFill>
                <a:schemeClr val="tx2"/>
              </a:solidFill>
              <a:latin typeface="Arial Black" panose="020B0A04020102020204" pitchFamily="34" charset="0"/>
            </a:rPr>
            <a:t>Lg=   </a:t>
          </a:r>
          <a:r>
            <a:rPr lang="es-CO" sz="1200" b="0" baseline="0">
              <a:solidFill>
                <a:schemeClr val="tx2"/>
              </a:solidFill>
              <a:latin typeface="Arial" panose="020B0604020202020204" pitchFamily="34" charset="0"/>
              <a:cs typeface="Arial" panose="020B0604020202020204" pitchFamily="34" charset="0"/>
            </a:rPr>
            <a:t>Logística</a:t>
          </a:r>
        </a:p>
        <a:p>
          <a:pPr algn="l"/>
          <a:endParaRPr lang="es-CO" sz="1200" b="0">
            <a:solidFill>
              <a:schemeClr val="tx2"/>
            </a:solidFill>
            <a:latin typeface="Arial Black" panose="020B0A04020102020204" pitchFamily="34" charset="0"/>
          </a:endParaRPr>
        </a:p>
        <a:p>
          <a:pPr algn="l"/>
          <a:r>
            <a:rPr lang="es-CO" sz="1400" b="0">
              <a:solidFill>
                <a:schemeClr val="tx2"/>
              </a:solidFill>
              <a:latin typeface="Arial Black" panose="020B0A04020102020204" pitchFamily="34" charset="0"/>
            </a:rPr>
            <a:t>n=     </a:t>
          </a:r>
          <a:r>
            <a:rPr lang="es-CO" sz="1200" b="0">
              <a:solidFill>
                <a:schemeClr val="tx2"/>
              </a:solidFill>
              <a:latin typeface="Arial" panose="020B0604020202020204" pitchFamily="34" charset="0"/>
              <a:cs typeface="Arial" panose="020B0604020202020204" pitchFamily="34" charset="0"/>
            </a:rPr>
            <a:t>Número de profesionales</a:t>
          </a:r>
        </a:p>
        <a:p>
          <a:pPr algn="l"/>
          <a:r>
            <a:rPr lang="es-CO" sz="1400" b="0">
              <a:solidFill>
                <a:schemeClr val="tx2"/>
              </a:solidFill>
              <a:latin typeface="Arial Black" panose="020B0A04020102020204" pitchFamily="34" charset="0"/>
            </a:rPr>
            <a:t>Sm=  </a:t>
          </a:r>
          <a:r>
            <a:rPr lang="es-CO" sz="1200" b="0">
              <a:solidFill>
                <a:schemeClr val="tx2"/>
              </a:solidFill>
              <a:latin typeface="Arial" panose="020B0604020202020204" pitchFamily="34" charset="0"/>
              <a:cs typeface="Arial" panose="020B0604020202020204" pitchFamily="34" charset="0"/>
            </a:rPr>
            <a:t>Salario mensual</a:t>
          </a:r>
        </a:p>
        <a:p>
          <a:pPr algn="l"/>
          <a:r>
            <a:rPr lang="es-CO" sz="1400" b="0">
              <a:solidFill>
                <a:schemeClr val="tx2"/>
              </a:solidFill>
              <a:latin typeface="Arial Black" panose="020B0A04020102020204" pitchFamily="34" charset="0"/>
            </a:rPr>
            <a:t>Sd=   </a:t>
          </a:r>
          <a:r>
            <a:rPr lang="es-CO" sz="1200" b="0">
              <a:solidFill>
                <a:schemeClr val="tx2"/>
              </a:solidFill>
              <a:latin typeface="Arial" panose="020B0604020202020204" pitchFamily="34" charset="0"/>
              <a:cs typeface="Arial" panose="020B0604020202020204" pitchFamily="34" charset="0"/>
            </a:rPr>
            <a:t>Salario diario [Sm/20]</a:t>
          </a:r>
        </a:p>
        <a:p>
          <a:pPr algn="l"/>
          <a:r>
            <a:rPr lang="es-CO" sz="1400" b="0">
              <a:solidFill>
                <a:schemeClr val="tx2"/>
              </a:solidFill>
              <a:latin typeface="Arial Black" panose="020B0A04020102020204" pitchFamily="34" charset="0"/>
            </a:rPr>
            <a:t>d+2= </a:t>
          </a:r>
          <a:r>
            <a:rPr lang="es-CO" sz="1200" b="1">
              <a:solidFill>
                <a:schemeClr val="tx2"/>
              </a:solidFill>
              <a:latin typeface="Arial" panose="020B0604020202020204" pitchFamily="34" charset="0"/>
              <a:cs typeface="Arial" panose="020B0604020202020204" pitchFamily="34" charset="0"/>
            </a:rPr>
            <a:t> </a:t>
          </a:r>
          <a:r>
            <a:rPr lang="es-CO" sz="1200" b="0">
              <a:solidFill>
                <a:schemeClr val="tx2"/>
              </a:solidFill>
              <a:latin typeface="Arial" panose="020B0604020202020204" pitchFamily="34" charset="0"/>
              <a:cs typeface="Arial" panose="020B0604020202020204" pitchFamily="34" charset="0"/>
            </a:rPr>
            <a:t>Días de actividad [2 días adicionales a manera de preparación técnica]</a:t>
          </a:r>
        </a:p>
        <a:p>
          <a:pPr algn="l"/>
          <a:endParaRPr lang="es-CO" sz="1400" b="0">
            <a:solidFill>
              <a:schemeClr val="tx2"/>
            </a:solidFill>
            <a:latin typeface="Arial Black" panose="020B0A04020102020204" pitchFamily="34" charset="0"/>
          </a:endParaRPr>
        </a:p>
        <a:p>
          <a:pPr algn="l"/>
          <a:endParaRPr lang="es-CO" sz="1400" b="0">
            <a:solidFill>
              <a:schemeClr val="tx2"/>
            </a:solidFill>
            <a:latin typeface="Arial Black" panose="020B0A04020102020204" pitchFamily="34" charset="0"/>
          </a:endParaRPr>
        </a:p>
        <a:p>
          <a:pPr algn="l"/>
          <a:endParaRPr lang="es-CO" sz="1400" b="0">
            <a:solidFill>
              <a:schemeClr val="tx2"/>
            </a:solidFill>
            <a:latin typeface="Arial Black" panose="020B0A04020102020204" pitchFamily="34" charset="0"/>
          </a:endParaRPr>
        </a:p>
        <a:p>
          <a:pPr algn="l"/>
          <a:endParaRPr lang="es-CO" sz="1400" b="0">
            <a:solidFill>
              <a:schemeClr val="tx2"/>
            </a:solidFill>
            <a:latin typeface="Arial Black" panose="020B0A04020102020204" pitchFamily="34" charset="0"/>
          </a:endParaRPr>
        </a:p>
      </xdr:txBody>
    </xdr:sp>
    <xdr:clientData/>
  </xdr:twoCellAnchor>
  <xdr:twoCellAnchor>
    <xdr:from>
      <xdr:col>13</xdr:col>
      <xdr:colOff>1324516</xdr:colOff>
      <xdr:row>33</xdr:row>
      <xdr:rowOff>144130</xdr:rowOff>
    </xdr:from>
    <xdr:to>
      <xdr:col>16</xdr:col>
      <xdr:colOff>104484</xdr:colOff>
      <xdr:row>35</xdr:row>
      <xdr:rowOff>18944</xdr:rowOff>
    </xdr:to>
    <xdr:sp macro="" textlink="">
      <xdr:nvSpPr>
        <xdr:cNvPr id="106" name="3 Rectángulo"/>
        <xdr:cNvSpPr/>
      </xdr:nvSpPr>
      <xdr:spPr>
        <a:xfrm>
          <a:off x="14981488" y="13023003"/>
          <a:ext cx="2375320" cy="545589"/>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2000" b="1">
              <a:solidFill>
                <a:sysClr val="windowText" lastClr="000000"/>
              </a:solidFill>
              <a:latin typeface="Arial" panose="020B0604020202020204" pitchFamily="34" charset="0"/>
              <a:cs typeface="Arial" panose="020B0604020202020204" pitchFamily="34" charset="0"/>
            </a:rPr>
            <a:t>Cuantificación</a:t>
          </a:r>
          <a:r>
            <a:rPr lang="es-CO" sz="2000" b="1" baseline="0">
              <a:solidFill>
                <a:sysClr val="windowText" lastClr="000000"/>
              </a:solidFill>
              <a:latin typeface="Arial" panose="020B0604020202020204" pitchFamily="34" charset="0"/>
              <a:cs typeface="Arial" panose="020B0604020202020204" pitchFamily="34" charset="0"/>
            </a:rPr>
            <a:t> =</a:t>
          </a:r>
          <a:endParaRPr lang="es-CO" sz="20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11</xdr:col>
      <xdr:colOff>229676</xdr:colOff>
      <xdr:row>36</xdr:row>
      <xdr:rowOff>404883</xdr:rowOff>
    </xdr:from>
    <xdr:to>
      <xdr:col>13</xdr:col>
      <xdr:colOff>75108</xdr:colOff>
      <xdr:row>38</xdr:row>
      <xdr:rowOff>255448</xdr:rowOff>
    </xdr:to>
    <xdr:sp macro="" textlink="">
      <xdr:nvSpPr>
        <xdr:cNvPr id="107" name="3 Rectángulo"/>
        <xdr:cNvSpPr/>
      </xdr:nvSpPr>
      <xdr:spPr>
        <a:xfrm>
          <a:off x="6594617" y="14288971"/>
          <a:ext cx="1851285" cy="612565"/>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400" b="1">
              <a:solidFill>
                <a:schemeClr val="tx2"/>
              </a:solidFill>
              <a:latin typeface="Arial" panose="020B0604020202020204" pitchFamily="34" charset="0"/>
              <a:cs typeface="Arial" panose="020B0604020202020204" pitchFamily="34" charset="0"/>
            </a:rPr>
            <a:t>Costos</a:t>
          </a:r>
          <a:r>
            <a:rPr lang="es-CO" sz="1400" b="1" baseline="0">
              <a:solidFill>
                <a:schemeClr val="tx2"/>
              </a:solidFill>
              <a:latin typeface="Arial" panose="020B0604020202020204" pitchFamily="34" charset="0"/>
              <a:cs typeface="Arial" panose="020B0604020202020204" pitchFamily="34" charset="0"/>
            </a:rPr>
            <a:t> indirectos</a:t>
          </a:r>
          <a:endParaRPr lang="es-CO" sz="1400" b="1">
            <a:solidFill>
              <a:schemeClr val="tx2"/>
            </a:solidFill>
            <a:latin typeface="Arial" panose="020B0604020202020204" pitchFamily="34" charset="0"/>
            <a:cs typeface="Arial" panose="020B0604020202020204" pitchFamily="34" charset="0"/>
          </a:endParaRPr>
        </a:p>
      </xdr:txBody>
    </xdr:sp>
    <xdr:clientData/>
  </xdr:twoCellAnchor>
  <xdr:twoCellAnchor>
    <xdr:from>
      <xdr:col>11</xdr:col>
      <xdr:colOff>33818</xdr:colOff>
      <xdr:row>32</xdr:row>
      <xdr:rowOff>218795</xdr:rowOff>
    </xdr:from>
    <xdr:to>
      <xdr:col>11</xdr:col>
      <xdr:colOff>176487</xdr:colOff>
      <xdr:row>34</xdr:row>
      <xdr:rowOff>395007</xdr:rowOff>
    </xdr:to>
    <xdr:sp macro="" textlink="">
      <xdr:nvSpPr>
        <xdr:cNvPr id="108" name="39 Cerrar llave"/>
        <xdr:cNvSpPr/>
      </xdr:nvSpPr>
      <xdr:spPr>
        <a:xfrm>
          <a:off x="6398759" y="12937471"/>
          <a:ext cx="142669" cy="669271"/>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11</xdr:col>
      <xdr:colOff>41736</xdr:colOff>
      <xdr:row>35</xdr:row>
      <xdr:rowOff>175311</xdr:rowOff>
    </xdr:from>
    <xdr:to>
      <xdr:col>11</xdr:col>
      <xdr:colOff>112059</xdr:colOff>
      <xdr:row>38</xdr:row>
      <xdr:rowOff>336176</xdr:rowOff>
    </xdr:to>
    <xdr:sp macro="" textlink="">
      <xdr:nvSpPr>
        <xdr:cNvPr id="109" name="40 Cerrar llave"/>
        <xdr:cNvSpPr/>
      </xdr:nvSpPr>
      <xdr:spPr>
        <a:xfrm>
          <a:off x="6406677" y="13868899"/>
          <a:ext cx="70323" cy="111336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11</xdr:col>
      <xdr:colOff>281047</xdr:colOff>
      <xdr:row>33</xdr:row>
      <xdr:rowOff>131779</xdr:rowOff>
    </xdr:from>
    <xdr:to>
      <xdr:col>12</xdr:col>
      <xdr:colOff>965379</xdr:colOff>
      <xdr:row>34</xdr:row>
      <xdr:rowOff>240079</xdr:rowOff>
    </xdr:to>
    <xdr:sp macro="" textlink="">
      <xdr:nvSpPr>
        <xdr:cNvPr id="110" name="3 Rectángulo"/>
        <xdr:cNvSpPr/>
      </xdr:nvSpPr>
      <xdr:spPr>
        <a:xfrm>
          <a:off x="6645988" y="13153014"/>
          <a:ext cx="1603215" cy="298800"/>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400" b="1">
              <a:solidFill>
                <a:schemeClr val="tx2"/>
              </a:solidFill>
              <a:latin typeface="Arial" panose="020B0604020202020204" pitchFamily="34" charset="0"/>
              <a:cs typeface="Arial" panose="020B0604020202020204" pitchFamily="34" charset="0"/>
            </a:rPr>
            <a:t>Costos</a:t>
          </a:r>
          <a:r>
            <a:rPr lang="es-CO" sz="1400" b="1" baseline="0">
              <a:solidFill>
                <a:schemeClr val="tx2"/>
              </a:solidFill>
              <a:latin typeface="Arial" panose="020B0604020202020204" pitchFamily="34" charset="0"/>
              <a:cs typeface="Arial" panose="020B0604020202020204" pitchFamily="34" charset="0"/>
            </a:rPr>
            <a:t> directos</a:t>
          </a:r>
          <a:endParaRPr lang="es-CO" sz="1400" b="1">
            <a:solidFill>
              <a:schemeClr val="tx2"/>
            </a:solidFill>
            <a:latin typeface="Arial" panose="020B0604020202020204" pitchFamily="34" charset="0"/>
            <a:cs typeface="Arial" panose="020B0604020202020204" pitchFamily="34" charset="0"/>
          </a:endParaRPr>
        </a:p>
      </xdr:txBody>
    </xdr:sp>
    <xdr:clientData/>
  </xdr:twoCellAnchor>
  <xdr:twoCellAnchor>
    <xdr:from>
      <xdr:col>15</xdr:col>
      <xdr:colOff>475844</xdr:colOff>
      <xdr:row>33</xdr:row>
      <xdr:rowOff>100863</xdr:rowOff>
    </xdr:from>
    <xdr:to>
      <xdr:col>19</xdr:col>
      <xdr:colOff>587283</xdr:colOff>
      <xdr:row>35</xdr:row>
      <xdr:rowOff>6198</xdr:rowOff>
    </xdr:to>
    <xdr:sp macro="" textlink="">
      <xdr:nvSpPr>
        <xdr:cNvPr id="112" name="3 Rectángulo"/>
        <xdr:cNvSpPr/>
      </xdr:nvSpPr>
      <xdr:spPr>
        <a:xfrm>
          <a:off x="16963485" y="12979736"/>
          <a:ext cx="3451897" cy="576110"/>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800" b="0">
              <a:solidFill>
                <a:srgbClr val="FF0000"/>
              </a:solidFill>
              <a:latin typeface="Arial Black" panose="020B0A04020102020204" pitchFamily="34" charset="0"/>
            </a:rPr>
            <a:t>(</a:t>
          </a:r>
          <a:r>
            <a:rPr lang="es-CO" sz="1800" b="0">
              <a:solidFill>
                <a:sysClr val="windowText" lastClr="000000"/>
              </a:solidFill>
              <a:latin typeface="Arial Black" panose="020B0A04020102020204" pitchFamily="34" charset="0"/>
            </a:rPr>
            <a:t>Ba</a:t>
          </a:r>
          <a:r>
            <a:rPr lang="es-CO" sz="1800" b="0">
              <a:solidFill>
                <a:srgbClr val="FF0000"/>
              </a:solidFill>
              <a:latin typeface="Arial Black" panose="020B0A04020102020204" pitchFamily="34" charset="0"/>
            </a:rPr>
            <a:t>+</a:t>
          </a:r>
          <a:r>
            <a:rPr lang="es-CO" sz="1800" b="0">
              <a:solidFill>
                <a:sysClr val="windowText" lastClr="000000"/>
              </a:solidFill>
              <a:latin typeface="Arial Black" panose="020B0A04020102020204" pitchFamily="34" charset="0"/>
            </a:rPr>
            <a:t>Gv</a:t>
          </a:r>
          <a:r>
            <a:rPr lang="es-CO" sz="1800" b="0">
              <a:solidFill>
                <a:srgbClr val="FF0000"/>
              </a:solidFill>
              <a:latin typeface="Arial Black" panose="020B0A04020102020204" pitchFamily="34" charset="0"/>
            </a:rPr>
            <a:t>+</a:t>
          </a:r>
          <a:r>
            <a:rPr lang="es-CO" sz="1800" b="0">
              <a:solidFill>
                <a:sysClr val="windowText" lastClr="000000"/>
              </a:solidFill>
              <a:latin typeface="Arial Black" panose="020B0A04020102020204" pitchFamily="34" charset="0"/>
            </a:rPr>
            <a:t>Lg</a:t>
          </a:r>
          <a:r>
            <a:rPr lang="es-CO" sz="1800" b="0">
              <a:solidFill>
                <a:srgbClr val="FF0000"/>
              </a:solidFill>
              <a:latin typeface="Arial Black" panose="020B0A04020102020204" pitchFamily="34" charset="0"/>
            </a:rPr>
            <a:t>) + (</a:t>
          </a:r>
          <a:r>
            <a:rPr lang="es-CO" sz="1800" b="0">
              <a:solidFill>
                <a:sysClr val="windowText" lastClr="000000"/>
              </a:solidFill>
              <a:latin typeface="Arial Black" panose="020B0A04020102020204" pitchFamily="34" charset="0"/>
            </a:rPr>
            <a:t>n</a:t>
          </a:r>
          <a:r>
            <a:rPr lang="es-CO" sz="1800" b="0">
              <a:solidFill>
                <a:srgbClr val="FF0000"/>
              </a:solidFill>
              <a:latin typeface="Arial Black" panose="020B0A04020102020204" pitchFamily="34" charset="0"/>
            </a:rPr>
            <a:t>*</a:t>
          </a:r>
          <a:r>
            <a:rPr lang="es-CO" sz="1800" b="0">
              <a:solidFill>
                <a:sysClr val="windowText" lastClr="000000"/>
              </a:solidFill>
              <a:latin typeface="Arial Black" panose="020B0A04020102020204" pitchFamily="34" charset="0"/>
            </a:rPr>
            <a:t>Sd</a:t>
          </a:r>
          <a:r>
            <a:rPr lang="es-CO" sz="1800" b="0">
              <a:solidFill>
                <a:srgbClr val="FF0000"/>
              </a:solidFill>
              <a:latin typeface="Arial Black" panose="020B0A04020102020204" pitchFamily="34" charset="0"/>
            </a:rPr>
            <a:t>*</a:t>
          </a:r>
          <a:r>
            <a:rPr lang="es-CO" sz="1800" b="0">
              <a:solidFill>
                <a:sysClr val="windowText" lastClr="000000"/>
              </a:solidFill>
              <a:latin typeface="Arial Black" panose="020B0A04020102020204" pitchFamily="34" charset="0"/>
            </a:rPr>
            <a:t>d+2</a:t>
          </a:r>
          <a:r>
            <a:rPr lang="es-CO" sz="1800" b="0">
              <a:solidFill>
                <a:srgbClr val="FF0000"/>
              </a:solidFill>
              <a:latin typeface="Arial Black" panose="020B0A04020102020204" pitchFamily="34" charset="0"/>
            </a:rPr>
            <a:t>)</a:t>
          </a:r>
          <a:r>
            <a:rPr lang="es-CO" sz="1800" b="0" baseline="0">
              <a:solidFill>
                <a:srgbClr val="FF0000"/>
              </a:solidFill>
              <a:latin typeface="Arial Black" panose="020B0A04020102020204" pitchFamily="34" charset="0"/>
            </a:rPr>
            <a:t> </a:t>
          </a:r>
          <a:endParaRPr lang="es-CO" sz="1800" b="0">
            <a:solidFill>
              <a:srgbClr val="FF0000"/>
            </a:solidFill>
            <a:latin typeface="Arial Black" panose="020B0A04020102020204" pitchFamily="34" charset="0"/>
          </a:endParaRPr>
        </a:p>
      </xdr:txBody>
    </xdr:sp>
    <xdr:clientData/>
  </xdr:twoCellAnchor>
  <xdr:twoCellAnchor>
    <xdr:from>
      <xdr:col>13</xdr:col>
      <xdr:colOff>1192676</xdr:colOff>
      <xdr:row>32</xdr:row>
      <xdr:rowOff>304029</xdr:rowOff>
    </xdr:from>
    <xdr:to>
      <xdr:col>19</xdr:col>
      <xdr:colOff>360639</xdr:colOff>
      <xdr:row>35</xdr:row>
      <xdr:rowOff>111545</xdr:rowOff>
    </xdr:to>
    <xdr:sp macro="" textlink="">
      <xdr:nvSpPr>
        <xdr:cNvPr id="113" name="Rectángulo 34"/>
        <xdr:cNvSpPr/>
      </xdr:nvSpPr>
      <xdr:spPr>
        <a:xfrm>
          <a:off x="14849648" y="12874346"/>
          <a:ext cx="5339090" cy="786847"/>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200"/>
        </a:p>
      </xdr:txBody>
    </xdr:sp>
    <xdr:clientData/>
  </xdr:twoCellAnchor>
  <xdr:twoCellAnchor>
    <xdr:from>
      <xdr:col>4</xdr:col>
      <xdr:colOff>112399</xdr:colOff>
      <xdr:row>61</xdr:row>
      <xdr:rowOff>37013</xdr:rowOff>
    </xdr:from>
    <xdr:to>
      <xdr:col>19</xdr:col>
      <xdr:colOff>1165412</xdr:colOff>
      <xdr:row>64</xdr:row>
      <xdr:rowOff>52820</xdr:rowOff>
    </xdr:to>
    <xdr:sp macro="" textlink="">
      <xdr:nvSpPr>
        <xdr:cNvPr id="123" name="3 Rectángulo"/>
        <xdr:cNvSpPr/>
      </xdr:nvSpPr>
      <xdr:spPr>
        <a:xfrm>
          <a:off x="515811" y="20521366"/>
          <a:ext cx="11911513" cy="800219"/>
        </a:xfrm>
        <a:prstGeom prst="rect">
          <a:avLst/>
        </a:prstGeom>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600" b="0" baseline="0">
              <a:solidFill>
                <a:schemeClr val="tx2"/>
              </a:solidFill>
              <a:latin typeface="Arial" panose="020B0604020202020204" pitchFamily="34" charset="0"/>
              <a:cs typeface="Arial" panose="020B0604020202020204" pitchFamily="34" charset="0"/>
            </a:rPr>
            <a:t>La forma de determinar los  salarios diarios de los  expertos participantes en el proyecto, se realizará con base  en la siguiente tabla que  establece los  salarios mensuales (Sm) basado  en  la  formación  y experiencia  como variables fundamentales.  La forma de cáculo del salario diario (Sd) = (Sm/20) </a:t>
          </a:r>
          <a:r>
            <a:rPr lang="es-CO" sz="1600" b="1" baseline="0">
              <a:solidFill>
                <a:schemeClr val="tx2"/>
              </a:solidFill>
              <a:latin typeface="Arial" panose="020B0604020202020204" pitchFamily="34" charset="0"/>
              <a:cs typeface="Arial" panose="020B0604020202020204" pitchFamily="34" charset="0"/>
            </a:rPr>
            <a:t> </a:t>
          </a:r>
          <a:endParaRPr lang="es-CO" sz="1800" b="1">
            <a:solidFill>
              <a:schemeClr val="tx2"/>
            </a:solidFill>
            <a:latin typeface="Arial" panose="020B0604020202020204" pitchFamily="34" charset="0"/>
            <a:cs typeface="Arial" panose="020B0604020202020204" pitchFamily="34" charset="0"/>
          </a:endParaRPr>
        </a:p>
      </xdr:txBody>
    </xdr:sp>
    <xdr:clientData/>
  </xdr:twoCellAnchor>
  <xdr:twoCellAnchor>
    <xdr:from>
      <xdr:col>15</xdr:col>
      <xdr:colOff>314325</xdr:colOff>
      <xdr:row>66</xdr:row>
      <xdr:rowOff>28575</xdr:rowOff>
    </xdr:from>
    <xdr:to>
      <xdr:col>19</xdr:col>
      <xdr:colOff>247650</xdr:colOff>
      <xdr:row>75</xdr:row>
      <xdr:rowOff>85725</xdr:rowOff>
    </xdr:to>
    <xdr:sp macro="" textlink="">
      <xdr:nvSpPr>
        <xdr:cNvPr id="132" name="3 Rectángulo"/>
        <xdr:cNvSpPr/>
      </xdr:nvSpPr>
      <xdr:spPr>
        <a:xfrm>
          <a:off x="5295900" y="10829925"/>
          <a:ext cx="3095625" cy="2371725"/>
        </a:xfrm>
        <a:prstGeom prst="rect">
          <a:avLst/>
        </a:prstGeom>
      </xdr:spPr>
      <xdr:txBody>
        <a:bodyPr wrap="square">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CO" sz="1000" b="0" baseline="0">
              <a:solidFill>
                <a:srgbClr val="0070C0"/>
              </a:solidFill>
              <a:latin typeface="Arial Black" panose="020B0A04020102020204" pitchFamily="34" charset="0"/>
              <a:cs typeface="+mn-cs"/>
            </a:rPr>
            <a:t>ME =    </a:t>
          </a:r>
          <a:r>
            <a:rPr lang="es-CO" sz="1000" b="0" baseline="0">
              <a:solidFill>
                <a:srgbClr val="0070C0"/>
              </a:solidFill>
              <a:latin typeface="Arial" panose="020B0604020202020204" pitchFamily="34" charset="0"/>
              <a:cs typeface="Arial" panose="020B0604020202020204" pitchFamily="34" charset="0"/>
            </a:rPr>
            <a:t>Meses de experiencia</a:t>
          </a:r>
          <a:endParaRPr lang="es-CO" sz="1000" b="0" baseline="0">
            <a:solidFill>
              <a:srgbClr val="0070C0"/>
            </a:solidFill>
            <a:latin typeface="Arial Black" panose="020B0A04020102020204" pitchFamily="34" charset="0"/>
            <a:cs typeface="+mn-cs"/>
          </a:endParaRPr>
        </a:p>
        <a:p>
          <a:pPr algn="l"/>
          <a:endParaRPr lang="es-CO" sz="700" b="0" baseline="0">
            <a:solidFill>
              <a:srgbClr val="0070C0"/>
            </a:solidFill>
            <a:latin typeface="Arial Black" panose="020B0A04020102020204" pitchFamily="34" charset="0"/>
            <a:cs typeface="+mn-cs"/>
          </a:endParaRPr>
        </a:p>
        <a:p>
          <a:pPr algn="l"/>
          <a:r>
            <a:rPr lang="es-CO" sz="1000" b="0" baseline="0">
              <a:solidFill>
                <a:srgbClr val="0070C0"/>
              </a:solidFill>
              <a:latin typeface="Arial Black" panose="020B0A04020102020204" pitchFamily="34" charset="0"/>
              <a:cs typeface="+mn-cs"/>
            </a:rPr>
            <a:t>MA =    </a:t>
          </a:r>
          <a:r>
            <a:rPr lang="es-CO" sz="1000" b="0" baseline="0">
              <a:solidFill>
                <a:srgbClr val="0070C0"/>
              </a:solidFill>
              <a:latin typeface="Arial" panose="020B0604020202020204" pitchFamily="34" charset="0"/>
              <a:cs typeface="Arial" panose="020B0604020202020204" pitchFamily="34" charset="0"/>
            </a:rPr>
            <a:t>Maestría</a:t>
          </a:r>
          <a:endParaRPr lang="es-CO" sz="900" b="0" baseline="0">
            <a:solidFill>
              <a:srgbClr val="0070C0"/>
            </a:solidFill>
            <a:latin typeface="Arial" panose="020B0604020202020204" pitchFamily="34" charset="0"/>
            <a:cs typeface="Arial" panose="020B0604020202020204" pitchFamily="34" charset="0"/>
          </a:endParaRPr>
        </a:p>
        <a:p>
          <a:pPr algn="l"/>
          <a:endParaRPr lang="es-CO" sz="700" b="0" baseline="0">
            <a:solidFill>
              <a:srgbClr val="0070C0"/>
            </a:solidFill>
            <a:latin typeface="Arial Black" panose="020B0A04020102020204" pitchFamily="34" charset="0"/>
          </a:endParaRPr>
        </a:p>
        <a:p>
          <a:pPr algn="l"/>
          <a:r>
            <a:rPr lang="es-CO" sz="1000" b="0" baseline="0">
              <a:solidFill>
                <a:srgbClr val="0070C0"/>
              </a:solidFill>
              <a:latin typeface="Arial Black" panose="020B0A04020102020204" pitchFamily="34" charset="0"/>
            </a:rPr>
            <a:t>E =       </a:t>
          </a:r>
          <a:r>
            <a:rPr lang="es-CO" sz="1000" b="0" baseline="0">
              <a:solidFill>
                <a:srgbClr val="0070C0"/>
              </a:solidFill>
              <a:latin typeface="Arial" panose="020B0604020202020204" pitchFamily="34" charset="0"/>
              <a:cs typeface="Arial" panose="020B0604020202020204" pitchFamily="34" charset="0"/>
            </a:rPr>
            <a:t>Especialización</a:t>
          </a:r>
          <a:endParaRPr lang="es-CO" sz="900" b="0" baseline="0">
            <a:solidFill>
              <a:srgbClr val="0070C0"/>
            </a:solidFill>
            <a:latin typeface="Arial" panose="020B0604020202020204" pitchFamily="34" charset="0"/>
            <a:cs typeface="Arial" panose="020B0604020202020204" pitchFamily="34" charset="0"/>
          </a:endParaRPr>
        </a:p>
        <a:p>
          <a:pPr algn="l"/>
          <a:endParaRPr lang="es-CO" sz="7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TP=      </a:t>
          </a:r>
          <a:r>
            <a:rPr lang="es-CO" sz="1000" b="0">
              <a:solidFill>
                <a:srgbClr val="0070C0"/>
              </a:solidFill>
              <a:latin typeface="Arial" panose="020B0604020202020204" pitchFamily="34" charset="0"/>
              <a:cs typeface="Arial" panose="020B0604020202020204" pitchFamily="34" charset="0"/>
            </a:rPr>
            <a:t>Título profesional</a:t>
          </a:r>
          <a:endParaRPr lang="es-CO" sz="900" b="0">
            <a:solidFill>
              <a:srgbClr val="0070C0"/>
            </a:solidFill>
            <a:latin typeface="Arial" panose="020B0604020202020204" pitchFamily="34" charset="0"/>
            <a:cs typeface="Arial" panose="020B0604020202020204" pitchFamily="34" charset="0"/>
          </a:endParaRPr>
        </a:p>
        <a:p>
          <a:pPr algn="l"/>
          <a:endParaRPr lang="es-CO" sz="7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TFT =   </a:t>
          </a:r>
          <a:r>
            <a:rPr lang="es-CO" sz="1000" b="0">
              <a:solidFill>
                <a:srgbClr val="0070C0"/>
              </a:solidFill>
              <a:latin typeface="Arial" panose="020B0604020202020204" pitchFamily="34" charset="0"/>
              <a:cs typeface="Arial" panose="020B0604020202020204" pitchFamily="34" charset="0"/>
            </a:rPr>
            <a:t>Título de formación tecnológica.</a:t>
          </a:r>
        </a:p>
        <a:p>
          <a:pPr algn="l"/>
          <a:endParaRPr lang="es-CO" sz="7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FTP =   </a:t>
          </a:r>
          <a:r>
            <a:rPr lang="es-CO" sz="1000" b="0">
              <a:solidFill>
                <a:srgbClr val="0070C0"/>
              </a:solidFill>
              <a:latin typeface="Arial" panose="020B0604020202020204" pitchFamily="34" charset="0"/>
              <a:cs typeface="Arial" panose="020B0604020202020204" pitchFamily="34" charset="0"/>
            </a:rPr>
            <a:t>Título</a:t>
          </a:r>
          <a:r>
            <a:rPr lang="es-CO" sz="1000" b="0" baseline="0">
              <a:solidFill>
                <a:srgbClr val="0070C0"/>
              </a:solidFill>
              <a:latin typeface="Arial" panose="020B0604020202020204" pitchFamily="34" charset="0"/>
              <a:cs typeface="Arial" panose="020B0604020202020204" pitchFamily="34" charset="0"/>
            </a:rPr>
            <a:t> de formación técnica profesional.</a:t>
          </a:r>
          <a:endParaRPr lang="es-CO" sz="1000" b="0">
            <a:solidFill>
              <a:srgbClr val="0070C0"/>
            </a:solidFill>
            <a:latin typeface="Arial" panose="020B0604020202020204" pitchFamily="34" charset="0"/>
            <a:cs typeface="Arial" panose="020B0604020202020204" pitchFamily="34" charset="0"/>
          </a:endParaRPr>
        </a:p>
        <a:p>
          <a:pPr algn="l"/>
          <a:endParaRPr lang="es-CO" sz="600" b="0">
            <a:solidFill>
              <a:srgbClr val="0070C0"/>
            </a:solidFill>
            <a:latin typeface="Arial Black" panose="020B0A04020102020204" pitchFamily="34" charset="0"/>
          </a:endParaRPr>
        </a:p>
        <a:p>
          <a:pPr algn="l"/>
          <a:r>
            <a:rPr lang="es-CO" sz="1000" b="0">
              <a:solidFill>
                <a:srgbClr val="0070C0"/>
              </a:solidFill>
              <a:latin typeface="Arial Black" panose="020B0A04020102020204" pitchFamily="34" charset="0"/>
            </a:rPr>
            <a:t>TB = </a:t>
          </a:r>
          <a:r>
            <a:rPr lang="es-CO" sz="900" b="1">
              <a:solidFill>
                <a:srgbClr val="0070C0"/>
              </a:solidFill>
              <a:latin typeface="Arial" panose="020B0604020202020204" pitchFamily="34" charset="0"/>
              <a:cs typeface="Arial" panose="020B0604020202020204" pitchFamily="34" charset="0"/>
            </a:rPr>
            <a:t>     </a:t>
          </a:r>
          <a:r>
            <a:rPr lang="es-CO" sz="1000" b="0">
              <a:solidFill>
                <a:srgbClr val="0070C0"/>
              </a:solidFill>
              <a:latin typeface="Arial" panose="020B0604020202020204" pitchFamily="34" charset="0"/>
              <a:cs typeface="Arial" panose="020B0604020202020204" pitchFamily="34" charset="0"/>
            </a:rPr>
            <a:t>Título de bachiller</a:t>
          </a:r>
        </a:p>
        <a:p>
          <a:pPr algn="l"/>
          <a:endParaRPr lang="es-CO" sz="1000" b="0">
            <a:solidFill>
              <a:srgbClr val="0070C0"/>
            </a:solidFill>
            <a:latin typeface="Arial" panose="020B0604020202020204" pitchFamily="34" charset="0"/>
            <a:cs typeface="Arial" panose="020B0604020202020204" pitchFamily="34" charset="0"/>
          </a:endParaRPr>
        </a:p>
        <a:p>
          <a:pPr algn="l"/>
          <a:r>
            <a:rPr lang="es-CO" sz="1000" b="1">
              <a:solidFill>
                <a:srgbClr val="0070C0"/>
              </a:solidFill>
              <a:latin typeface="Arial" panose="020B0604020202020204" pitchFamily="34" charset="0"/>
              <a:cs typeface="Arial" panose="020B0604020202020204" pitchFamily="34" charset="0"/>
            </a:rPr>
            <a:t>Valor</a:t>
          </a:r>
          <a:r>
            <a:rPr lang="es-CO" sz="1000" b="1" baseline="0">
              <a:solidFill>
                <a:srgbClr val="0070C0"/>
              </a:solidFill>
              <a:latin typeface="Arial" panose="020B0604020202020204" pitchFamily="34" charset="0"/>
              <a:cs typeface="Arial" panose="020B0604020202020204" pitchFamily="34" charset="0"/>
            </a:rPr>
            <a:t> Mínimo: </a:t>
          </a:r>
          <a:r>
            <a:rPr lang="es-CO" sz="1000" b="0" baseline="0">
              <a:solidFill>
                <a:srgbClr val="0070C0"/>
              </a:solidFill>
              <a:latin typeface="Arial" panose="020B0604020202020204" pitchFamily="34" charset="0"/>
              <a:cs typeface="Arial" panose="020B0604020202020204" pitchFamily="34" charset="0"/>
            </a:rPr>
            <a:t>No posee títulos académicos, pero    cuenta con experienica.</a:t>
          </a:r>
          <a:endParaRPr lang="es-CO" sz="1000" b="0">
            <a:solidFill>
              <a:srgbClr val="0070C0"/>
            </a:solidFill>
            <a:latin typeface="Arial" panose="020B0604020202020204" pitchFamily="34" charset="0"/>
            <a:cs typeface="Arial" panose="020B06040202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a:p>
          <a:pPr algn="l"/>
          <a:endParaRPr lang="es-CO" sz="1000" b="0">
            <a:solidFill>
              <a:srgbClr val="0070C0"/>
            </a:solidFill>
            <a:latin typeface="Arial Black" panose="020B0A04020102020204" pitchFamily="34" charset="0"/>
          </a:endParaRPr>
        </a:p>
      </xdr:txBody>
    </xdr:sp>
    <xdr:clientData/>
  </xdr:twoCellAnchor>
  <xdr:oneCellAnchor>
    <xdr:from>
      <xdr:col>5</xdr:col>
      <xdr:colOff>1162996</xdr:colOff>
      <xdr:row>25</xdr:row>
      <xdr:rowOff>93382</xdr:rowOff>
    </xdr:from>
    <xdr:ext cx="4159800" cy="784856"/>
    <xdr:pic>
      <xdr:nvPicPr>
        <xdr:cNvPr id="134" name="Imagen 133"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01084" y="11112500"/>
          <a:ext cx="4159800" cy="784856"/>
        </a:xfrm>
        <a:prstGeom prst="rect">
          <a:avLst/>
        </a:prstGeom>
        <a:noFill/>
        <a:ln>
          <a:noFill/>
        </a:ln>
      </xdr:spPr>
    </xdr:pic>
    <xdr:clientData/>
  </xdr:oneCellAnchor>
  <xdr:twoCellAnchor editAs="oneCell">
    <xdr:from>
      <xdr:col>21</xdr:col>
      <xdr:colOff>54861</xdr:colOff>
      <xdr:row>1</xdr:row>
      <xdr:rowOff>14474</xdr:rowOff>
    </xdr:from>
    <xdr:to>
      <xdr:col>23</xdr:col>
      <xdr:colOff>1298945</xdr:colOff>
      <xdr:row>5</xdr:row>
      <xdr:rowOff>171356</xdr:rowOff>
    </xdr:to>
    <xdr:pic>
      <xdr:nvPicPr>
        <xdr:cNvPr id="137" name="Imagen 136"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770861" y="204974"/>
          <a:ext cx="4355586" cy="918882"/>
        </a:xfrm>
        <a:prstGeom prst="rect">
          <a:avLst/>
        </a:prstGeom>
        <a:noFill/>
        <a:ln>
          <a:noFill/>
        </a:ln>
      </xdr:spPr>
    </xdr:pic>
    <xdr:clientData/>
  </xdr:twoCellAnchor>
  <xdr:oneCellAnchor>
    <xdr:from>
      <xdr:col>21</xdr:col>
      <xdr:colOff>54861</xdr:colOff>
      <xdr:row>25</xdr:row>
      <xdr:rowOff>14474</xdr:rowOff>
    </xdr:from>
    <xdr:ext cx="4370081" cy="902317"/>
    <xdr:pic>
      <xdr:nvPicPr>
        <xdr:cNvPr id="143" name="Imagen 142"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762578" y="221539"/>
          <a:ext cx="4370081" cy="902317"/>
        </a:xfrm>
        <a:prstGeom prst="rect">
          <a:avLst/>
        </a:prstGeom>
        <a:noFill/>
        <a:ln>
          <a:noFill/>
        </a:ln>
      </xdr:spPr>
    </xdr:pic>
    <xdr:clientData/>
  </xdr:oneCellAnchor>
  <xdr:oneCellAnchor>
    <xdr:from>
      <xdr:col>21</xdr:col>
      <xdr:colOff>54861</xdr:colOff>
      <xdr:row>59</xdr:row>
      <xdr:rowOff>14474</xdr:rowOff>
    </xdr:from>
    <xdr:ext cx="4370081" cy="902317"/>
    <xdr:pic>
      <xdr:nvPicPr>
        <xdr:cNvPr id="26" name="Imagen 25"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137741" y="11113170"/>
          <a:ext cx="4370081" cy="902317"/>
        </a:xfrm>
        <a:prstGeom prst="rect">
          <a:avLst/>
        </a:prstGeom>
        <a:noFill/>
        <a:ln>
          <a:noFill/>
        </a:ln>
      </xdr:spPr>
    </xdr:pic>
    <xdr:clientData/>
  </xdr:oneCellAnchor>
  <xdr:oneCellAnchor>
    <xdr:from>
      <xdr:col>45</xdr:col>
      <xdr:colOff>62647</xdr:colOff>
      <xdr:row>19</xdr:row>
      <xdr:rowOff>210755</xdr:rowOff>
    </xdr:from>
    <xdr:ext cx="423287" cy="423022"/>
    <xdr:pic>
      <xdr:nvPicPr>
        <xdr:cNvPr id="36" name="Imagen 35"/>
        <xdr:cNvPicPr>
          <a:picLocks noChangeAspect="1"/>
        </xdr:cNvPicPr>
      </xdr:nvPicPr>
      <xdr:blipFill rotWithShape="1">
        <a:blip xmlns:r="http://schemas.openxmlformats.org/officeDocument/2006/relationships" r:embed="rId1"/>
        <a:srcRect l="18516" t="31643" r="51827" b="15842"/>
        <a:stretch/>
      </xdr:blipFill>
      <xdr:spPr>
        <a:xfrm>
          <a:off x="8476397" y="7989505"/>
          <a:ext cx="423287" cy="423022"/>
        </a:xfrm>
        <a:prstGeom prst="rect">
          <a:avLst/>
        </a:prstGeom>
      </xdr:spPr>
    </xdr:pic>
    <xdr:clientData/>
  </xdr:oneCellAnchor>
  <xdr:oneCellAnchor>
    <xdr:from>
      <xdr:col>42</xdr:col>
      <xdr:colOff>159945</xdr:colOff>
      <xdr:row>9</xdr:row>
      <xdr:rowOff>73691</xdr:rowOff>
    </xdr:from>
    <xdr:ext cx="341911" cy="338784"/>
    <xdr:pic>
      <xdr:nvPicPr>
        <xdr:cNvPr id="37"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5636820" y="2137441"/>
          <a:ext cx="341911" cy="338784"/>
        </a:xfrm>
        <a:prstGeom prst="rect">
          <a:avLst/>
        </a:prstGeom>
      </xdr:spPr>
    </xdr:pic>
    <xdr:clientData/>
  </xdr:oneCellAnchor>
  <xdr:oneCellAnchor>
    <xdr:from>
      <xdr:col>42</xdr:col>
      <xdr:colOff>27830</xdr:colOff>
      <xdr:row>19</xdr:row>
      <xdr:rowOff>35673</xdr:rowOff>
    </xdr:from>
    <xdr:ext cx="651412" cy="654843"/>
    <xdr:pic>
      <xdr:nvPicPr>
        <xdr:cNvPr id="44" name="Imagen 4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04705" y="7814423"/>
          <a:ext cx="651412" cy="6548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138044</xdr:colOff>
      <xdr:row>10</xdr:row>
      <xdr:rowOff>147581</xdr:rowOff>
    </xdr:from>
    <xdr:ext cx="366346" cy="366346"/>
    <xdr:pic>
      <xdr:nvPicPr>
        <xdr:cNvPr id="45" name="Picture 6"/>
        <xdr:cNvPicPr>
          <a:picLocks noChangeAspect="1"/>
        </xdr:cNvPicPr>
      </xdr:nvPicPr>
      <xdr:blipFill>
        <a:blip xmlns:r="http://schemas.openxmlformats.org/officeDocument/2006/relationships" r:embed="rId4"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3174657" y="2851452"/>
          <a:ext cx="366346" cy="366346"/>
        </a:xfrm>
        <a:prstGeom prst="rect">
          <a:avLst/>
        </a:prstGeom>
      </xdr:spPr>
    </xdr:pic>
    <xdr:clientData/>
  </xdr:oneCellAnchor>
  <xdr:oneCellAnchor>
    <xdr:from>
      <xdr:col>42</xdr:col>
      <xdr:colOff>146024</xdr:colOff>
      <xdr:row>11</xdr:row>
      <xdr:rowOff>16213</xdr:rowOff>
    </xdr:from>
    <xdr:ext cx="439616" cy="434756"/>
    <xdr:pic>
      <xdr:nvPicPr>
        <xdr:cNvPr id="46" name="Imagen 45" descr="https://cdn3.iconfinder.com/data/icons/business-office-2/512/calendar_estimate_milestones-51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182637" y="4717261"/>
          <a:ext cx="439616" cy="4347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177767</xdr:colOff>
      <xdr:row>14</xdr:row>
      <xdr:rowOff>63807</xdr:rowOff>
    </xdr:from>
    <xdr:ext cx="417546" cy="419745"/>
    <xdr:pic>
      <xdr:nvPicPr>
        <xdr:cNvPr id="48" name="Imagen 4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3214380" y="5901710"/>
          <a:ext cx="417546" cy="4197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41</xdr:col>
      <xdr:colOff>71694</xdr:colOff>
      <xdr:row>1</xdr:row>
      <xdr:rowOff>81671</xdr:rowOff>
    </xdr:from>
    <xdr:to>
      <xdr:col>44</xdr:col>
      <xdr:colOff>635000</xdr:colOff>
      <xdr:row>5</xdr:row>
      <xdr:rowOff>61451</xdr:rowOff>
    </xdr:to>
    <xdr:pic>
      <xdr:nvPicPr>
        <xdr:cNvPr id="49" name="Imagen 48" descr="Encabezado20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592500" y="286510"/>
          <a:ext cx="3062339" cy="758167"/>
        </a:xfrm>
        <a:prstGeom prst="rect">
          <a:avLst/>
        </a:prstGeom>
        <a:noFill/>
        <a:ln>
          <a:noFill/>
        </a:ln>
      </xdr:spPr>
    </xdr:pic>
    <xdr:clientData/>
  </xdr:twoCellAnchor>
  <xdr:twoCellAnchor>
    <xdr:from>
      <xdr:col>42</xdr:col>
      <xdr:colOff>267353</xdr:colOff>
      <xdr:row>23</xdr:row>
      <xdr:rowOff>267555</xdr:rowOff>
    </xdr:from>
    <xdr:to>
      <xdr:col>51</xdr:col>
      <xdr:colOff>674242</xdr:colOff>
      <xdr:row>42</xdr:row>
      <xdr:rowOff>96319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46</xdr:col>
      <xdr:colOff>810024</xdr:colOff>
      <xdr:row>9</xdr:row>
      <xdr:rowOff>38472</xdr:rowOff>
    </xdr:from>
    <xdr:to>
      <xdr:col>53</xdr:col>
      <xdr:colOff>182568</xdr:colOff>
      <xdr:row>15</xdr:row>
      <xdr:rowOff>416751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651850</xdr:colOff>
      <xdr:row>11</xdr:row>
      <xdr:rowOff>307896</xdr:rowOff>
    </xdr:from>
    <xdr:to>
      <xdr:col>51</xdr:col>
      <xdr:colOff>158257</xdr:colOff>
      <xdr:row>13</xdr:row>
      <xdr:rowOff>171825</xdr:rowOff>
    </xdr:to>
    <xdr:sp macro="" textlink="">
      <xdr:nvSpPr>
        <xdr:cNvPr id="5" name="CuadroTexto 4"/>
        <xdr:cNvSpPr txBox="1"/>
      </xdr:nvSpPr>
      <xdr:spPr>
        <a:xfrm>
          <a:off x="49042585" y="3707014"/>
          <a:ext cx="1803613" cy="1115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b="1">
              <a:solidFill>
                <a:schemeClr val="tx1">
                  <a:lumMod val="65000"/>
                  <a:lumOff val="35000"/>
                </a:schemeClr>
              </a:solidFill>
            </a:rPr>
            <a:t>% Costos</a:t>
          </a:r>
          <a:r>
            <a:rPr lang="es-CO" sz="1800" b="1" baseline="0">
              <a:solidFill>
                <a:schemeClr val="tx1">
                  <a:lumMod val="65000"/>
                  <a:lumOff val="35000"/>
                </a:schemeClr>
              </a:solidFill>
            </a:rPr>
            <a:t> </a:t>
          </a:r>
        </a:p>
        <a:p>
          <a:pPr algn="ctr"/>
          <a:r>
            <a:rPr lang="es-CO" sz="1800" b="1" baseline="0">
              <a:solidFill>
                <a:schemeClr val="tx1">
                  <a:lumMod val="65000"/>
                  <a:lumOff val="35000"/>
                </a:schemeClr>
              </a:solidFill>
            </a:rPr>
            <a:t>Directos e Indirectos</a:t>
          </a:r>
          <a:endParaRPr lang="es-CO" sz="1800" b="1">
            <a:solidFill>
              <a:schemeClr val="tx1">
                <a:lumMod val="65000"/>
                <a:lumOff val="35000"/>
              </a:schemeClr>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0.65367</cdr:x>
      <cdr:y>0.23011</cdr:y>
    </cdr:from>
    <cdr:to>
      <cdr:x>0.91819</cdr:x>
      <cdr:y>0.33531</cdr:y>
    </cdr:to>
    <cdr:sp macro="" textlink="">
      <cdr:nvSpPr>
        <cdr:cNvPr id="2" name="CuadroTexto 1"/>
        <cdr:cNvSpPr txBox="1"/>
      </cdr:nvSpPr>
      <cdr:spPr>
        <a:xfrm xmlns:a="http://schemas.openxmlformats.org/drawingml/2006/main">
          <a:off x="4756550" y="954882"/>
          <a:ext cx="1924843" cy="436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36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xdr:col>
      <xdr:colOff>146117</xdr:colOff>
      <xdr:row>17</xdr:row>
      <xdr:rowOff>82639</xdr:rowOff>
    </xdr:from>
    <xdr:to>
      <xdr:col>2</xdr:col>
      <xdr:colOff>772025</xdr:colOff>
      <xdr:row>17</xdr:row>
      <xdr:rowOff>708653</xdr:rowOff>
    </xdr:to>
    <xdr:pic>
      <xdr:nvPicPr>
        <xdr:cNvPr id="6" name="Imagen 5" descr="https://cdn1.iconfinder.com/data/icons/ui-5/502/calendar-512.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7367" y="3835489"/>
          <a:ext cx="625908" cy="62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21</xdr:row>
      <xdr:rowOff>28575</xdr:rowOff>
    </xdr:from>
    <xdr:to>
      <xdr:col>2</xdr:col>
      <xdr:colOff>876300</xdr:colOff>
      <xdr:row>21</xdr:row>
      <xdr:rowOff>790575</xdr:rowOff>
    </xdr:to>
    <xdr:pic>
      <xdr:nvPicPr>
        <xdr:cNvPr id="11" name="Imagen 10" descr="https://cdn2.iconfinder.com/data/icons/wedding-hand-drawn-icons/64/wedding_26-512.png"/>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925550" y="7058025"/>
          <a:ext cx="762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20</xdr:row>
      <xdr:rowOff>38099</xdr:rowOff>
    </xdr:from>
    <xdr:to>
      <xdr:col>2</xdr:col>
      <xdr:colOff>847725</xdr:colOff>
      <xdr:row>20</xdr:row>
      <xdr:rowOff>790574</xdr:rowOff>
    </xdr:to>
    <xdr:pic>
      <xdr:nvPicPr>
        <xdr:cNvPr id="12" name="Imagen 11" descr="https://cdn3.iconfinder.com/data/icons/objects/512/Invitation_2-512.png"/>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906500" y="6248399"/>
          <a:ext cx="7524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19</xdr:row>
      <xdr:rowOff>19050</xdr:rowOff>
    </xdr:from>
    <xdr:to>
      <xdr:col>2</xdr:col>
      <xdr:colOff>790575</xdr:colOff>
      <xdr:row>19</xdr:row>
      <xdr:rowOff>742950</xdr:rowOff>
    </xdr:to>
    <xdr:pic>
      <xdr:nvPicPr>
        <xdr:cNvPr id="13" name="Imagen 12" descr="http://foro-tech.gr/images/accico.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7197" y="13638378"/>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28428</xdr:colOff>
      <xdr:row>22</xdr:row>
      <xdr:rowOff>18053</xdr:rowOff>
    </xdr:from>
    <xdr:to>
      <xdr:col>3</xdr:col>
      <xdr:colOff>122693</xdr:colOff>
      <xdr:row>23</xdr:row>
      <xdr:rowOff>233006</xdr:rowOff>
    </xdr:to>
    <xdr:pic>
      <xdr:nvPicPr>
        <xdr:cNvPr id="16" name="Imagen 15" descr="http://www.mainstreethost.com/wp-content/uploads/2015/07/press-release-icon-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58950" y="16111038"/>
          <a:ext cx="1018333" cy="1039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104775</xdr:colOff>
      <xdr:row>23</xdr:row>
      <xdr:rowOff>66675</xdr:rowOff>
    </xdr:from>
    <xdr:to>
      <xdr:col>2</xdr:col>
      <xdr:colOff>838200</xdr:colOff>
      <xdr:row>23</xdr:row>
      <xdr:rowOff>800100</xdr:rowOff>
    </xdr:to>
    <xdr:pic>
      <xdr:nvPicPr>
        <xdr:cNvPr id="17" name="Imagen 16" descr="https://cdn2.iconfinder.com/data/icons/employment-business/256/Job_Interview-512.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916025" y="8734425"/>
          <a:ext cx="733425"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24</xdr:row>
      <xdr:rowOff>194619</xdr:rowOff>
    </xdr:from>
    <xdr:to>
      <xdr:col>2</xdr:col>
      <xdr:colOff>777353</xdr:colOff>
      <xdr:row>24</xdr:row>
      <xdr:rowOff>908994</xdr:rowOff>
    </xdr:to>
    <xdr:pic>
      <xdr:nvPicPr>
        <xdr:cNvPr id="18" name="Imagen 17" descr="solo traveller, travel, trip, vacation icon "/>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7266"/>
        <a:stretch/>
      </xdr:blipFill>
      <xdr:spPr bwMode="auto">
        <a:xfrm>
          <a:off x="2673397" y="17965141"/>
          <a:ext cx="63447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112555</xdr:colOff>
      <xdr:row>18</xdr:row>
      <xdr:rowOff>91762</xdr:rowOff>
    </xdr:from>
    <xdr:to>
      <xdr:col>2</xdr:col>
      <xdr:colOff>852536</xdr:colOff>
      <xdr:row>18</xdr:row>
      <xdr:rowOff>751267</xdr:rowOff>
    </xdr:to>
    <xdr:pic>
      <xdr:nvPicPr>
        <xdr:cNvPr id="21" name="Imagen 20" descr="https://mcrawdubai.files.wordpress.com/2016/05/agenda-icon1.png?w=64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30513" y="4679861"/>
          <a:ext cx="739981" cy="659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158967</xdr:colOff>
      <xdr:row>26</xdr:row>
      <xdr:rowOff>171672</xdr:rowOff>
    </xdr:from>
    <xdr:to>
      <xdr:col>2</xdr:col>
      <xdr:colOff>803915</xdr:colOff>
      <xdr:row>26</xdr:row>
      <xdr:rowOff>821104</xdr:rowOff>
    </xdr:to>
    <xdr:pic>
      <xdr:nvPicPr>
        <xdr:cNvPr id="26" name="Imagen 25" descr="http://downloadicons.net/sites/default/files/24-hour-telephone-service-flag-icons-87106.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689489" y="19847194"/>
          <a:ext cx="644948" cy="64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144318</xdr:colOff>
      <xdr:row>25</xdr:row>
      <xdr:rowOff>86590</xdr:rowOff>
    </xdr:from>
    <xdr:to>
      <xdr:col>2</xdr:col>
      <xdr:colOff>808182</xdr:colOff>
      <xdr:row>25</xdr:row>
      <xdr:rowOff>753957</xdr:rowOff>
    </xdr:to>
    <xdr:pic>
      <xdr:nvPicPr>
        <xdr:cNvPr id="27" name="Imagen 26" descr="To Do List Ico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941136" y="10564090"/>
          <a:ext cx="663864" cy="667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27</xdr:row>
      <xdr:rowOff>0</xdr:rowOff>
    </xdr:from>
    <xdr:to>
      <xdr:col>10</xdr:col>
      <xdr:colOff>304800</xdr:colOff>
      <xdr:row>27</xdr:row>
      <xdr:rowOff>304800</xdr:rowOff>
    </xdr:to>
    <xdr:sp macro="" textlink="">
      <xdr:nvSpPr>
        <xdr:cNvPr id="18458" name="AutoShape 26" descr="Resultado de imagen para bulb icon"/>
        <xdr:cNvSpPr>
          <a:spLocks noChangeAspect="1" noChangeArrowheads="1"/>
        </xdr:cNvSpPr>
      </xdr:nvSpPr>
      <xdr:spPr bwMode="auto">
        <a:xfrm>
          <a:off x="23831550" y="13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27</xdr:row>
      <xdr:rowOff>0</xdr:rowOff>
    </xdr:from>
    <xdr:to>
      <xdr:col>11</xdr:col>
      <xdr:colOff>304800</xdr:colOff>
      <xdr:row>27</xdr:row>
      <xdr:rowOff>304800</xdr:rowOff>
    </xdr:to>
    <xdr:sp macro="" textlink="">
      <xdr:nvSpPr>
        <xdr:cNvPr id="18459" name="AutoShape 27" descr="Resultado de imagen para bulb icon"/>
        <xdr:cNvSpPr>
          <a:spLocks noChangeAspect="1" noChangeArrowheads="1"/>
        </xdr:cNvSpPr>
      </xdr:nvSpPr>
      <xdr:spPr bwMode="auto">
        <a:xfrm>
          <a:off x="25079325" y="1371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27</xdr:row>
      <xdr:rowOff>0</xdr:rowOff>
    </xdr:from>
    <xdr:to>
      <xdr:col>10</xdr:col>
      <xdr:colOff>304800</xdr:colOff>
      <xdr:row>27</xdr:row>
      <xdr:rowOff>304800</xdr:rowOff>
    </xdr:to>
    <xdr:sp macro="" textlink="">
      <xdr:nvSpPr>
        <xdr:cNvPr id="18460" name="AutoShape 28" descr="Resultado de imagen para bulb icon"/>
        <xdr:cNvSpPr>
          <a:spLocks noChangeAspect="1" noChangeArrowheads="1"/>
        </xdr:cNvSpPr>
      </xdr:nvSpPr>
      <xdr:spPr bwMode="auto">
        <a:xfrm>
          <a:off x="23831550" y="1525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115455</xdr:colOff>
      <xdr:row>17</xdr:row>
      <xdr:rowOff>89906</xdr:rowOff>
    </xdr:from>
    <xdr:ext cx="750454" cy="756586"/>
    <xdr:pic>
      <xdr:nvPicPr>
        <xdr:cNvPr id="49" name="Imagen 48" descr="https://cdn2.iconfinder.com/data/icons/aviation-1/500/Aviation_Frog_Prince-512.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59480" y="13925372"/>
          <a:ext cx="750454" cy="756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328699</xdr:colOff>
      <xdr:row>17</xdr:row>
      <xdr:rowOff>89906</xdr:rowOff>
    </xdr:from>
    <xdr:ext cx="750454" cy="756586"/>
    <xdr:pic>
      <xdr:nvPicPr>
        <xdr:cNvPr id="53" name="Imagen 52" descr="https://cdn2.iconfinder.com/data/icons/aviation-1/500/Aviation_Frog_Prince-512.png"/>
        <xdr:cNvPicPr>
          <a:picLocks noChangeAspect="1" noChangeArrowheads="1"/>
        </xdr:cNvPicPr>
      </xdr:nvPicPr>
      <xdr:blipFill>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46572" y="12060130"/>
          <a:ext cx="750454" cy="7565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109581</xdr:colOff>
      <xdr:row>18</xdr:row>
      <xdr:rowOff>607114</xdr:rowOff>
    </xdr:from>
    <xdr:ext cx="966932" cy="966932"/>
    <xdr:pic>
      <xdr:nvPicPr>
        <xdr:cNvPr id="58" name="Imagen 57" descr="https://d30y9cdsu7xlg0.cloudfront.net/png/291141-200.png"/>
        <xdr:cNvPicPr>
          <a:picLocks noChangeAspect="1" noChangeArrowheads="1"/>
        </xdr:cNvPicPr>
      </xdr:nvPicPr>
      <xdr:blipFill>
        <a:blip xmlns:r="http://schemas.openxmlformats.org/officeDocument/2006/relationships" r:embed="rId12">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589878" y="6079953"/>
          <a:ext cx="966932" cy="9669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177582</xdr:colOff>
      <xdr:row>25</xdr:row>
      <xdr:rowOff>819536</xdr:rowOff>
    </xdr:from>
    <xdr:ext cx="823172" cy="823347"/>
    <xdr:pic>
      <xdr:nvPicPr>
        <xdr:cNvPr id="59" name="Imagen 58" descr="https://d30y9cdsu7xlg0.cloudfront.net/png/59879-200.png"/>
        <xdr:cNvPicPr>
          <a:picLocks noChangeAspect="1" noChangeArrowheads="1"/>
        </xdr:cNvPicPr>
      </xdr:nvPicPr>
      <xdr:blipFill>
        <a:blip xmlns:r="http://schemas.openxmlformats.org/officeDocument/2006/relationships" r:embed="rId1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095455" y="19670506"/>
          <a:ext cx="823172" cy="823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129152</xdr:colOff>
      <xdr:row>22</xdr:row>
      <xdr:rowOff>403601</xdr:rowOff>
    </xdr:from>
    <xdr:to>
      <xdr:col>11</xdr:col>
      <xdr:colOff>1139655</xdr:colOff>
      <xdr:row>23</xdr:row>
      <xdr:rowOff>638873</xdr:rowOff>
    </xdr:to>
    <xdr:pic>
      <xdr:nvPicPr>
        <xdr:cNvPr id="60" name="Imagen 59" descr="File:Simple light bulb graphic  Wikimedia Commons"/>
        <xdr:cNvPicPr>
          <a:picLocks noChangeAspect="1" noChangeArrowheads="1"/>
        </xdr:cNvPicPr>
      </xdr:nvPicPr>
      <xdr:blipFill>
        <a:blip xmlns:r="http://schemas.openxmlformats.org/officeDocument/2006/relationships" r:embed="rId14" cstate="print">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609449" y="9169830"/>
          <a:ext cx="1010503" cy="105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1181303</xdr:colOff>
      <xdr:row>1</xdr:row>
      <xdr:rowOff>113399</xdr:rowOff>
    </xdr:from>
    <xdr:to>
      <xdr:col>28</xdr:col>
      <xdr:colOff>114957</xdr:colOff>
      <xdr:row>1</xdr:row>
      <xdr:rowOff>888099</xdr:rowOff>
    </xdr:to>
    <xdr:pic>
      <xdr:nvPicPr>
        <xdr:cNvPr id="68" name="image6.tif"/>
        <xdr:cNvPicPr>
          <a:picLocks noChangeAspect="1"/>
        </xdr:cNvPicPr>
      </xdr:nvPicPr>
      <xdr:blipFill>
        <a:blip xmlns:r="http://schemas.openxmlformats.org/officeDocument/2006/relationships" r:embed="rId15">
          <a:biLevel thresh="25000"/>
          <a:extLst/>
        </a:blip>
        <a:stretch>
          <a:fillRect/>
        </a:stretch>
      </xdr:blipFill>
      <xdr:spPr>
        <a:xfrm>
          <a:off x="33812639" y="310468"/>
          <a:ext cx="1429861" cy="774700"/>
        </a:xfrm>
        <a:prstGeom prst="rect">
          <a:avLst/>
        </a:prstGeom>
        <a:ln w="12700" cap="flat">
          <a:noFill/>
          <a:miter lim="400000"/>
        </a:ln>
        <a:effectLst/>
      </xdr:spPr>
    </xdr:pic>
    <xdr:clientData/>
  </xdr:twoCellAnchor>
  <xdr:twoCellAnchor editAs="oneCell">
    <xdr:from>
      <xdr:col>20</xdr:col>
      <xdr:colOff>26346</xdr:colOff>
      <xdr:row>17</xdr:row>
      <xdr:rowOff>248478</xdr:rowOff>
    </xdr:from>
    <xdr:to>
      <xdr:col>21</xdr:col>
      <xdr:colOff>9938</xdr:colOff>
      <xdr:row>18</xdr:row>
      <xdr:rowOff>662607</xdr:rowOff>
    </xdr:to>
    <xdr:pic>
      <xdr:nvPicPr>
        <xdr:cNvPr id="69" name="Imagen 68" descr="https://lh5.ggpht.com/aw1wN6xixR7WtU2CFSzFLqSjE92CHN8bBT_PvV-R82-WX-AJnRkqKFtIGjyxiISRBQ%3Dw300"/>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4791346" y="6129130"/>
          <a:ext cx="1225983" cy="1242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103532</xdr:colOff>
      <xdr:row>19</xdr:row>
      <xdr:rowOff>372717</xdr:rowOff>
    </xdr:from>
    <xdr:to>
      <xdr:col>20</xdr:col>
      <xdr:colOff>1138858</xdr:colOff>
      <xdr:row>20</xdr:row>
      <xdr:rowOff>587519</xdr:rowOff>
    </xdr:to>
    <xdr:pic>
      <xdr:nvPicPr>
        <xdr:cNvPr id="71" name="Imagen 70" descr="http://forembed.com/images/2016/03/task_list.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280808" y="13992045"/>
          <a:ext cx="1035326" cy="103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103533</xdr:colOff>
      <xdr:row>21</xdr:row>
      <xdr:rowOff>269185</xdr:rowOff>
    </xdr:from>
    <xdr:to>
      <xdr:col>20</xdr:col>
      <xdr:colOff>1189230</xdr:colOff>
      <xdr:row>22</xdr:row>
      <xdr:rowOff>538366</xdr:rowOff>
    </xdr:to>
    <xdr:pic>
      <xdr:nvPicPr>
        <xdr:cNvPr id="72" name="Imagen 71" descr="http://gistson.xtgem.com/icon/verified-pink-icon.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868533" y="9462881"/>
          <a:ext cx="1085697" cy="109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186359</xdr:colOff>
      <xdr:row>23</xdr:row>
      <xdr:rowOff>62119</xdr:rowOff>
    </xdr:from>
    <xdr:to>
      <xdr:col>20</xdr:col>
      <xdr:colOff>952500</xdr:colOff>
      <xdr:row>23</xdr:row>
      <xdr:rowOff>830346</xdr:rowOff>
    </xdr:to>
    <xdr:pic>
      <xdr:nvPicPr>
        <xdr:cNvPr id="73" name="Imagen 72" descr="Resultado de imagen para next icon gif"/>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4951359" y="10912336"/>
          <a:ext cx="766141" cy="768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2</xdr:row>
      <xdr:rowOff>119062</xdr:rowOff>
    </xdr:from>
    <xdr:to>
      <xdr:col>5</xdr:col>
      <xdr:colOff>881188</xdr:colOff>
      <xdr:row>6</xdr:row>
      <xdr:rowOff>39687</xdr:rowOff>
    </xdr:to>
    <xdr:pic>
      <xdr:nvPicPr>
        <xdr:cNvPr id="75" name="Imagen 74" descr="https://cdn2.iconfinder.com/data/icons/adventure-series-icons/516/Caving-512.png"/>
        <xdr:cNvPicPr>
          <a:picLocks noChangeAspect="1" noChangeArrowheads="1"/>
        </xdr:cNvPicPr>
      </xdr:nvPicPr>
      <xdr:blipFill>
        <a:blip xmlns:r="http://schemas.openxmlformats.org/officeDocument/2006/relationships" r:embed="rId20"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881563" y="1309687"/>
          <a:ext cx="1655094" cy="1389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5</xdr:row>
      <xdr:rowOff>0</xdr:rowOff>
    </xdr:from>
    <xdr:to>
      <xdr:col>30</xdr:col>
      <xdr:colOff>304800</xdr:colOff>
      <xdr:row>6</xdr:row>
      <xdr:rowOff>104775</xdr:rowOff>
    </xdr:to>
    <xdr:sp macro="" textlink="">
      <xdr:nvSpPr>
        <xdr:cNvPr id="18471" name="AutoShape 39" descr="Resultado de imagen para conferencia icono"/>
        <xdr:cNvSpPr>
          <a:spLocks noChangeAspect="1" noChangeArrowheads="1"/>
        </xdr:cNvSpPr>
      </xdr:nvSpPr>
      <xdr:spPr bwMode="auto">
        <a:xfrm>
          <a:off x="34966275" y="2466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30</xdr:col>
      <xdr:colOff>0</xdr:colOff>
      <xdr:row>9</xdr:row>
      <xdr:rowOff>0</xdr:rowOff>
    </xdr:from>
    <xdr:to>
      <xdr:col>30</xdr:col>
      <xdr:colOff>304800</xdr:colOff>
      <xdr:row>9</xdr:row>
      <xdr:rowOff>304800</xdr:rowOff>
    </xdr:to>
    <xdr:sp macro="" textlink="">
      <xdr:nvSpPr>
        <xdr:cNvPr id="18472" name="AutoShape 40" descr="Resultado de imagen para conferencia icono"/>
        <xdr:cNvSpPr>
          <a:spLocks noChangeAspect="1" noChangeArrowheads="1"/>
        </xdr:cNvSpPr>
      </xdr:nvSpPr>
      <xdr:spPr bwMode="auto">
        <a:xfrm>
          <a:off x="3496627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631195</xdr:colOff>
      <xdr:row>2</xdr:row>
      <xdr:rowOff>102053</xdr:rowOff>
    </xdr:from>
    <xdr:to>
      <xdr:col>11</xdr:col>
      <xdr:colOff>677695</xdr:colOff>
      <xdr:row>6</xdr:row>
      <xdr:rowOff>34018</xdr:rowOff>
    </xdr:to>
    <xdr:pic>
      <xdr:nvPicPr>
        <xdr:cNvPr id="80" name="Imagen 79" descr="https://cdn2.iconfinder.com/data/icons/business-15/256/Conference_Video_Call-512.png"/>
        <xdr:cNvPicPr>
          <a:picLocks noChangeAspect="1" noChangeArrowheads="1"/>
        </xdr:cNvPicPr>
      </xdr:nvPicPr>
      <xdr:blipFill>
        <a:blip xmlns:r="http://schemas.openxmlformats.org/officeDocument/2006/relationships" r:embed="rId21" cstate="print">
          <a:duotone>
            <a:prstClr val="black"/>
            <a:schemeClr val="accent5">
              <a:tint val="45000"/>
              <a:satMod val="400000"/>
            </a:schemeClr>
          </a:duotone>
          <a:extLst>
            <a:ext uri="{28A0092B-C50C-407E-A947-70E740481C1C}">
              <a14:useLocalDpi xmlns:a14="http://schemas.microsoft.com/office/drawing/2010/main" val="0"/>
            </a:ext>
          </a:extLst>
        </a:blip>
        <a:srcRect/>
        <a:stretch>
          <a:fillRect/>
        </a:stretch>
      </xdr:blipFill>
      <xdr:spPr bwMode="auto">
        <a:xfrm>
          <a:off x="13251820" y="1292678"/>
          <a:ext cx="1407214" cy="1394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393426</xdr:colOff>
      <xdr:row>2</xdr:row>
      <xdr:rowOff>174251</xdr:rowOff>
    </xdr:from>
    <xdr:to>
      <xdr:col>3</xdr:col>
      <xdr:colOff>890382</xdr:colOff>
      <xdr:row>6</xdr:row>
      <xdr:rowOff>124240</xdr:rowOff>
    </xdr:to>
    <xdr:pic>
      <xdr:nvPicPr>
        <xdr:cNvPr id="83" name="Imagen 82" descr="http://www.iconshock.com/img_vista/IPHONE/jobs/jpg/president_icon.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940328" y="1375229"/>
          <a:ext cx="1428750" cy="1440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13</xdr:row>
      <xdr:rowOff>0</xdr:rowOff>
    </xdr:from>
    <xdr:to>
      <xdr:col>31</xdr:col>
      <xdr:colOff>304800</xdr:colOff>
      <xdr:row>13</xdr:row>
      <xdr:rowOff>304800</xdr:rowOff>
    </xdr:to>
    <xdr:sp macro="" textlink="">
      <xdr:nvSpPr>
        <xdr:cNvPr id="18482" name="AutoShape 50" descr="Resultado de imagen para chief icon"/>
        <xdr:cNvSpPr>
          <a:spLocks noChangeAspect="1" noChangeArrowheads="1"/>
        </xdr:cNvSpPr>
      </xdr:nvSpPr>
      <xdr:spPr bwMode="auto">
        <a:xfrm>
          <a:off x="36375975" y="982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31</xdr:col>
      <xdr:colOff>0</xdr:colOff>
      <xdr:row>11</xdr:row>
      <xdr:rowOff>0</xdr:rowOff>
    </xdr:from>
    <xdr:to>
      <xdr:col>31</xdr:col>
      <xdr:colOff>304800</xdr:colOff>
      <xdr:row>11</xdr:row>
      <xdr:rowOff>304800</xdr:rowOff>
    </xdr:to>
    <xdr:sp macro="" textlink="">
      <xdr:nvSpPr>
        <xdr:cNvPr id="18483" name="AutoShape 51" descr="http://dinaranadoluihl.meb.k12.tr/meb_iys_dosyalar/03/07/115583/resimler/2016_08/08155349_bayan.jpg"/>
        <xdr:cNvSpPr>
          <a:spLocks noChangeAspect="1" noChangeArrowheads="1"/>
        </xdr:cNvSpPr>
      </xdr:nvSpPr>
      <xdr:spPr bwMode="auto">
        <a:xfrm>
          <a:off x="36375975" y="880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517445</xdr:colOff>
      <xdr:row>2</xdr:row>
      <xdr:rowOff>147159</xdr:rowOff>
    </xdr:from>
    <xdr:to>
      <xdr:col>23</xdr:col>
      <xdr:colOff>649756</xdr:colOff>
      <xdr:row>6</xdr:row>
      <xdr:rowOff>59302</xdr:rowOff>
    </xdr:to>
    <xdr:pic>
      <xdr:nvPicPr>
        <xdr:cNvPr id="93" name="Imagen 92" descr="http://www.twooceansmarathon.org.za/sites/default/files/styles/medium/public/icons/icon-Expo_1.jpg?itok=NnTDUXUC"/>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156367" y="1345995"/>
          <a:ext cx="1380415" cy="1373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108798</xdr:colOff>
      <xdr:row>1</xdr:row>
      <xdr:rowOff>943376</xdr:rowOff>
    </xdr:from>
    <xdr:to>
      <xdr:col>19</xdr:col>
      <xdr:colOff>1180271</xdr:colOff>
      <xdr:row>6</xdr:row>
      <xdr:rowOff>94785</xdr:rowOff>
    </xdr:to>
    <xdr:pic>
      <xdr:nvPicPr>
        <xdr:cNvPr id="94" name="Imagen 93" descr="http://colorado.wish.org/~/media/Shared/312x214%20Icons/MAW_icon-vector-blue_10_ID_badge_312x214.ashx?h=214&amp;la=en&amp;w=312"/>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2699613" y="1150441"/>
          <a:ext cx="2313865" cy="1636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455543</xdr:colOff>
      <xdr:row>1</xdr:row>
      <xdr:rowOff>931794</xdr:rowOff>
    </xdr:from>
    <xdr:to>
      <xdr:col>7</xdr:col>
      <xdr:colOff>1112769</xdr:colOff>
      <xdr:row>7</xdr:row>
      <xdr:rowOff>151572</xdr:rowOff>
    </xdr:to>
    <xdr:pic>
      <xdr:nvPicPr>
        <xdr:cNvPr id="97" name="Imagen 96" descr="https://d30y9cdsu7xlg0.cloudfront.net/png/79709-200.png"/>
        <xdr:cNvPicPr>
          <a:picLocks noChangeAspect="1" noChangeArrowheads="1"/>
        </xdr:cNvPicPr>
      </xdr:nvPicPr>
      <xdr:blipFill>
        <a:blip xmlns:r="http://schemas.openxmlformats.org/officeDocument/2006/relationships" r:embed="rId25">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661413" y="1138859"/>
          <a:ext cx="1899617" cy="1911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559076</xdr:colOff>
      <xdr:row>2</xdr:row>
      <xdr:rowOff>124241</xdr:rowOff>
    </xdr:from>
    <xdr:to>
      <xdr:col>9</xdr:col>
      <xdr:colOff>724728</xdr:colOff>
      <xdr:row>6</xdr:row>
      <xdr:rowOff>47584</xdr:rowOff>
    </xdr:to>
    <xdr:pic>
      <xdr:nvPicPr>
        <xdr:cNvPr id="99" name="Imagen 98" descr="https://usageux.files.wordpress.com/2016/02/user_interview.png?w=468&amp;h=468"/>
        <xdr:cNvPicPr>
          <a:picLocks noChangeAspect="1" noChangeArrowheads="1"/>
        </xdr:cNvPicPr>
      </xdr:nvPicPr>
      <xdr:blipFill>
        <a:blip xmlns:r="http://schemas.openxmlformats.org/officeDocument/2006/relationships" r:embed="rId26" cstate="print">
          <a:duotone>
            <a:prstClr val="black"/>
            <a:srgbClr val="7030A0">
              <a:tint val="45000"/>
              <a:satMod val="400000"/>
            </a:srgbClr>
          </a:duotone>
          <a:extLst>
            <a:ext uri="{BEBA8EAE-BF5A-486C-A8C5-ECC9F3942E4B}">
              <a14:imgProps xmlns:a14="http://schemas.microsoft.com/office/drawing/2010/main">
                <a14:imgLayer r:embed="rId27">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0622446" y="1325219"/>
          <a:ext cx="1408043" cy="1414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331305</xdr:colOff>
      <xdr:row>2</xdr:row>
      <xdr:rowOff>103533</xdr:rowOff>
    </xdr:from>
    <xdr:to>
      <xdr:col>13</xdr:col>
      <xdr:colOff>931794</xdr:colOff>
      <xdr:row>6</xdr:row>
      <xdr:rowOff>153565</xdr:rowOff>
    </xdr:to>
    <xdr:pic>
      <xdr:nvPicPr>
        <xdr:cNvPr id="100" name="Imagen 99" descr="Resultado de imagen para expert icon"/>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467772" y="1304511"/>
          <a:ext cx="1842881" cy="1540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280149</xdr:colOff>
      <xdr:row>2</xdr:row>
      <xdr:rowOff>18674</xdr:rowOff>
    </xdr:from>
    <xdr:to>
      <xdr:col>15</xdr:col>
      <xdr:colOff>803089</xdr:colOff>
      <xdr:row>7</xdr:row>
      <xdr:rowOff>112982</xdr:rowOff>
    </xdr:to>
    <xdr:pic>
      <xdr:nvPicPr>
        <xdr:cNvPr id="39" name="Imagen 38" descr="https://saltspringmarket.com/wp-content/uploads/2016/02/explore_icon.png"/>
        <xdr:cNvPicPr>
          <a:picLocks noChangeAspect="1" noChangeArrowheads="1"/>
        </xdr:cNvPicPr>
      </xdr:nvPicPr>
      <xdr:blipFill>
        <a:blip xmlns:r="http://schemas.openxmlformats.org/officeDocument/2006/relationships" r:embed="rId29">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7948090" y="1232645"/>
          <a:ext cx="1774264" cy="1775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392207</xdr:colOff>
      <xdr:row>2</xdr:row>
      <xdr:rowOff>224118</xdr:rowOff>
    </xdr:from>
    <xdr:to>
      <xdr:col>17</xdr:col>
      <xdr:colOff>891505</xdr:colOff>
      <xdr:row>7</xdr:row>
      <xdr:rowOff>18677</xdr:rowOff>
    </xdr:to>
    <xdr:pic>
      <xdr:nvPicPr>
        <xdr:cNvPr id="40" name="Imagen 39" descr="Resultado de imagen para WORKSHOPicon"/>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0562795" y="1438089"/>
          <a:ext cx="1750622" cy="147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28428</xdr:colOff>
      <xdr:row>22</xdr:row>
      <xdr:rowOff>18053</xdr:rowOff>
    </xdr:from>
    <xdr:to>
      <xdr:col>3</xdr:col>
      <xdr:colOff>122693</xdr:colOff>
      <xdr:row>23</xdr:row>
      <xdr:rowOff>233005</xdr:rowOff>
    </xdr:to>
    <xdr:pic>
      <xdr:nvPicPr>
        <xdr:cNvPr id="41" name="Imagen 40" descr="http://www.mainstreethost.com/wp-content/uploads/2015/07/press-release-icon-2.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71603" y="16086728"/>
          <a:ext cx="1018190" cy="1034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26346</xdr:colOff>
      <xdr:row>17</xdr:row>
      <xdr:rowOff>248478</xdr:rowOff>
    </xdr:from>
    <xdr:to>
      <xdr:col>21</xdr:col>
      <xdr:colOff>9938</xdr:colOff>
      <xdr:row>18</xdr:row>
      <xdr:rowOff>662607</xdr:rowOff>
    </xdr:to>
    <xdr:pic>
      <xdr:nvPicPr>
        <xdr:cNvPr id="42" name="Imagen 41" descr="https://lh5.ggpht.com/aw1wN6xixR7WtU2CFSzFLqSjE92CHN8bBT_PvV-R82-WX-AJnRkqKFtIGjyxiISRBQ%3Dw300"/>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172346" y="12221403"/>
          <a:ext cx="1231367" cy="1233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225838</xdr:colOff>
      <xdr:row>2</xdr:row>
      <xdr:rowOff>150210</xdr:rowOff>
    </xdr:from>
    <xdr:ext cx="2067067" cy="1438537"/>
    <xdr:pic>
      <xdr:nvPicPr>
        <xdr:cNvPr id="47" name="Imagen 46" descr="http://www.freeiconspng.com/uploads/meeting-notes-icon-meeting3-33.jpg"/>
        <xdr:cNvPicPr>
          <a:picLocks noChangeAspect="1" noChangeArrowheads="1"/>
        </xdr:cNvPicPr>
      </xdr:nvPicPr>
      <xdr:blipFill rotWithShape="1">
        <a:blip xmlns:r="http://schemas.openxmlformats.org/officeDocument/2006/relationships" r:embed="rId31" cstate="print">
          <a:extLst>
            <a:ext uri="{BEBA8EAE-BF5A-486C-A8C5-ECC9F3942E4B}">
              <a14:imgProps xmlns:a14="http://schemas.microsoft.com/office/drawing/2010/main">
                <a14:imgLayer r:embed="rId32">
                  <a14:imgEffect>
                    <a14:colorTemperature colorTemp="5900"/>
                  </a14:imgEffect>
                  <a14:imgEffect>
                    <a14:saturation sat="33000"/>
                  </a14:imgEffect>
                </a14:imgLayer>
              </a14:imgProps>
            </a:ext>
            <a:ext uri="{28A0092B-C50C-407E-A947-70E740481C1C}">
              <a14:useLocalDpi xmlns:a14="http://schemas.microsoft.com/office/drawing/2010/main" val="0"/>
            </a:ext>
          </a:extLst>
        </a:blip>
        <a:srcRect t="17901"/>
        <a:stretch/>
      </xdr:blipFill>
      <xdr:spPr bwMode="auto">
        <a:xfrm>
          <a:off x="30360967" y="1349046"/>
          <a:ext cx="2067067" cy="14385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226019</xdr:colOff>
      <xdr:row>1</xdr:row>
      <xdr:rowOff>904418</xdr:rowOff>
    </xdr:from>
    <xdr:ext cx="1926153" cy="1945371"/>
    <xdr:pic>
      <xdr:nvPicPr>
        <xdr:cNvPr id="48" name="Imagen 47" descr="https://cdn1.iconfinder.com/data/icons/thin-line-icons/128/GeoTag_Tag_Mark_Landmark_Pin_Map-512.png"/>
        <xdr:cNvPicPr>
          <a:picLocks noChangeAspect="1" noChangeArrowheads="1"/>
        </xdr:cNvPicPr>
      </xdr:nvPicPr>
      <xdr:blipFill>
        <a:blip xmlns:r="http://schemas.openxmlformats.org/officeDocument/2006/relationships" r:embed="rId33"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7864941" y="1101487"/>
          <a:ext cx="1926153" cy="19453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227894</xdr:colOff>
      <xdr:row>1</xdr:row>
      <xdr:rowOff>903233</xdr:rowOff>
    </xdr:from>
    <xdr:to>
      <xdr:col>21</xdr:col>
      <xdr:colOff>952073</xdr:colOff>
      <xdr:row>8</xdr:row>
      <xdr:rowOff>16422</xdr:rowOff>
    </xdr:to>
    <xdr:pic>
      <xdr:nvPicPr>
        <xdr:cNvPr id="50" name="Imagen 49" descr="https://cdn3.iconfinder.com/data/icons/school-icons-3/512/Graduation_Hat-512.png"/>
        <xdr:cNvPicPr>
          <a:picLocks noChangeAspect="1" noChangeArrowheads="1"/>
        </xdr:cNvPicPr>
      </xdr:nvPicPr>
      <xdr:blipFill>
        <a:blip xmlns:r="http://schemas.openxmlformats.org/officeDocument/2006/relationships" r:embed="rId34"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5370610" y="1100302"/>
          <a:ext cx="1972282" cy="1970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342900</xdr:colOff>
          <xdr:row>5</xdr:row>
          <xdr:rowOff>247650</xdr:rowOff>
        </xdr:from>
        <xdr:to>
          <xdr:col>29</xdr:col>
          <xdr:colOff>381000</xdr:colOff>
          <xdr:row>7</xdr:row>
          <xdr:rowOff>219075</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352425</xdr:colOff>
          <xdr:row>6</xdr:row>
          <xdr:rowOff>276225</xdr:rowOff>
        </xdr:from>
        <xdr:to>
          <xdr:col>29</xdr:col>
          <xdr:colOff>390525</xdr:colOff>
          <xdr:row>8</xdr:row>
          <xdr:rowOff>180975</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xdr:row>
          <xdr:rowOff>247650</xdr:rowOff>
        </xdr:from>
        <xdr:to>
          <xdr:col>35</xdr:col>
          <xdr:colOff>123825</xdr:colOff>
          <xdr:row>7</xdr:row>
          <xdr:rowOff>228600</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6</xdr:row>
          <xdr:rowOff>219075</xdr:rowOff>
        </xdr:from>
        <xdr:to>
          <xdr:col>35</xdr:col>
          <xdr:colOff>133350</xdr:colOff>
          <xdr:row>9</xdr:row>
          <xdr:rowOff>0</xdr:rowOff>
        </xdr:to>
        <xdr:sp macro="" textlink="">
          <xdr:nvSpPr>
            <xdr:cNvPr id="6148" name="Check Box 4" hidden="1">
              <a:extLst>
                <a:ext uri="{63B3BB69-23CF-44E3-9099-C40C66FF867C}">
                  <a14:compatExt spid="_x0000_s6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11</xdr:col>
      <xdr:colOff>523204</xdr:colOff>
      <xdr:row>1</xdr:row>
      <xdr:rowOff>26833</xdr:rowOff>
    </xdr:from>
    <xdr:to>
      <xdr:col>17</xdr:col>
      <xdr:colOff>321971</xdr:colOff>
      <xdr:row>1</xdr:row>
      <xdr:rowOff>872008</xdr:rowOff>
    </xdr:to>
    <xdr:pic>
      <xdr:nvPicPr>
        <xdr:cNvPr id="10" name="Imagen 9" descr="Encabezado201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34718" y="228065"/>
          <a:ext cx="4386866" cy="845175"/>
        </a:xfrm>
        <a:prstGeom prst="rect">
          <a:avLst/>
        </a:prstGeom>
        <a:noFill/>
        <a:ln>
          <a:noFill/>
        </a:ln>
      </xdr:spPr>
    </xdr:pic>
    <xdr:clientData/>
  </xdr:twoCellAnchor>
  <xdr:oneCellAnchor>
    <xdr:from>
      <xdr:col>11</xdr:col>
      <xdr:colOff>58615</xdr:colOff>
      <xdr:row>89</xdr:row>
      <xdr:rowOff>73269</xdr:rowOff>
    </xdr:from>
    <xdr:ext cx="341911" cy="338784"/>
    <xdr:pic>
      <xdr:nvPicPr>
        <xdr:cNvPr id="11"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50603394"/>
          <a:ext cx="341911" cy="338784"/>
        </a:xfrm>
        <a:prstGeom prst="rect">
          <a:avLst/>
        </a:prstGeom>
      </xdr:spPr>
    </xdr:pic>
    <xdr:clientData/>
  </xdr:oneCellAnchor>
  <xdr:oneCellAnchor>
    <xdr:from>
      <xdr:col>11</xdr:col>
      <xdr:colOff>104204</xdr:colOff>
      <xdr:row>91</xdr:row>
      <xdr:rowOff>55359</xdr:rowOff>
    </xdr:from>
    <xdr:ext cx="286565" cy="286565"/>
    <xdr:pic>
      <xdr:nvPicPr>
        <xdr:cNvPr id="12"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914954" y="51423684"/>
          <a:ext cx="286565" cy="286565"/>
        </a:xfrm>
        <a:prstGeom prst="rect">
          <a:avLst/>
        </a:prstGeom>
      </xdr:spPr>
    </xdr:pic>
    <xdr:clientData/>
  </xdr:oneCellAnchor>
  <xdr:oneCellAnchor>
    <xdr:from>
      <xdr:col>11</xdr:col>
      <xdr:colOff>78548</xdr:colOff>
      <xdr:row>94</xdr:row>
      <xdr:rowOff>60245</xdr:rowOff>
    </xdr:from>
    <xdr:ext cx="295939" cy="297497"/>
    <xdr:pic>
      <xdr:nvPicPr>
        <xdr:cNvPr id="13" name="Imagen 1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52600145"/>
          <a:ext cx="295939" cy="2974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66973</xdr:colOff>
      <xdr:row>92</xdr:row>
      <xdr:rowOff>1</xdr:rowOff>
    </xdr:from>
    <xdr:ext cx="431258" cy="433480"/>
    <xdr:pic>
      <xdr:nvPicPr>
        <xdr:cNvPr id="14" name="Imagen 13"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51758851"/>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90</xdr:row>
      <xdr:rowOff>27681</xdr:rowOff>
    </xdr:from>
    <xdr:ext cx="322000" cy="322383"/>
    <xdr:pic>
      <xdr:nvPicPr>
        <xdr:cNvPr id="15" name="Imagen 14"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51005481"/>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73269</xdr:colOff>
      <xdr:row>93</xdr:row>
      <xdr:rowOff>39078</xdr:rowOff>
    </xdr:from>
    <xdr:to>
      <xdr:col>11</xdr:col>
      <xdr:colOff>397716</xdr:colOff>
      <xdr:row>94</xdr:row>
      <xdr:rowOff>167705</xdr:rowOff>
    </xdr:to>
    <xdr:pic>
      <xdr:nvPicPr>
        <xdr:cNvPr id="16" name="Imagen 15"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52188453"/>
          <a:ext cx="324447" cy="319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58615</xdr:colOff>
      <xdr:row>96</xdr:row>
      <xdr:rowOff>73269</xdr:rowOff>
    </xdr:from>
    <xdr:ext cx="341911" cy="338784"/>
    <xdr:pic>
      <xdr:nvPicPr>
        <xdr:cNvPr id="17"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53394219"/>
          <a:ext cx="341911" cy="338784"/>
        </a:xfrm>
        <a:prstGeom prst="rect">
          <a:avLst/>
        </a:prstGeom>
      </xdr:spPr>
    </xdr:pic>
    <xdr:clientData/>
  </xdr:oneCellAnchor>
  <xdr:oneCellAnchor>
    <xdr:from>
      <xdr:col>11</xdr:col>
      <xdr:colOff>87923</xdr:colOff>
      <xdr:row>98</xdr:row>
      <xdr:rowOff>14654</xdr:rowOff>
    </xdr:from>
    <xdr:ext cx="366346" cy="366346"/>
    <xdr:pic>
      <xdr:nvPicPr>
        <xdr:cNvPr id="18"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54116654"/>
          <a:ext cx="366346" cy="366346"/>
        </a:xfrm>
        <a:prstGeom prst="rect">
          <a:avLst/>
        </a:prstGeom>
      </xdr:spPr>
    </xdr:pic>
    <xdr:clientData/>
  </xdr:oneCellAnchor>
  <xdr:oneCellAnchor>
    <xdr:from>
      <xdr:col>11</xdr:col>
      <xdr:colOff>66973</xdr:colOff>
      <xdr:row>99</xdr:row>
      <xdr:rowOff>1</xdr:rowOff>
    </xdr:from>
    <xdr:ext cx="431258" cy="433480"/>
    <xdr:pic>
      <xdr:nvPicPr>
        <xdr:cNvPr id="19" name="Imagen 18"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54492526"/>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97</xdr:row>
      <xdr:rowOff>43963</xdr:rowOff>
    </xdr:from>
    <xdr:ext cx="322000" cy="322383"/>
    <xdr:pic>
      <xdr:nvPicPr>
        <xdr:cNvPr id="20" name="Imagen 19"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53755438"/>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99</xdr:row>
      <xdr:rowOff>381001</xdr:rowOff>
    </xdr:from>
    <xdr:ext cx="439616" cy="442176"/>
    <xdr:pic>
      <xdr:nvPicPr>
        <xdr:cNvPr id="21" name="Imagen 20"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54873526"/>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101</xdr:row>
      <xdr:rowOff>29308</xdr:rowOff>
    </xdr:from>
    <xdr:ext cx="371715" cy="373672"/>
    <xdr:pic>
      <xdr:nvPicPr>
        <xdr:cNvPr id="22" name="Imagen 2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553028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101</xdr:row>
      <xdr:rowOff>43962</xdr:rowOff>
    </xdr:from>
    <xdr:ext cx="276965" cy="278423"/>
    <xdr:pic>
      <xdr:nvPicPr>
        <xdr:cNvPr id="23" name="Imagen 2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55317537"/>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103</xdr:row>
      <xdr:rowOff>73269</xdr:rowOff>
    </xdr:from>
    <xdr:ext cx="341911" cy="338784"/>
    <xdr:pic>
      <xdr:nvPicPr>
        <xdr:cNvPr id="24"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56127894"/>
          <a:ext cx="341911" cy="338784"/>
        </a:xfrm>
        <a:prstGeom prst="rect">
          <a:avLst/>
        </a:prstGeom>
      </xdr:spPr>
    </xdr:pic>
    <xdr:clientData/>
  </xdr:oneCellAnchor>
  <xdr:oneCellAnchor>
    <xdr:from>
      <xdr:col>11</xdr:col>
      <xdr:colOff>87923</xdr:colOff>
      <xdr:row>105</xdr:row>
      <xdr:rowOff>14654</xdr:rowOff>
    </xdr:from>
    <xdr:ext cx="366346" cy="366346"/>
    <xdr:pic>
      <xdr:nvPicPr>
        <xdr:cNvPr id="25"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56850329"/>
          <a:ext cx="366346" cy="366346"/>
        </a:xfrm>
        <a:prstGeom prst="rect">
          <a:avLst/>
        </a:prstGeom>
      </xdr:spPr>
    </xdr:pic>
    <xdr:clientData/>
  </xdr:oneCellAnchor>
  <xdr:oneCellAnchor>
    <xdr:from>
      <xdr:col>11</xdr:col>
      <xdr:colOff>66973</xdr:colOff>
      <xdr:row>106</xdr:row>
      <xdr:rowOff>1</xdr:rowOff>
    </xdr:from>
    <xdr:ext cx="431258" cy="433480"/>
    <xdr:pic>
      <xdr:nvPicPr>
        <xdr:cNvPr id="26" name="Imagen 25"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57226201"/>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104</xdr:row>
      <xdr:rowOff>43963</xdr:rowOff>
    </xdr:from>
    <xdr:ext cx="322000" cy="322383"/>
    <xdr:pic>
      <xdr:nvPicPr>
        <xdr:cNvPr id="27" name="Imagen 26"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56489113"/>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106</xdr:row>
      <xdr:rowOff>381001</xdr:rowOff>
    </xdr:from>
    <xdr:ext cx="439616" cy="442176"/>
    <xdr:pic>
      <xdr:nvPicPr>
        <xdr:cNvPr id="28" name="Imagen 27"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57607201"/>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108</xdr:row>
      <xdr:rowOff>29308</xdr:rowOff>
    </xdr:from>
    <xdr:ext cx="371715" cy="373672"/>
    <xdr:pic>
      <xdr:nvPicPr>
        <xdr:cNvPr id="29" name="Imagen 2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580365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108</xdr:row>
      <xdr:rowOff>43962</xdr:rowOff>
    </xdr:from>
    <xdr:ext cx="276965" cy="278423"/>
    <xdr:pic>
      <xdr:nvPicPr>
        <xdr:cNvPr id="30" name="Imagen 2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58051212"/>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108</xdr:row>
      <xdr:rowOff>29308</xdr:rowOff>
    </xdr:from>
    <xdr:ext cx="371715" cy="373672"/>
    <xdr:pic>
      <xdr:nvPicPr>
        <xdr:cNvPr id="31" name="Imagen 3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580365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111</xdr:row>
      <xdr:rowOff>73269</xdr:rowOff>
    </xdr:from>
    <xdr:ext cx="341911" cy="338784"/>
    <xdr:pic>
      <xdr:nvPicPr>
        <xdr:cNvPr id="32"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59252094"/>
          <a:ext cx="341911" cy="338784"/>
        </a:xfrm>
        <a:prstGeom prst="rect">
          <a:avLst/>
        </a:prstGeom>
      </xdr:spPr>
    </xdr:pic>
    <xdr:clientData/>
  </xdr:oneCellAnchor>
  <xdr:oneCellAnchor>
    <xdr:from>
      <xdr:col>11</xdr:col>
      <xdr:colOff>87923</xdr:colOff>
      <xdr:row>113</xdr:row>
      <xdr:rowOff>14654</xdr:rowOff>
    </xdr:from>
    <xdr:ext cx="366346" cy="366346"/>
    <xdr:pic>
      <xdr:nvPicPr>
        <xdr:cNvPr id="33"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59974529"/>
          <a:ext cx="366346" cy="366346"/>
        </a:xfrm>
        <a:prstGeom prst="rect">
          <a:avLst/>
        </a:prstGeom>
      </xdr:spPr>
    </xdr:pic>
    <xdr:clientData/>
  </xdr:oneCellAnchor>
  <xdr:oneCellAnchor>
    <xdr:from>
      <xdr:col>11</xdr:col>
      <xdr:colOff>66973</xdr:colOff>
      <xdr:row>114</xdr:row>
      <xdr:rowOff>1</xdr:rowOff>
    </xdr:from>
    <xdr:ext cx="431258" cy="433480"/>
    <xdr:pic>
      <xdr:nvPicPr>
        <xdr:cNvPr id="34" name="Imagen 33"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60350401"/>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112</xdr:row>
      <xdr:rowOff>43963</xdr:rowOff>
    </xdr:from>
    <xdr:ext cx="322000" cy="322383"/>
    <xdr:pic>
      <xdr:nvPicPr>
        <xdr:cNvPr id="35" name="Imagen 34"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59613313"/>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114</xdr:row>
      <xdr:rowOff>381001</xdr:rowOff>
    </xdr:from>
    <xdr:ext cx="439616" cy="442176"/>
    <xdr:pic>
      <xdr:nvPicPr>
        <xdr:cNvPr id="36" name="Imagen 35"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60731401"/>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116</xdr:row>
      <xdr:rowOff>29308</xdr:rowOff>
    </xdr:from>
    <xdr:ext cx="371715" cy="373672"/>
    <xdr:pic>
      <xdr:nvPicPr>
        <xdr:cNvPr id="37" name="Imagen 3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11607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116</xdr:row>
      <xdr:rowOff>43962</xdr:rowOff>
    </xdr:from>
    <xdr:ext cx="276965" cy="278423"/>
    <xdr:pic>
      <xdr:nvPicPr>
        <xdr:cNvPr id="38" name="Imagen 3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61175412"/>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116</xdr:row>
      <xdr:rowOff>29308</xdr:rowOff>
    </xdr:from>
    <xdr:ext cx="371715" cy="373672"/>
    <xdr:pic>
      <xdr:nvPicPr>
        <xdr:cNvPr id="39" name="Imagen 3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11607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118</xdr:row>
      <xdr:rowOff>73269</xdr:rowOff>
    </xdr:from>
    <xdr:ext cx="341911" cy="338784"/>
    <xdr:pic>
      <xdr:nvPicPr>
        <xdr:cNvPr id="40"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61985769"/>
          <a:ext cx="341911" cy="338784"/>
        </a:xfrm>
        <a:prstGeom prst="rect">
          <a:avLst/>
        </a:prstGeom>
      </xdr:spPr>
    </xdr:pic>
    <xdr:clientData/>
  </xdr:oneCellAnchor>
  <xdr:oneCellAnchor>
    <xdr:from>
      <xdr:col>11</xdr:col>
      <xdr:colOff>87923</xdr:colOff>
      <xdr:row>120</xdr:row>
      <xdr:rowOff>14654</xdr:rowOff>
    </xdr:from>
    <xdr:ext cx="366346" cy="366346"/>
    <xdr:pic>
      <xdr:nvPicPr>
        <xdr:cNvPr id="41"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62708204"/>
          <a:ext cx="366346" cy="366346"/>
        </a:xfrm>
        <a:prstGeom prst="rect">
          <a:avLst/>
        </a:prstGeom>
      </xdr:spPr>
    </xdr:pic>
    <xdr:clientData/>
  </xdr:oneCellAnchor>
  <xdr:oneCellAnchor>
    <xdr:from>
      <xdr:col>11</xdr:col>
      <xdr:colOff>66973</xdr:colOff>
      <xdr:row>121</xdr:row>
      <xdr:rowOff>1</xdr:rowOff>
    </xdr:from>
    <xdr:ext cx="431258" cy="433480"/>
    <xdr:pic>
      <xdr:nvPicPr>
        <xdr:cNvPr id="42" name="Imagen 41"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63084076"/>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119</xdr:row>
      <xdr:rowOff>43963</xdr:rowOff>
    </xdr:from>
    <xdr:ext cx="322000" cy="322383"/>
    <xdr:pic>
      <xdr:nvPicPr>
        <xdr:cNvPr id="43" name="Imagen 42"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62346988"/>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121</xdr:row>
      <xdr:rowOff>381001</xdr:rowOff>
    </xdr:from>
    <xdr:ext cx="439616" cy="442176"/>
    <xdr:pic>
      <xdr:nvPicPr>
        <xdr:cNvPr id="44" name="Imagen 43"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63465076"/>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123</xdr:row>
      <xdr:rowOff>29308</xdr:rowOff>
    </xdr:from>
    <xdr:ext cx="371715" cy="373672"/>
    <xdr:pic>
      <xdr:nvPicPr>
        <xdr:cNvPr id="45" name="Imagen 4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389443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123</xdr:row>
      <xdr:rowOff>43962</xdr:rowOff>
    </xdr:from>
    <xdr:ext cx="276965" cy="278423"/>
    <xdr:pic>
      <xdr:nvPicPr>
        <xdr:cNvPr id="46" name="Imagen 4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63909087"/>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123</xdr:row>
      <xdr:rowOff>29308</xdr:rowOff>
    </xdr:from>
    <xdr:ext cx="371715" cy="373672"/>
    <xdr:pic>
      <xdr:nvPicPr>
        <xdr:cNvPr id="47" name="Imagen 4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389443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123</xdr:row>
      <xdr:rowOff>29308</xdr:rowOff>
    </xdr:from>
    <xdr:ext cx="371715" cy="373672"/>
    <xdr:pic>
      <xdr:nvPicPr>
        <xdr:cNvPr id="48" name="Imagen 4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389443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123</xdr:row>
      <xdr:rowOff>29308</xdr:rowOff>
    </xdr:from>
    <xdr:ext cx="371715" cy="373672"/>
    <xdr:pic>
      <xdr:nvPicPr>
        <xdr:cNvPr id="49" name="Imagen 4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389443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125</xdr:row>
      <xdr:rowOff>73269</xdr:rowOff>
    </xdr:from>
    <xdr:ext cx="341911" cy="338784"/>
    <xdr:pic>
      <xdr:nvPicPr>
        <xdr:cNvPr id="50"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64719444"/>
          <a:ext cx="341911" cy="338784"/>
        </a:xfrm>
        <a:prstGeom prst="rect">
          <a:avLst/>
        </a:prstGeom>
      </xdr:spPr>
    </xdr:pic>
    <xdr:clientData/>
  </xdr:oneCellAnchor>
  <xdr:oneCellAnchor>
    <xdr:from>
      <xdr:col>11</xdr:col>
      <xdr:colOff>87923</xdr:colOff>
      <xdr:row>127</xdr:row>
      <xdr:rowOff>14654</xdr:rowOff>
    </xdr:from>
    <xdr:ext cx="366346" cy="366346"/>
    <xdr:pic>
      <xdr:nvPicPr>
        <xdr:cNvPr id="51"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65441879"/>
          <a:ext cx="366346" cy="366346"/>
        </a:xfrm>
        <a:prstGeom prst="rect">
          <a:avLst/>
        </a:prstGeom>
      </xdr:spPr>
    </xdr:pic>
    <xdr:clientData/>
  </xdr:oneCellAnchor>
  <xdr:oneCellAnchor>
    <xdr:from>
      <xdr:col>11</xdr:col>
      <xdr:colOff>66973</xdr:colOff>
      <xdr:row>128</xdr:row>
      <xdr:rowOff>1</xdr:rowOff>
    </xdr:from>
    <xdr:ext cx="431258" cy="433480"/>
    <xdr:pic>
      <xdr:nvPicPr>
        <xdr:cNvPr id="52" name="Imagen 51"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65817751"/>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126</xdr:row>
      <xdr:rowOff>43963</xdr:rowOff>
    </xdr:from>
    <xdr:ext cx="322000" cy="322383"/>
    <xdr:pic>
      <xdr:nvPicPr>
        <xdr:cNvPr id="53" name="Imagen 52"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65080663"/>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128</xdr:row>
      <xdr:rowOff>381001</xdr:rowOff>
    </xdr:from>
    <xdr:ext cx="439616" cy="442176"/>
    <xdr:pic>
      <xdr:nvPicPr>
        <xdr:cNvPr id="54" name="Imagen 53"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66198751"/>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55" name="Imagen 5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130</xdr:row>
      <xdr:rowOff>43962</xdr:rowOff>
    </xdr:from>
    <xdr:ext cx="276965" cy="278423"/>
    <xdr:pic>
      <xdr:nvPicPr>
        <xdr:cNvPr id="56" name="Imagen 5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66642762"/>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57" name="Imagen 5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58" name="Imagen 5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59" name="Imagen 5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60" name="Imagen 5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61" name="Imagen 6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62" name="Imagen 6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130</xdr:row>
      <xdr:rowOff>29308</xdr:rowOff>
    </xdr:from>
    <xdr:ext cx="371715" cy="373672"/>
    <xdr:pic>
      <xdr:nvPicPr>
        <xdr:cNvPr id="63" name="Imagen 6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66281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133</xdr:row>
      <xdr:rowOff>73269</xdr:rowOff>
    </xdr:from>
    <xdr:ext cx="341911" cy="338784"/>
    <xdr:pic>
      <xdr:nvPicPr>
        <xdr:cNvPr id="64"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67843644"/>
          <a:ext cx="341911" cy="338784"/>
        </a:xfrm>
        <a:prstGeom prst="rect">
          <a:avLst/>
        </a:prstGeom>
      </xdr:spPr>
    </xdr:pic>
    <xdr:clientData/>
  </xdr:oneCellAnchor>
  <xdr:oneCellAnchor>
    <xdr:from>
      <xdr:col>11</xdr:col>
      <xdr:colOff>87923</xdr:colOff>
      <xdr:row>135</xdr:row>
      <xdr:rowOff>14654</xdr:rowOff>
    </xdr:from>
    <xdr:ext cx="366346" cy="366346"/>
    <xdr:pic>
      <xdr:nvPicPr>
        <xdr:cNvPr id="65"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68566079"/>
          <a:ext cx="366346" cy="366346"/>
        </a:xfrm>
        <a:prstGeom prst="rect">
          <a:avLst/>
        </a:prstGeom>
      </xdr:spPr>
    </xdr:pic>
    <xdr:clientData/>
  </xdr:oneCellAnchor>
  <xdr:oneCellAnchor>
    <xdr:from>
      <xdr:col>11</xdr:col>
      <xdr:colOff>66973</xdr:colOff>
      <xdr:row>136</xdr:row>
      <xdr:rowOff>1</xdr:rowOff>
    </xdr:from>
    <xdr:ext cx="431258" cy="433480"/>
    <xdr:pic>
      <xdr:nvPicPr>
        <xdr:cNvPr id="66" name="Imagen 65"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68941951"/>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134</xdr:row>
      <xdr:rowOff>43963</xdr:rowOff>
    </xdr:from>
    <xdr:ext cx="322000" cy="322383"/>
    <xdr:pic>
      <xdr:nvPicPr>
        <xdr:cNvPr id="67" name="Imagen 66"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68204863"/>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136</xdr:row>
      <xdr:rowOff>381001</xdr:rowOff>
    </xdr:from>
    <xdr:ext cx="439616" cy="442176"/>
    <xdr:pic>
      <xdr:nvPicPr>
        <xdr:cNvPr id="68" name="Imagen 67"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69322951"/>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69" name="Imagen 6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138</xdr:row>
      <xdr:rowOff>43962</xdr:rowOff>
    </xdr:from>
    <xdr:ext cx="276965" cy="278423"/>
    <xdr:pic>
      <xdr:nvPicPr>
        <xdr:cNvPr id="70" name="Imagen 6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69766962"/>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1" name="Imagen 7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2" name="Imagen 7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3" name="Imagen 7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4" name="Imagen 7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5" name="Imagen 7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6" name="Imagen 7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7" name="Imagen 7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8" name="Imagen 7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79" name="Imagen 7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80" name="Imagen 7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81" name="Imagen 8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82" name="Imagen 8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83" name="Imagen 8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84" name="Imagen 8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138</xdr:row>
      <xdr:rowOff>29308</xdr:rowOff>
    </xdr:from>
    <xdr:ext cx="371715" cy="373672"/>
    <xdr:pic>
      <xdr:nvPicPr>
        <xdr:cNvPr id="85" name="Imagen 8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6975230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140</xdr:row>
      <xdr:rowOff>73269</xdr:rowOff>
    </xdr:from>
    <xdr:ext cx="341911" cy="338784"/>
    <xdr:pic>
      <xdr:nvPicPr>
        <xdr:cNvPr id="86"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70577319"/>
          <a:ext cx="341911" cy="338784"/>
        </a:xfrm>
        <a:prstGeom prst="rect">
          <a:avLst/>
        </a:prstGeom>
      </xdr:spPr>
    </xdr:pic>
    <xdr:clientData/>
  </xdr:oneCellAnchor>
  <xdr:oneCellAnchor>
    <xdr:from>
      <xdr:col>11</xdr:col>
      <xdr:colOff>87923</xdr:colOff>
      <xdr:row>142</xdr:row>
      <xdr:rowOff>14654</xdr:rowOff>
    </xdr:from>
    <xdr:ext cx="366346" cy="366346"/>
    <xdr:pic>
      <xdr:nvPicPr>
        <xdr:cNvPr id="87"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71299754"/>
          <a:ext cx="366346" cy="366346"/>
        </a:xfrm>
        <a:prstGeom prst="rect">
          <a:avLst/>
        </a:prstGeom>
      </xdr:spPr>
    </xdr:pic>
    <xdr:clientData/>
  </xdr:oneCellAnchor>
  <xdr:oneCellAnchor>
    <xdr:from>
      <xdr:col>11</xdr:col>
      <xdr:colOff>66973</xdr:colOff>
      <xdr:row>143</xdr:row>
      <xdr:rowOff>1</xdr:rowOff>
    </xdr:from>
    <xdr:ext cx="431258" cy="433480"/>
    <xdr:pic>
      <xdr:nvPicPr>
        <xdr:cNvPr id="88" name="Imagen 87"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71675626"/>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141</xdr:row>
      <xdr:rowOff>43963</xdr:rowOff>
    </xdr:from>
    <xdr:ext cx="322000" cy="322383"/>
    <xdr:pic>
      <xdr:nvPicPr>
        <xdr:cNvPr id="89" name="Imagen 88"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70938538"/>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143</xdr:row>
      <xdr:rowOff>381001</xdr:rowOff>
    </xdr:from>
    <xdr:ext cx="439616" cy="442176"/>
    <xdr:pic>
      <xdr:nvPicPr>
        <xdr:cNvPr id="90" name="Imagen 89"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72056626"/>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1" name="Imagen 9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145</xdr:row>
      <xdr:rowOff>43962</xdr:rowOff>
    </xdr:from>
    <xdr:ext cx="276965" cy="278423"/>
    <xdr:pic>
      <xdr:nvPicPr>
        <xdr:cNvPr id="92" name="Imagen 9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72500637"/>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3" name="Imagen 9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4" name="Imagen 9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5" name="Imagen 9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6" name="Imagen 9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7" name="Imagen 9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8" name="Imagen 9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99" name="Imagen 9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0" name="Imagen 9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1" name="Imagen 10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2" name="Imagen 10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3" name="Imagen 10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4" name="Imagen 10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5" name="Imagen 10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6" name="Imagen 10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7" name="Imagen 10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8" name="Imagen 10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09" name="Imagen 10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0" name="Imagen 10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1" name="Imagen 11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2" name="Imagen 11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3" name="Imagen 11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4" name="Imagen 11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5" name="Imagen 11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6" name="Imagen 11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7" name="Imagen 11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8" name="Imagen 11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19" name="Imagen 11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20" name="Imagen 11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21" name="Imagen 12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22" name="Imagen 12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145</xdr:row>
      <xdr:rowOff>29308</xdr:rowOff>
    </xdr:from>
    <xdr:ext cx="371715" cy="373672"/>
    <xdr:pic>
      <xdr:nvPicPr>
        <xdr:cNvPr id="123" name="Imagen 12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2485983"/>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147</xdr:row>
      <xdr:rowOff>73269</xdr:rowOff>
    </xdr:from>
    <xdr:ext cx="341911" cy="338784"/>
    <xdr:pic>
      <xdr:nvPicPr>
        <xdr:cNvPr id="124"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73310994"/>
          <a:ext cx="341911" cy="338784"/>
        </a:xfrm>
        <a:prstGeom prst="rect">
          <a:avLst/>
        </a:prstGeom>
      </xdr:spPr>
    </xdr:pic>
    <xdr:clientData/>
  </xdr:oneCellAnchor>
  <xdr:oneCellAnchor>
    <xdr:from>
      <xdr:col>11</xdr:col>
      <xdr:colOff>87923</xdr:colOff>
      <xdr:row>149</xdr:row>
      <xdr:rowOff>14654</xdr:rowOff>
    </xdr:from>
    <xdr:ext cx="366346" cy="366346"/>
    <xdr:pic>
      <xdr:nvPicPr>
        <xdr:cNvPr id="125"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898673" y="74033429"/>
          <a:ext cx="366346" cy="366346"/>
        </a:xfrm>
        <a:prstGeom prst="rect">
          <a:avLst/>
        </a:prstGeom>
      </xdr:spPr>
    </xdr:pic>
    <xdr:clientData/>
  </xdr:oneCellAnchor>
  <xdr:oneCellAnchor>
    <xdr:from>
      <xdr:col>11</xdr:col>
      <xdr:colOff>66973</xdr:colOff>
      <xdr:row>150</xdr:row>
      <xdr:rowOff>1</xdr:rowOff>
    </xdr:from>
    <xdr:ext cx="431258" cy="433480"/>
    <xdr:pic>
      <xdr:nvPicPr>
        <xdr:cNvPr id="126" name="Imagen 125"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74409301"/>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148</xdr:row>
      <xdr:rowOff>43963</xdr:rowOff>
    </xdr:from>
    <xdr:ext cx="322000" cy="322383"/>
    <xdr:pic>
      <xdr:nvPicPr>
        <xdr:cNvPr id="127" name="Imagen 126"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73672213"/>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150</xdr:row>
      <xdr:rowOff>381001</xdr:rowOff>
    </xdr:from>
    <xdr:ext cx="439616" cy="442176"/>
    <xdr:pic>
      <xdr:nvPicPr>
        <xdr:cNvPr id="128" name="Imagen 127"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74790301"/>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29" name="Imagen 12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78548</xdr:colOff>
      <xdr:row>152</xdr:row>
      <xdr:rowOff>43962</xdr:rowOff>
    </xdr:from>
    <xdr:ext cx="276965" cy="278423"/>
    <xdr:pic>
      <xdr:nvPicPr>
        <xdr:cNvPr id="130" name="Imagen 12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75234312"/>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1" name="Imagen 13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2" name="Imagen 13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3" name="Imagen 13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4" name="Imagen 13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5" name="Imagen 13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6" name="Imagen 13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7" name="Imagen 13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8" name="Imagen 13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39" name="Imagen 13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0" name="Imagen 13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1" name="Imagen 14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2" name="Imagen 14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3" name="Imagen 14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4" name="Imagen 14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5" name="Imagen 14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6" name="Imagen 14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7" name="Imagen 14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8" name="Imagen 14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49" name="Imagen 14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0" name="Imagen 14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1" name="Imagen 15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2" name="Imagen 15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3" name="Imagen 15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4" name="Imagen 15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5" name="Imagen 15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6" name="Imagen 15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7" name="Imagen 15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8" name="Imagen 15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59" name="Imagen 15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0" name="Imagen 15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1" name="Imagen 16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2" name="Imagen 16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3" name="Imagen 16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4" name="Imagen 16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5" name="Imagen 16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6" name="Imagen 16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7" name="Imagen 16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8" name="Imagen 16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69" name="Imagen 16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0" name="Imagen 16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1" name="Imagen 17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2" name="Imagen 17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3" name="Imagen 17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4" name="Imagen 17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5" name="Imagen 17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6" name="Imagen 17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7" name="Imagen 17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8" name="Imagen 17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79" name="Imagen 17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0" name="Imagen 17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1" name="Imagen 18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2" name="Imagen 18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3" name="Imagen 18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4" name="Imagen 183"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5" name="Imagen 184"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6" name="Imagen 18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7" name="Imagen 18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8" name="Imagen 18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89" name="Imagen 18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90" name="Imagen 18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91" name="Imagen 19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92" name="Imagen 19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49240</xdr:colOff>
      <xdr:row>152</xdr:row>
      <xdr:rowOff>29308</xdr:rowOff>
    </xdr:from>
    <xdr:ext cx="371715" cy="373672"/>
    <xdr:pic>
      <xdr:nvPicPr>
        <xdr:cNvPr id="193" name="Imagen 192"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59990" y="75219658"/>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58615</xdr:colOff>
      <xdr:row>96</xdr:row>
      <xdr:rowOff>73269</xdr:rowOff>
    </xdr:from>
    <xdr:ext cx="341911" cy="338784"/>
    <xdr:pic>
      <xdr:nvPicPr>
        <xdr:cNvPr id="194"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869365" y="53394219"/>
          <a:ext cx="341911" cy="338784"/>
        </a:xfrm>
        <a:prstGeom prst="rect">
          <a:avLst/>
        </a:prstGeom>
      </xdr:spPr>
    </xdr:pic>
    <xdr:clientData/>
  </xdr:oneCellAnchor>
  <xdr:oneCellAnchor>
    <xdr:from>
      <xdr:col>11</xdr:col>
      <xdr:colOff>104204</xdr:colOff>
      <xdr:row>98</xdr:row>
      <xdr:rowOff>55359</xdr:rowOff>
    </xdr:from>
    <xdr:ext cx="286565" cy="286565"/>
    <xdr:pic>
      <xdr:nvPicPr>
        <xdr:cNvPr id="195"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9914954" y="54157359"/>
          <a:ext cx="286565" cy="286565"/>
        </a:xfrm>
        <a:prstGeom prst="rect">
          <a:avLst/>
        </a:prstGeom>
      </xdr:spPr>
    </xdr:pic>
    <xdr:clientData/>
  </xdr:oneCellAnchor>
  <xdr:oneCellAnchor>
    <xdr:from>
      <xdr:col>11</xdr:col>
      <xdr:colOff>78548</xdr:colOff>
      <xdr:row>101</xdr:row>
      <xdr:rowOff>60245</xdr:rowOff>
    </xdr:from>
    <xdr:ext cx="295939" cy="297497"/>
    <xdr:pic>
      <xdr:nvPicPr>
        <xdr:cNvPr id="196" name="Imagen 195"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89298" y="55333820"/>
          <a:ext cx="295939" cy="2974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66973</xdr:colOff>
      <xdr:row>99</xdr:row>
      <xdr:rowOff>1</xdr:rowOff>
    </xdr:from>
    <xdr:ext cx="431258" cy="433480"/>
    <xdr:pic>
      <xdr:nvPicPr>
        <xdr:cNvPr id="197" name="Imagen 196"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77723" y="54492526"/>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87925</xdr:colOff>
      <xdr:row>97</xdr:row>
      <xdr:rowOff>27681</xdr:rowOff>
    </xdr:from>
    <xdr:ext cx="322000" cy="322383"/>
    <xdr:pic>
      <xdr:nvPicPr>
        <xdr:cNvPr id="198" name="Imagen 197"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898675" y="53739156"/>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73269</xdr:colOff>
      <xdr:row>100</xdr:row>
      <xdr:rowOff>39078</xdr:rowOff>
    </xdr:from>
    <xdr:ext cx="324447" cy="319127"/>
    <xdr:pic>
      <xdr:nvPicPr>
        <xdr:cNvPr id="199" name="Imagen 198"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84019" y="54922128"/>
          <a:ext cx="324447" cy="3191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13416</xdr:colOff>
      <xdr:row>1</xdr:row>
      <xdr:rowOff>12709</xdr:rowOff>
    </xdr:from>
    <xdr:to>
      <xdr:col>1</xdr:col>
      <xdr:colOff>751268</xdr:colOff>
      <xdr:row>1</xdr:row>
      <xdr:rowOff>926388</xdr:rowOff>
    </xdr:to>
    <xdr:pic>
      <xdr:nvPicPr>
        <xdr:cNvPr id="2" name="Imagen 1"/>
        <xdr:cNvPicPr>
          <a:picLocks noChangeAspect="1"/>
        </xdr:cNvPicPr>
      </xdr:nvPicPr>
      <xdr:blipFill>
        <a:blip xmlns:r="http://schemas.openxmlformats.org/officeDocument/2006/relationships" r:embed="rId8"/>
        <a:stretch>
          <a:fillRect/>
        </a:stretch>
      </xdr:blipFill>
      <xdr:spPr>
        <a:xfrm>
          <a:off x="778099" y="213941"/>
          <a:ext cx="737852" cy="913679"/>
        </a:xfrm>
        <a:prstGeom prst="rect">
          <a:avLst/>
        </a:prstGeom>
      </xdr:spPr>
    </xdr:pic>
    <xdr:clientData/>
  </xdr:twoCellAnchor>
  <xdr:oneCellAnchor>
    <xdr:from>
      <xdr:col>21</xdr:col>
      <xdr:colOff>58615</xdr:colOff>
      <xdr:row>89</xdr:row>
      <xdr:rowOff>73269</xdr:rowOff>
    </xdr:from>
    <xdr:ext cx="341911" cy="338784"/>
    <xdr:pic>
      <xdr:nvPicPr>
        <xdr:cNvPr id="209"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8514141" y="12455769"/>
          <a:ext cx="341911" cy="338784"/>
        </a:xfrm>
        <a:prstGeom prst="rect">
          <a:avLst/>
        </a:prstGeom>
      </xdr:spPr>
    </xdr:pic>
    <xdr:clientData/>
  </xdr:oneCellAnchor>
  <xdr:oneCellAnchor>
    <xdr:from>
      <xdr:col>21</xdr:col>
      <xdr:colOff>104204</xdr:colOff>
      <xdr:row>91</xdr:row>
      <xdr:rowOff>55359</xdr:rowOff>
    </xdr:from>
    <xdr:ext cx="286565" cy="286565"/>
    <xdr:pic>
      <xdr:nvPicPr>
        <xdr:cNvPr id="210"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8559730" y="12822201"/>
          <a:ext cx="286565" cy="286565"/>
        </a:xfrm>
        <a:prstGeom prst="rect">
          <a:avLst/>
        </a:prstGeom>
      </xdr:spPr>
    </xdr:pic>
    <xdr:clientData/>
  </xdr:oneCellAnchor>
  <xdr:oneCellAnchor>
    <xdr:from>
      <xdr:col>21</xdr:col>
      <xdr:colOff>78548</xdr:colOff>
      <xdr:row>94</xdr:row>
      <xdr:rowOff>60245</xdr:rowOff>
    </xdr:from>
    <xdr:ext cx="295939" cy="297497"/>
    <xdr:pic>
      <xdr:nvPicPr>
        <xdr:cNvPr id="211" name="Imagen 21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34074" y="13378534"/>
          <a:ext cx="295939" cy="2974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66973</xdr:colOff>
      <xdr:row>92</xdr:row>
      <xdr:rowOff>1</xdr:rowOff>
    </xdr:from>
    <xdr:ext cx="431258" cy="433480"/>
    <xdr:pic>
      <xdr:nvPicPr>
        <xdr:cNvPr id="212" name="Imagen 211"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22499" y="12950659"/>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87925</xdr:colOff>
      <xdr:row>90</xdr:row>
      <xdr:rowOff>27681</xdr:rowOff>
    </xdr:from>
    <xdr:ext cx="322000" cy="322383"/>
    <xdr:pic>
      <xdr:nvPicPr>
        <xdr:cNvPr id="213" name="Imagen 212"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3451" y="12610707"/>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73269</xdr:colOff>
      <xdr:row>93</xdr:row>
      <xdr:rowOff>39078</xdr:rowOff>
    </xdr:from>
    <xdr:ext cx="324447" cy="312442"/>
    <xdr:pic>
      <xdr:nvPicPr>
        <xdr:cNvPr id="214" name="Imagen 213"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28795" y="13173552"/>
          <a:ext cx="324447" cy="3124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58615</xdr:colOff>
      <xdr:row>96</xdr:row>
      <xdr:rowOff>73269</xdr:rowOff>
    </xdr:from>
    <xdr:ext cx="341911" cy="338784"/>
    <xdr:pic>
      <xdr:nvPicPr>
        <xdr:cNvPr id="215"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8514141" y="13759190"/>
          <a:ext cx="341911" cy="338784"/>
        </a:xfrm>
        <a:prstGeom prst="rect">
          <a:avLst/>
        </a:prstGeom>
      </xdr:spPr>
    </xdr:pic>
    <xdr:clientData/>
  </xdr:oneCellAnchor>
  <xdr:oneCellAnchor>
    <xdr:from>
      <xdr:col>21</xdr:col>
      <xdr:colOff>87923</xdr:colOff>
      <xdr:row>98</xdr:row>
      <xdr:rowOff>14654</xdr:rowOff>
    </xdr:from>
    <xdr:ext cx="366346" cy="366346"/>
    <xdr:pic>
      <xdr:nvPicPr>
        <xdr:cNvPr id="216"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8543449" y="14084917"/>
          <a:ext cx="366346" cy="366346"/>
        </a:xfrm>
        <a:prstGeom prst="rect">
          <a:avLst/>
        </a:prstGeom>
      </xdr:spPr>
    </xdr:pic>
    <xdr:clientData/>
  </xdr:oneCellAnchor>
  <xdr:oneCellAnchor>
    <xdr:from>
      <xdr:col>21</xdr:col>
      <xdr:colOff>66973</xdr:colOff>
      <xdr:row>99</xdr:row>
      <xdr:rowOff>1</xdr:rowOff>
    </xdr:from>
    <xdr:ext cx="431258" cy="433480"/>
    <xdr:pic>
      <xdr:nvPicPr>
        <xdr:cNvPr id="217" name="Imagen 216"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22499" y="14254080"/>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87925</xdr:colOff>
      <xdr:row>97</xdr:row>
      <xdr:rowOff>43963</xdr:rowOff>
    </xdr:from>
    <xdr:ext cx="322000" cy="322383"/>
    <xdr:pic>
      <xdr:nvPicPr>
        <xdr:cNvPr id="218" name="Imagen 217"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3451" y="13930410"/>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73269</xdr:colOff>
      <xdr:row>99</xdr:row>
      <xdr:rowOff>381001</xdr:rowOff>
    </xdr:from>
    <xdr:ext cx="439616" cy="442176"/>
    <xdr:pic>
      <xdr:nvPicPr>
        <xdr:cNvPr id="219" name="Imagen 218"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28795" y="14444580"/>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49240</xdr:colOff>
      <xdr:row>101</xdr:row>
      <xdr:rowOff>29308</xdr:rowOff>
    </xdr:from>
    <xdr:ext cx="371715" cy="373672"/>
    <xdr:pic>
      <xdr:nvPicPr>
        <xdr:cNvPr id="220" name="Imagen 219"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04766" y="14651019"/>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78548</xdr:colOff>
      <xdr:row>101</xdr:row>
      <xdr:rowOff>43962</xdr:rowOff>
    </xdr:from>
    <xdr:ext cx="276965" cy="278423"/>
    <xdr:pic>
      <xdr:nvPicPr>
        <xdr:cNvPr id="221" name="Imagen 220"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34074" y="14665673"/>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58615</xdr:colOff>
      <xdr:row>103</xdr:row>
      <xdr:rowOff>73269</xdr:rowOff>
    </xdr:from>
    <xdr:ext cx="341911" cy="338784"/>
    <xdr:pic>
      <xdr:nvPicPr>
        <xdr:cNvPr id="222"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8514141" y="15079322"/>
          <a:ext cx="341911" cy="338784"/>
        </a:xfrm>
        <a:prstGeom prst="rect">
          <a:avLst/>
        </a:prstGeom>
      </xdr:spPr>
    </xdr:pic>
    <xdr:clientData/>
  </xdr:oneCellAnchor>
  <xdr:oneCellAnchor>
    <xdr:from>
      <xdr:col>21</xdr:col>
      <xdr:colOff>87923</xdr:colOff>
      <xdr:row>105</xdr:row>
      <xdr:rowOff>14654</xdr:rowOff>
    </xdr:from>
    <xdr:ext cx="366346" cy="366346"/>
    <xdr:pic>
      <xdr:nvPicPr>
        <xdr:cNvPr id="223"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8543449" y="15405049"/>
          <a:ext cx="366346" cy="366346"/>
        </a:xfrm>
        <a:prstGeom prst="rect">
          <a:avLst/>
        </a:prstGeom>
      </xdr:spPr>
    </xdr:pic>
    <xdr:clientData/>
  </xdr:oneCellAnchor>
  <xdr:oneCellAnchor>
    <xdr:from>
      <xdr:col>21</xdr:col>
      <xdr:colOff>66973</xdr:colOff>
      <xdr:row>106</xdr:row>
      <xdr:rowOff>1</xdr:rowOff>
    </xdr:from>
    <xdr:ext cx="431258" cy="433480"/>
    <xdr:pic>
      <xdr:nvPicPr>
        <xdr:cNvPr id="224" name="Imagen 223"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22499" y="15574212"/>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87925</xdr:colOff>
      <xdr:row>104</xdr:row>
      <xdr:rowOff>43963</xdr:rowOff>
    </xdr:from>
    <xdr:ext cx="322000" cy="322383"/>
    <xdr:pic>
      <xdr:nvPicPr>
        <xdr:cNvPr id="225" name="Imagen 224"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3451" y="15250542"/>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73269</xdr:colOff>
      <xdr:row>106</xdr:row>
      <xdr:rowOff>381001</xdr:rowOff>
    </xdr:from>
    <xdr:ext cx="439616" cy="442176"/>
    <xdr:pic>
      <xdr:nvPicPr>
        <xdr:cNvPr id="226" name="Imagen 225"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28795" y="15764712"/>
          <a:ext cx="439616" cy="442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49240</xdr:colOff>
      <xdr:row>108</xdr:row>
      <xdr:rowOff>29308</xdr:rowOff>
    </xdr:from>
    <xdr:ext cx="371715" cy="373672"/>
    <xdr:pic>
      <xdr:nvPicPr>
        <xdr:cNvPr id="227" name="Imagen 226"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04766" y="15971150"/>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78548</xdr:colOff>
      <xdr:row>108</xdr:row>
      <xdr:rowOff>43962</xdr:rowOff>
    </xdr:from>
    <xdr:ext cx="276965" cy="278423"/>
    <xdr:pic>
      <xdr:nvPicPr>
        <xdr:cNvPr id="228" name="Imagen 22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34074" y="15985804"/>
          <a:ext cx="276965" cy="278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49240</xdr:colOff>
      <xdr:row>108</xdr:row>
      <xdr:rowOff>29308</xdr:rowOff>
    </xdr:from>
    <xdr:ext cx="371715" cy="373672"/>
    <xdr:pic>
      <xdr:nvPicPr>
        <xdr:cNvPr id="229" name="Imagen 228"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04766" y="15971150"/>
          <a:ext cx="371715" cy="3736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58615</xdr:colOff>
      <xdr:row>96</xdr:row>
      <xdr:rowOff>73269</xdr:rowOff>
    </xdr:from>
    <xdr:ext cx="341911" cy="338784"/>
    <xdr:pic>
      <xdr:nvPicPr>
        <xdr:cNvPr id="230"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8514141" y="13759190"/>
          <a:ext cx="341911" cy="338784"/>
        </a:xfrm>
        <a:prstGeom prst="rect">
          <a:avLst/>
        </a:prstGeom>
      </xdr:spPr>
    </xdr:pic>
    <xdr:clientData/>
  </xdr:oneCellAnchor>
  <xdr:oneCellAnchor>
    <xdr:from>
      <xdr:col>21</xdr:col>
      <xdr:colOff>104204</xdr:colOff>
      <xdr:row>98</xdr:row>
      <xdr:rowOff>55359</xdr:rowOff>
    </xdr:from>
    <xdr:ext cx="286565" cy="286565"/>
    <xdr:pic>
      <xdr:nvPicPr>
        <xdr:cNvPr id="231"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8559730" y="14125622"/>
          <a:ext cx="286565" cy="286565"/>
        </a:xfrm>
        <a:prstGeom prst="rect">
          <a:avLst/>
        </a:prstGeom>
      </xdr:spPr>
    </xdr:pic>
    <xdr:clientData/>
  </xdr:oneCellAnchor>
  <xdr:oneCellAnchor>
    <xdr:from>
      <xdr:col>21</xdr:col>
      <xdr:colOff>78548</xdr:colOff>
      <xdr:row>101</xdr:row>
      <xdr:rowOff>60245</xdr:rowOff>
    </xdr:from>
    <xdr:ext cx="295939" cy="297497"/>
    <xdr:pic>
      <xdr:nvPicPr>
        <xdr:cNvPr id="232" name="Imagen 231"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34074" y="14681956"/>
          <a:ext cx="295939" cy="2974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66973</xdr:colOff>
      <xdr:row>99</xdr:row>
      <xdr:rowOff>1</xdr:rowOff>
    </xdr:from>
    <xdr:ext cx="431258" cy="433480"/>
    <xdr:pic>
      <xdr:nvPicPr>
        <xdr:cNvPr id="233" name="Imagen 232"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22499" y="14254080"/>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87925</xdr:colOff>
      <xdr:row>97</xdr:row>
      <xdr:rowOff>27681</xdr:rowOff>
    </xdr:from>
    <xdr:ext cx="322000" cy="322383"/>
    <xdr:pic>
      <xdr:nvPicPr>
        <xdr:cNvPr id="234" name="Imagen 233"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3451" y="13914128"/>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73269</xdr:colOff>
      <xdr:row>100</xdr:row>
      <xdr:rowOff>39078</xdr:rowOff>
    </xdr:from>
    <xdr:ext cx="324447" cy="319127"/>
    <xdr:pic>
      <xdr:nvPicPr>
        <xdr:cNvPr id="235" name="Imagen 234"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28795" y="14476973"/>
          <a:ext cx="324447" cy="3191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58615</xdr:colOff>
      <xdr:row>43</xdr:row>
      <xdr:rowOff>73269</xdr:rowOff>
    </xdr:from>
    <xdr:ext cx="341911" cy="338784"/>
    <xdr:pic>
      <xdr:nvPicPr>
        <xdr:cNvPr id="236" name="Picture 4"/>
        <xdr:cNvPicPr>
          <a:picLocks noChangeAspect="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364668" y="8395111"/>
          <a:ext cx="341911" cy="338784"/>
        </a:xfrm>
        <a:prstGeom prst="rect">
          <a:avLst/>
        </a:prstGeom>
      </xdr:spPr>
    </xdr:pic>
    <xdr:clientData/>
  </xdr:oneCellAnchor>
  <xdr:oneCellAnchor>
    <xdr:from>
      <xdr:col>3</xdr:col>
      <xdr:colOff>104204</xdr:colOff>
      <xdr:row>45</xdr:row>
      <xdr:rowOff>55359</xdr:rowOff>
    </xdr:from>
    <xdr:ext cx="286565" cy="286565"/>
    <xdr:pic>
      <xdr:nvPicPr>
        <xdr:cNvPr id="237" name="Picture 6"/>
        <xdr:cNvPicPr>
          <a:picLocks noChangeAspect="1"/>
        </xdr:cNvPicPr>
      </xdr:nvPicPr>
      <xdr:blipFill>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8559730" y="18035885"/>
          <a:ext cx="286565" cy="286565"/>
        </a:xfrm>
        <a:prstGeom prst="rect">
          <a:avLst/>
        </a:prstGeom>
      </xdr:spPr>
    </xdr:pic>
    <xdr:clientData/>
  </xdr:oneCellAnchor>
  <xdr:oneCellAnchor>
    <xdr:from>
      <xdr:col>3</xdr:col>
      <xdr:colOff>78548</xdr:colOff>
      <xdr:row>48</xdr:row>
      <xdr:rowOff>60245</xdr:rowOff>
    </xdr:from>
    <xdr:ext cx="322400" cy="324097"/>
    <xdr:pic>
      <xdr:nvPicPr>
        <xdr:cNvPr id="238" name="Imagen 237" descr="https://static1.squarespace.com/static/53a02af0e4b03f568ef6953c/t/53a2c0c2e4b06eb49788252a/1403175108073/icon_11424.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4601" y="10855245"/>
          <a:ext cx="322400" cy="324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66973</xdr:colOff>
      <xdr:row>46</xdr:row>
      <xdr:rowOff>1</xdr:rowOff>
    </xdr:from>
    <xdr:ext cx="431258" cy="433480"/>
    <xdr:pic>
      <xdr:nvPicPr>
        <xdr:cNvPr id="239" name="Imagen 238" descr="http://www.indytranslations.com/images/interpreter-icon.png"/>
        <xdr:cNvPicPr>
          <a:picLocks noChangeAspect="1" noChangeArrowheads="1"/>
        </xdr:cNvPicPr>
      </xdr:nvPicPr>
      <xdr:blipFill>
        <a:blip xmlns:r="http://schemas.openxmlformats.org/officeDocument/2006/relationships" r:embed="rId5"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22499" y="18164343"/>
          <a:ext cx="431258" cy="4334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87925</xdr:colOff>
      <xdr:row>44</xdr:row>
      <xdr:rowOff>27681</xdr:rowOff>
    </xdr:from>
    <xdr:ext cx="322000" cy="322383"/>
    <xdr:pic>
      <xdr:nvPicPr>
        <xdr:cNvPr id="240" name="Imagen 239" descr="https://www.benenden.co.uk/media/817351/doctor_suitecase.png"/>
        <xdr:cNvPicPr>
          <a:picLocks noChangeAspect="1" noChangeArrowheads="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43451" y="17824392"/>
          <a:ext cx="322000" cy="3223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106690</xdr:colOff>
      <xdr:row>47</xdr:row>
      <xdr:rowOff>156052</xdr:rowOff>
    </xdr:from>
    <xdr:ext cx="324447" cy="312442"/>
    <xdr:pic>
      <xdr:nvPicPr>
        <xdr:cNvPr id="241" name="Imagen 240" descr="https://cdn3.iconfinder.com/data/icons/business-office-2/512/calendar_estimate_milestones-512.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12743" y="9781315"/>
          <a:ext cx="324447" cy="3124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B1:AT78"/>
  <sheetViews>
    <sheetView zoomScale="87" zoomScaleNormal="87" workbookViewId="0">
      <selection activeCell="C17" sqref="C17"/>
    </sheetView>
  </sheetViews>
  <sheetFormatPr baseColWidth="10" defaultRowHeight="96" customHeight="1"/>
  <cols>
    <col min="2" max="2" width="33.85546875" style="95" customWidth="1"/>
    <col min="3" max="3" width="33.85546875" customWidth="1"/>
    <col min="4" max="4" width="40" style="112" customWidth="1"/>
    <col min="5" max="5" width="12.85546875" style="112" customWidth="1"/>
    <col min="6" max="6" width="39.5703125" style="116" customWidth="1"/>
    <col min="7" max="7" width="16.85546875" style="93" customWidth="1"/>
    <col min="8" max="8" width="15.5703125" style="93" customWidth="1"/>
    <col min="9" max="9" width="31.42578125" style="93" customWidth="1"/>
    <col min="13" max="28" width="18.5703125" style="97" customWidth="1"/>
    <col min="29" max="29" width="22.7109375" style="97" customWidth="1"/>
    <col min="30" max="31" width="18.5703125" customWidth="1"/>
  </cols>
  <sheetData>
    <row r="1" spans="2:46" ht="96" customHeight="1">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row>
    <row r="2" spans="2:46" s="93" customFormat="1" ht="60" customHeight="1" thickBot="1">
      <c r="B2" s="101" t="s">
        <v>79</v>
      </c>
      <c r="C2" s="100" t="s">
        <v>274</v>
      </c>
      <c r="D2" s="27" t="s">
        <v>5</v>
      </c>
      <c r="E2" s="27" t="s">
        <v>117</v>
      </c>
      <c r="F2" s="28" t="s">
        <v>133</v>
      </c>
      <c r="G2" s="113" t="s">
        <v>123</v>
      </c>
      <c r="H2" s="27" t="s">
        <v>131</v>
      </c>
      <c r="I2" s="27" t="s">
        <v>210</v>
      </c>
      <c r="M2" s="99" t="s">
        <v>80</v>
      </c>
      <c r="N2" s="99" t="s">
        <v>238</v>
      </c>
      <c r="O2" s="99" t="s">
        <v>81</v>
      </c>
      <c r="P2" s="99" t="s">
        <v>82</v>
      </c>
      <c r="Q2" s="99" t="s">
        <v>83</v>
      </c>
      <c r="R2" s="99" t="s">
        <v>84</v>
      </c>
      <c r="S2" s="99" t="s">
        <v>85</v>
      </c>
      <c r="T2" s="99" t="s">
        <v>86</v>
      </c>
      <c r="U2" s="99" t="s">
        <v>87</v>
      </c>
      <c r="V2" s="99" t="s">
        <v>88</v>
      </c>
      <c r="W2" s="99" t="s">
        <v>89</v>
      </c>
      <c r="X2" s="99" t="s">
        <v>90</v>
      </c>
      <c r="Y2" s="99" t="s">
        <v>417</v>
      </c>
      <c r="Z2" s="99" t="s">
        <v>91</v>
      </c>
      <c r="AA2" s="99" t="s">
        <v>92</v>
      </c>
      <c r="AB2" s="99" t="s">
        <v>93</v>
      </c>
      <c r="AC2" s="99" t="s">
        <v>94</v>
      </c>
    </row>
    <row r="3" spans="2:46" ht="96" customHeight="1">
      <c r="B3" s="94" t="s">
        <v>80</v>
      </c>
      <c r="C3" s="168" t="s">
        <v>284</v>
      </c>
      <c r="D3" s="115" t="s">
        <v>95</v>
      </c>
      <c r="E3" s="115" t="s">
        <v>118</v>
      </c>
      <c r="F3" s="117" t="s">
        <v>206</v>
      </c>
      <c r="G3" s="114" t="s">
        <v>124</v>
      </c>
      <c r="H3" s="114" t="s">
        <v>128</v>
      </c>
      <c r="I3" s="77" t="s">
        <v>749</v>
      </c>
      <c r="M3" s="96" t="s">
        <v>318</v>
      </c>
      <c r="N3" s="96" t="s">
        <v>310</v>
      </c>
      <c r="O3" s="96" t="s">
        <v>322</v>
      </c>
      <c r="P3" s="96" t="s">
        <v>335</v>
      </c>
      <c r="Q3" s="92" t="s">
        <v>345</v>
      </c>
      <c r="R3" s="92" t="s">
        <v>354</v>
      </c>
      <c r="S3" s="92" t="s">
        <v>362</v>
      </c>
      <c r="T3" s="92" t="s">
        <v>367</v>
      </c>
      <c r="U3" s="92" t="s">
        <v>379</v>
      </c>
      <c r="V3" s="92" t="s">
        <v>386</v>
      </c>
      <c r="W3" s="92" t="s">
        <v>396</v>
      </c>
      <c r="X3" s="92" t="s">
        <v>406</v>
      </c>
      <c r="Y3" s="92" t="s">
        <v>418</v>
      </c>
      <c r="Z3" s="92" t="s">
        <v>423</v>
      </c>
      <c r="AA3" s="92" t="s">
        <v>433</v>
      </c>
      <c r="AB3" s="92" t="s">
        <v>445</v>
      </c>
      <c r="AC3" s="92" t="s">
        <v>457</v>
      </c>
    </row>
    <row r="4" spans="2:46" ht="96" customHeight="1">
      <c r="B4" s="94" t="s">
        <v>238</v>
      </c>
      <c r="C4" s="166" t="s">
        <v>495</v>
      </c>
      <c r="D4" s="115" t="s">
        <v>103</v>
      </c>
      <c r="E4" s="115" t="s">
        <v>119</v>
      </c>
      <c r="F4" s="117" t="s">
        <v>207</v>
      </c>
      <c r="G4" s="114" t="s">
        <v>125</v>
      </c>
      <c r="H4" s="114" t="s">
        <v>129</v>
      </c>
      <c r="I4" s="29" t="s">
        <v>750</v>
      </c>
      <c r="M4" s="96" t="s">
        <v>319</v>
      </c>
      <c r="N4" s="96" t="s">
        <v>311</v>
      </c>
      <c r="O4" s="96" t="s">
        <v>323</v>
      </c>
      <c r="P4" s="96" t="s">
        <v>336</v>
      </c>
      <c r="Q4" s="92" t="s">
        <v>346</v>
      </c>
      <c r="R4" s="92" t="s">
        <v>355</v>
      </c>
      <c r="S4" s="92" t="s">
        <v>363</v>
      </c>
      <c r="T4" s="92" t="s">
        <v>368</v>
      </c>
      <c r="U4" s="92" t="s">
        <v>380</v>
      </c>
      <c r="V4" s="92" t="s">
        <v>387</v>
      </c>
      <c r="W4" s="92" t="s">
        <v>397</v>
      </c>
      <c r="X4" s="92" t="s">
        <v>407</v>
      </c>
      <c r="Y4" s="92" t="s">
        <v>419</v>
      </c>
      <c r="Z4" s="92" t="s">
        <v>424</v>
      </c>
      <c r="AA4" s="92" t="s">
        <v>434</v>
      </c>
      <c r="AB4" s="92" t="s">
        <v>446</v>
      </c>
      <c r="AC4" s="92" t="s">
        <v>458</v>
      </c>
    </row>
    <row r="5" spans="2:46" ht="96" customHeight="1" thickBot="1">
      <c r="B5" s="94" t="s">
        <v>81</v>
      </c>
      <c r="C5" s="166" t="s">
        <v>285</v>
      </c>
      <c r="D5" s="115" t="s">
        <v>99</v>
      </c>
      <c r="E5" s="115" t="s">
        <v>120</v>
      </c>
      <c r="F5" s="117" t="s">
        <v>178</v>
      </c>
      <c r="G5" s="114" t="s">
        <v>126</v>
      </c>
      <c r="H5" s="114" t="s">
        <v>130</v>
      </c>
      <c r="I5" s="30" t="s">
        <v>751</v>
      </c>
      <c r="M5" s="96" t="s">
        <v>320</v>
      </c>
      <c r="N5" s="96" t="s">
        <v>312</v>
      </c>
      <c r="O5" s="96" t="s">
        <v>324</v>
      </c>
      <c r="P5" s="96" t="s">
        <v>337</v>
      </c>
      <c r="Q5" s="92" t="s">
        <v>347</v>
      </c>
      <c r="R5" s="92" t="s">
        <v>356</v>
      </c>
      <c r="S5" s="92" t="s">
        <v>364</v>
      </c>
      <c r="T5" s="92" t="s">
        <v>369</v>
      </c>
      <c r="U5" s="92" t="s">
        <v>381</v>
      </c>
      <c r="V5" s="92" t="s">
        <v>388</v>
      </c>
      <c r="W5" s="92" t="s">
        <v>398</v>
      </c>
      <c r="X5" s="92" t="s">
        <v>408</v>
      </c>
      <c r="Y5" s="92" t="s">
        <v>420</v>
      </c>
      <c r="Z5" s="92" t="s">
        <v>425</v>
      </c>
      <c r="AA5" s="92" t="s">
        <v>435</v>
      </c>
      <c r="AB5" s="92" t="s">
        <v>447</v>
      </c>
      <c r="AC5" s="92" t="s">
        <v>459</v>
      </c>
    </row>
    <row r="6" spans="2:46" ht="96" customHeight="1">
      <c r="B6" s="94" t="s">
        <v>82</v>
      </c>
      <c r="C6" s="166" t="s">
        <v>286</v>
      </c>
      <c r="D6" s="115" t="s">
        <v>113</v>
      </c>
      <c r="F6" s="117" t="s">
        <v>208</v>
      </c>
      <c r="I6" s="31" t="s">
        <v>752</v>
      </c>
      <c r="M6" s="96" t="s">
        <v>321</v>
      </c>
      <c r="N6" s="96" t="s">
        <v>313</v>
      </c>
      <c r="O6" s="96" t="s">
        <v>325</v>
      </c>
      <c r="P6" s="96" t="s">
        <v>338</v>
      </c>
      <c r="Q6" s="92" t="s">
        <v>348</v>
      </c>
      <c r="R6" s="92" t="s">
        <v>357</v>
      </c>
      <c r="S6" s="92" t="s">
        <v>801</v>
      </c>
      <c r="T6" s="92" t="s">
        <v>370</v>
      </c>
      <c r="U6" s="92" t="s">
        <v>382</v>
      </c>
      <c r="V6" s="92" t="s">
        <v>389</v>
      </c>
      <c r="W6" s="92" t="s">
        <v>399</v>
      </c>
      <c r="X6" s="92" t="s">
        <v>409</v>
      </c>
      <c r="Y6" s="92" t="s">
        <v>783</v>
      </c>
      <c r="Z6" s="92" t="s">
        <v>426</v>
      </c>
      <c r="AA6" s="92" t="s">
        <v>436</v>
      </c>
      <c r="AB6" s="92" t="s">
        <v>448</v>
      </c>
      <c r="AC6" s="92" t="s">
        <v>767</v>
      </c>
    </row>
    <row r="7" spans="2:46" ht="96" customHeight="1">
      <c r="B7" s="94" t="s">
        <v>83</v>
      </c>
      <c r="C7" s="166" t="s">
        <v>287</v>
      </c>
      <c r="D7" s="115" t="s">
        <v>97</v>
      </c>
      <c r="F7" s="117" t="s">
        <v>165</v>
      </c>
      <c r="I7" s="32" t="s">
        <v>753</v>
      </c>
      <c r="M7" s="96" t="s">
        <v>762</v>
      </c>
      <c r="N7" s="96" t="s">
        <v>314</v>
      </c>
      <c r="O7" s="96" t="s">
        <v>326</v>
      </c>
      <c r="P7" s="96" t="s">
        <v>339</v>
      </c>
      <c r="Q7" s="92" t="s">
        <v>349</v>
      </c>
      <c r="R7" s="92" t="s">
        <v>358</v>
      </c>
      <c r="S7" s="92" t="s">
        <v>802</v>
      </c>
      <c r="T7" s="92" t="s">
        <v>371</v>
      </c>
      <c r="U7" s="92" t="s">
        <v>383</v>
      </c>
      <c r="V7" s="92" t="s">
        <v>390</v>
      </c>
      <c r="W7" s="92" t="s">
        <v>400</v>
      </c>
      <c r="X7" s="92" t="s">
        <v>410</v>
      </c>
      <c r="Y7" s="92" t="s">
        <v>784</v>
      </c>
      <c r="Z7" s="92" t="s">
        <v>427</v>
      </c>
      <c r="AA7" s="92" t="s">
        <v>437</v>
      </c>
      <c r="AB7" s="92" t="s">
        <v>449</v>
      </c>
      <c r="AC7" s="92" t="s">
        <v>768</v>
      </c>
    </row>
    <row r="8" spans="2:46" ht="96" customHeight="1" thickBot="1">
      <c r="B8" s="94" t="s">
        <v>84</v>
      </c>
      <c r="C8" s="166" t="s">
        <v>288</v>
      </c>
      <c r="D8" s="115" t="s">
        <v>101</v>
      </c>
      <c r="F8" s="117" t="s">
        <v>147</v>
      </c>
      <c r="I8" s="33" t="s">
        <v>755</v>
      </c>
      <c r="M8" s="96" t="s">
        <v>815</v>
      </c>
      <c r="N8" s="96" t="s">
        <v>315</v>
      </c>
      <c r="O8" s="96" t="s">
        <v>327</v>
      </c>
      <c r="P8" s="96" t="s">
        <v>340</v>
      </c>
      <c r="Q8" s="92" t="s">
        <v>350</v>
      </c>
      <c r="R8" s="92" t="s">
        <v>359</v>
      </c>
      <c r="S8" s="76"/>
      <c r="T8" s="92" t="s">
        <v>372</v>
      </c>
      <c r="U8" s="92" t="s">
        <v>796</v>
      </c>
      <c r="V8" s="92" t="s">
        <v>391</v>
      </c>
      <c r="W8" s="92" t="s">
        <v>401</v>
      </c>
      <c r="X8" s="92" t="s">
        <v>411</v>
      </c>
      <c r="Z8" s="92" t="s">
        <v>428</v>
      </c>
      <c r="AA8" s="92" t="s">
        <v>438</v>
      </c>
      <c r="AB8" s="92" t="s">
        <v>450</v>
      </c>
      <c r="AC8" s="92" t="s">
        <v>769</v>
      </c>
    </row>
    <row r="9" spans="2:46" ht="96" customHeight="1">
      <c r="B9" s="94" t="s">
        <v>85</v>
      </c>
      <c r="C9" s="166" t="s">
        <v>293</v>
      </c>
      <c r="D9" s="115" t="s">
        <v>100</v>
      </c>
      <c r="F9" s="117" t="s">
        <v>187</v>
      </c>
      <c r="I9" s="34" t="s">
        <v>756</v>
      </c>
      <c r="M9" s="96" t="s">
        <v>816</v>
      </c>
      <c r="N9" s="96" t="s">
        <v>316</v>
      </c>
      <c r="O9" s="96" t="s">
        <v>328</v>
      </c>
      <c r="P9" s="96" t="s">
        <v>341</v>
      </c>
      <c r="Q9" s="92" t="s">
        <v>805</v>
      </c>
      <c r="R9" s="92" t="s">
        <v>803</v>
      </c>
      <c r="T9" s="92" t="s">
        <v>373</v>
      </c>
      <c r="U9" s="92" t="s">
        <v>797</v>
      </c>
      <c r="V9" s="92" t="s">
        <v>791</v>
      </c>
      <c r="W9" s="92" t="s">
        <v>402</v>
      </c>
      <c r="X9" s="92" t="s">
        <v>412</v>
      </c>
      <c r="Z9" s="92" t="s">
        <v>429</v>
      </c>
      <c r="AA9" s="92" t="s">
        <v>439</v>
      </c>
      <c r="AB9" s="92" t="s">
        <v>451</v>
      </c>
      <c r="AC9" s="92" t="s">
        <v>770</v>
      </c>
    </row>
    <row r="10" spans="2:46" ht="96" customHeight="1">
      <c r="B10" s="94" t="s">
        <v>86</v>
      </c>
      <c r="C10" s="166" t="s">
        <v>289</v>
      </c>
      <c r="D10" s="115" t="s">
        <v>98</v>
      </c>
      <c r="F10" s="117" t="s">
        <v>135</v>
      </c>
      <c r="I10" s="35" t="s">
        <v>757</v>
      </c>
      <c r="M10" s="98"/>
      <c r="N10" s="96" t="s">
        <v>317</v>
      </c>
      <c r="O10" s="96" t="s">
        <v>329</v>
      </c>
      <c r="P10" s="96" t="s">
        <v>808</v>
      </c>
      <c r="Q10" s="92" t="s">
        <v>806</v>
      </c>
      <c r="R10" s="92" t="s">
        <v>804</v>
      </c>
      <c r="S10" s="76"/>
      <c r="T10" s="92" t="s">
        <v>374</v>
      </c>
      <c r="U10" s="92" t="s">
        <v>798</v>
      </c>
      <c r="V10" s="92" t="s">
        <v>792</v>
      </c>
      <c r="W10" s="92" t="s">
        <v>788</v>
      </c>
      <c r="X10" s="92" t="s">
        <v>413</v>
      </c>
      <c r="Z10" s="92" t="s">
        <v>780</v>
      </c>
      <c r="AA10" s="92" t="s">
        <v>440</v>
      </c>
      <c r="AB10" s="92" t="s">
        <v>452</v>
      </c>
      <c r="AC10" s="92" t="s">
        <v>461</v>
      </c>
    </row>
    <row r="11" spans="2:46" ht="96" customHeight="1" thickBot="1">
      <c r="B11" s="94" t="s">
        <v>87</v>
      </c>
      <c r="C11" s="166" t="s">
        <v>290</v>
      </c>
      <c r="D11" s="115" t="s">
        <v>107</v>
      </c>
      <c r="F11" s="117" t="s">
        <v>158</v>
      </c>
      <c r="I11" s="36" t="s">
        <v>758</v>
      </c>
      <c r="M11" s="96"/>
      <c r="N11" s="96"/>
      <c r="O11" s="96" t="s">
        <v>330</v>
      </c>
      <c r="P11" s="96" t="s">
        <v>809</v>
      </c>
      <c r="Q11" s="92" t="s">
        <v>807</v>
      </c>
      <c r="T11" s="92" t="s">
        <v>375</v>
      </c>
      <c r="V11" s="92" t="s">
        <v>793</v>
      </c>
      <c r="W11" s="92" t="s">
        <v>789</v>
      </c>
      <c r="X11" s="92" t="s">
        <v>785</v>
      </c>
      <c r="Z11" s="92" t="s">
        <v>781</v>
      </c>
      <c r="AA11" s="92" t="s">
        <v>441</v>
      </c>
      <c r="AB11" s="92" t="s">
        <v>453</v>
      </c>
      <c r="AC11" s="102" t="s">
        <v>462</v>
      </c>
    </row>
    <row r="12" spans="2:46" ht="96" customHeight="1">
      <c r="B12" s="94" t="s">
        <v>88</v>
      </c>
      <c r="C12" s="166" t="s">
        <v>291</v>
      </c>
      <c r="D12" s="115" t="s">
        <v>114</v>
      </c>
      <c r="F12" s="117" t="s">
        <v>163</v>
      </c>
      <c r="I12" s="37" t="s">
        <v>759</v>
      </c>
      <c r="M12" s="98"/>
      <c r="N12" s="98"/>
      <c r="O12" s="96" t="s">
        <v>811</v>
      </c>
      <c r="P12" s="96" t="s">
        <v>810</v>
      </c>
      <c r="Q12" s="76"/>
      <c r="R12" s="76"/>
      <c r="T12" s="92" t="s">
        <v>376</v>
      </c>
      <c r="U12" s="76"/>
      <c r="V12" s="92" t="s">
        <v>794</v>
      </c>
      <c r="W12" s="92" t="s">
        <v>790</v>
      </c>
      <c r="X12" s="92" t="s">
        <v>786</v>
      </c>
      <c r="Z12" s="92" t="s">
        <v>782</v>
      </c>
      <c r="AA12" s="92" t="s">
        <v>442</v>
      </c>
      <c r="AB12" s="92" t="s">
        <v>454</v>
      </c>
      <c r="AC12" s="92" t="s">
        <v>463</v>
      </c>
    </row>
    <row r="13" spans="2:46" ht="96" customHeight="1">
      <c r="B13" s="94" t="s">
        <v>89</v>
      </c>
      <c r="C13" s="166" t="s">
        <v>292</v>
      </c>
      <c r="D13" s="115" t="s">
        <v>112</v>
      </c>
      <c r="F13" s="117" t="s">
        <v>144</v>
      </c>
      <c r="M13" s="96"/>
      <c r="N13" s="96"/>
      <c r="O13" s="96" t="s">
        <v>812</v>
      </c>
      <c r="T13" s="92" t="s">
        <v>799</v>
      </c>
      <c r="V13" s="92" t="s">
        <v>795</v>
      </c>
      <c r="X13" s="92" t="s">
        <v>787</v>
      </c>
      <c r="AA13" s="92" t="s">
        <v>443</v>
      </c>
      <c r="AB13" s="92" t="s">
        <v>778</v>
      </c>
      <c r="AC13" s="92" t="s">
        <v>464</v>
      </c>
    </row>
    <row r="14" spans="2:46" ht="96" customHeight="1">
      <c r="B14" s="94" t="s">
        <v>90</v>
      </c>
      <c r="C14" s="167" t="s">
        <v>294</v>
      </c>
      <c r="D14" s="115" t="s">
        <v>109</v>
      </c>
      <c r="F14" s="117" t="s">
        <v>138</v>
      </c>
      <c r="M14" s="98"/>
      <c r="N14" s="98"/>
      <c r="O14" s="96" t="s">
        <v>813</v>
      </c>
      <c r="P14" s="98"/>
      <c r="Q14" s="76"/>
      <c r="R14" s="76"/>
      <c r="T14" s="92" t="s">
        <v>800</v>
      </c>
      <c r="AA14" s="92" t="s">
        <v>444</v>
      </c>
      <c r="AB14" s="92" t="s">
        <v>779</v>
      </c>
      <c r="AC14" s="92" t="s">
        <v>465</v>
      </c>
    </row>
    <row r="15" spans="2:46" ht="96" customHeight="1">
      <c r="B15" s="94" t="s">
        <v>417</v>
      </c>
      <c r="C15" s="167" t="s">
        <v>822</v>
      </c>
      <c r="D15" s="115" t="s">
        <v>104</v>
      </c>
      <c r="F15" s="117" t="s">
        <v>174</v>
      </c>
      <c r="M15" s="96"/>
      <c r="N15" s="96"/>
      <c r="O15" s="96" t="s">
        <v>814</v>
      </c>
      <c r="U15" s="76"/>
      <c r="AC15" s="92" t="s">
        <v>775</v>
      </c>
    </row>
    <row r="16" spans="2:46" ht="72" customHeight="1">
      <c r="B16" s="94" t="s">
        <v>91</v>
      </c>
      <c r="C16" s="167" t="s">
        <v>823</v>
      </c>
      <c r="D16" s="115" t="s">
        <v>102</v>
      </c>
      <c r="F16" s="117" t="s">
        <v>201</v>
      </c>
      <c r="N16" s="98"/>
      <c r="O16" s="98"/>
      <c r="P16" s="98"/>
      <c r="Q16" s="76"/>
      <c r="R16" s="76"/>
      <c r="T16" s="76"/>
      <c r="AA16" s="76"/>
      <c r="AC16" s="92" t="s">
        <v>776</v>
      </c>
    </row>
    <row r="17" spans="2:29" ht="96" customHeight="1">
      <c r="B17" s="94" t="s">
        <v>92</v>
      </c>
      <c r="C17" s="26"/>
      <c r="D17" s="115" t="s">
        <v>111</v>
      </c>
      <c r="F17" s="117" t="s">
        <v>136</v>
      </c>
      <c r="AC17" s="92" t="s">
        <v>777</v>
      </c>
    </row>
    <row r="18" spans="2:29" ht="96" customHeight="1">
      <c r="B18" s="94" t="s">
        <v>93</v>
      </c>
      <c r="C18" s="26"/>
      <c r="D18" s="115" t="s">
        <v>96</v>
      </c>
      <c r="F18" s="117" t="s">
        <v>190</v>
      </c>
      <c r="O18" s="98"/>
      <c r="P18" s="98"/>
      <c r="Q18" s="76"/>
      <c r="T18" s="76"/>
      <c r="AA18" s="76"/>
      <c r="AC18" s="92" t="s">
        <v>771</v>
      </c>
    </row>
    <row r="19" spans="2:29" ht="96" customHeight="1">
      <c r="B19" s="94" t="s">
        <v>94</v>
      </c>
      <c r="C19" s="26"/>
      <c r="D19" s="115" t="s">
        <v>105</v>
      </c>
      <c r="F19" s="117" t="s">
        <v>148</v>
      </c>
      <c r="AC19" s="92" t="s">
        <v>772</v>
      </c>
    </row>
    <row r="20" spans="2:29" ht="96" customHeight="1">
      <c r="D20" s="115" t="s">
        <v>235</v>
      </c>
      <c r="F20" s="117" t="s">
        <v>140</v>
      </c>
      <c r="O20" s="98"/>
      <c r="P20" s="98"/>
      <c r="T20" s="76"/>
      <c r="AA20" s="76"/>
      <c r="AC20" s="92" t="s">
        <v>773</v>
      </c>
    </row>
    <row r="21" spans="2:29" ht="96" customHeight="1">
      <c r="D21" s="115" t="s">
        <v>108</v>
      </c>
      <c r="F21" s="117" t="s">
        <v>184</v>
      </c>
      <c r="AC21" s="92" t="s">
        <v>774</v>
      </c>
    </row>
    <row r="22" spans="2:29" ht="96" customHeight="1">
      <c r="D22" s="115" t="s">
        <v>110</v>
      </c>
      <c r="F22" s="117" t="s">
        <v>161</v>
      </c>
      <c r="O22" s="98"/>
      <c r="T22" s="76"/>
      <c r="AA22" s="76"/>
      <c r="AC22" s="92"/>
    </row>
    <row r="23" spans="2:29" ht="96" customHeight="1">
      <c r="D23" s="115" t="s">
        <v>106</v>
      </c>
      <c r="F23" s="117" t="s">
        <v>176</v>
      </c>
    </row>
    <row r="24" spans="2:29" ht="96" customHeight="1">
      <c r="D24" s="115" t="s">
        <v>236</v>
      </c>
      <c r="F24" s="117" t="s">
        <v>153</v>
      </c>
      <c r="O24" s="98"/>
      <c r="T24" s="76"/>
      <c r="AA24" s="76"/>
    </row>
    <row r="25" spans="2:29" ht="96" customHeight="1">
      <c r="D25" s="115" t="s">
        <v>237</v>
      </c>
      <c r="F25" s="117" t="s">
        <v>177</v>
      </c>
    </row>
    <row r="26" spans="2:29" ht="96" customHeight="1">
      <c r="D26" s="115"/>
      <c r="F26" s="117" t="s">
        <v>154</v>
      </c>
      <c r="O26" s="98"/>
    </row>
    <row r="27" spans="2:29" ht="96" customHeight="1">
      <c r="F27" s="117" t="s">
        <v>137</v>
      </c>
    </row>
    <row r="28" spans="2:29" ht="96" customHeight="1">
      <c r="F28" s="117" t="s">
        <v>192</v>
      </c>
    </row>
    <row r="29" spans="2:29" ht="96" customHeight="1">
      <c r="F29" s="117" t="s">
        <v>173</v>
      </c>
    </row>
    <row r="30" spans="2:29" ht="96" customHeight="1">
      <c r="F30" s="117" t="s">
        <v>179</v>
      </c>
    </row>
    <row r="31" spans="2:29" ht="96" customHeight="1">
      <c r="F31" s="117" t="s">
        <v>157</v>
      </c>
    </row>
    <row r="32" spans="2:29" ht="96" customHeight="1">
      <c r="F32" s="117" t="s">
        <v>193</v>
      </c>
    </row>
    <row r="33" spans="6:6" ht="96" customHeight="1">
      <c r="F33" s="117" t="s">
        <v>149</v>
      </c>
    </row>
    <row r="34" spans="6:6" ht="96" customHeight="1">
      <c r="F34" s="117" t="s">
        <v>151</v>
      </c>
    </row>
    <row r="35" spans="6:6" ht="96" customHeight="1">
      <c r="F35" s="117" t="s">
        <v>182</v>
      </c>
    </row>
    <row r="36" spans="6:6" ht="96" customHeight="1">
      <c r="F36" s="117" t="s">
        <v>150</v>
      </c>
    </row>
    <row r="37" spans="6:6" ht="96" customHeight="1">
      <c r="F37" s="117" t="s">
        <v>185</v>
      </c>
    </row>
    <row r="38" spans="6:6" ht="96" customHeight="1">
      <c r="F38" s="117" t="s">
        <v>168</v>
      </c>
    </row>
    <row r="39" spans="6:6" ht="96" customHeight="1">
      <c r="F39" s="117" t="s">
        <v>156</v>
      </c>
    </row>
    <row r="40" spans="6:6" ht="96" customHeight="1">
      <c r="F40" s="117" t="s">
        <v>202</v>
      </c>
    </row>
    <row r="41" spans="6:6" ht="96" customHeight="1">
      <c r="F41" s="117" t="s">
        <v>172</v>
      </c>
    </row>
    <row r="42" spans="6:6" ht="96" customHeight="1">
      <c r="F42" s="117" t="s">
        <v>198</v>
      </c>
    </row>
    <row r="43" spans="6:6" ht="96" customHeight="1">
      <c r="F43" s="117" t="s">
        <v>169</v>
      </c>
    </row>
    <row r="44" spans="6:6" ht="96" customHeight="1">
      <c r="F44" s="117" t="s">
        <v>196</v>
      </c>
    </row>
    <row r="45" spans="6:6" ht="96" customHeight="1">
      <c r="F45" s="117" t="s">
        <v>146</v>
      </c>
    </row>
    <row r="46" spans="6:6" ht="96" customHeight="1">
      <c r="F46" s="117" t="s">
        <v>145</v>
      </c>
    </row>
    <row r="47" spans="6:6" ht="96" customHeight="1">
      <c r="F47" s="117" t="s">
        <v>186</v>
      </c>
    </row>
    <row r="48" spans="6:6" ht="96" customHeight="1">
      <c r="F48" s="117" t="s">
        <v>188</v>
      </c>
    </row>
    <row r="49" spans="6:6" ht="96" customHeight="1">
      <c r="F49" s="117" t="s">
        <v>162</v>
      </c>
    </row>
    <row r="50" spans="6:6" ht="96" customHeight="1">
      <c r="F50" s="117" t="s">
        <v>160</v>
      </c>
    </row>
    <row r="51" spans="6:6" ht="96" customHeight="1">
      <c r="F51" s="117" t="s">
        <v>164</v>
      </c>
    </row>
    <row r="52" spans="6:6" ht="96" customHeight="1">
      <c r="F52" s="117" t="s">
        <v>171</v>
      </c>
    </row>
    <row r="53" spans="6:6" ht="96" customHeight="1">
      <c r="F53" s="117" t="s">
        <v>134</v>
      </c>
    </row>
    <row r="54" spans="6:6" ht="96" customHeight="1">
      <c r="F54" s="117" t="s">
        <v>199</v>
      </c>
    </row>
    <row r="55" spans="6:6" ht="96" customHeight="1">
      <c r="F55" s="117" t="s">
        <v>167</v>
      </c>
    </row>
    <row r="56" spans="6:6" ht="96" customHeight="1">
      <c r="F56" s="117" t="s">
        <v>205</v>
      </c>
    </row>
    <row r="57" spans="6:6" ht="96" customHeight="1">
      <c r="F57" s="117" t="s">
        <v>181</v>
      </c>
    </row>
    <row r="58" spans="6:6" ht="96" customHeight="1">
      <c r="F58" s="117" t="s">
        <v>170</v>
      </c>
    </row>
    <row r="59" spans="6:6" ht="96" customHeight="1">
      <c r="F59" s="117" t="s">
        <v>189</v>
      </c>
    </row>
    <row r="60" spans="6:6" ht="96" customHeight="1">
      <c r="F60" s="117" t="s">
        <v>141</v>
      </c>
    </row>
    <row r="61" spans="6:6" ht="96" customHeight="1">
      <c r="F61" s="117" t="s">
        <v>194</v>
      </c>
    </row>
    <row r="62" spans="6:6" ht="96" customHeight="1">
      <c r="F62" s="117" t="s">
        <v>204</v>
      </c>
    </row>
    <row r="63" spans="6:6" ht="96" customHeight="1">
      <c r="F63" s="117" t="s">
        <v>142</v>
      </c>
    </row>
    <row r="64" spans="6:6" ht="96" customHeight="1">
      <c r="F64" s="117" t="s">
        <v>191</v>
      </c>
    </row>
    <row r="65" spans="6:6" ht="96" customHeight="1">
      <c r="F65" s="117" t="s">
        <v>175</v>
      </c>
    </row>
    <row r="66" spans="6:6" ht="96" customHeight="1">
      <c r="F66" s="117" t="s">
        <v>180</v>
      </c>
    </row>
    <row r="67" spans="6:6" ht="96" customHeight="1">
      <c r="F67" s="117" t="s">
        <v>183</v>
      </c>
    </row>
    <row r="68" spans="6:6" ht="96" customHeight="1">
      <c r="F68" s="117" t="s">
        <v>195</v>
      </c>
    </row>
    <row r="69" spans="6:6" ht="96" customHeight="1">
      <c r="F69" s="117" t="s">
        <v>139</v>
      </c>
    </row>
    <row r="70" spans="6:6" ht="96" customHeight="1">
      <c r="F70" s="117" t="s">
        <v>143</v>
      </c>
    </row>
    <row r="71" spans="6:6" ht="96" customHeight="1">
      <c r="F71" s="117" t="s">
        <v>155</v>
      </c>
    </row>
    <row r="72" spans="6:6" ht="96" customHeight="1">
      <c r="F72" s="117" t="s">
        <v>200</v>
      </c>
    </row>
    <row r="73" spans="6:6" ht="96" customHeight="1">
      <c r="F73" s="117" t="s">
        <v>152</v>
      </c>
    </row>
    <row r="74" spans="6:6" ht="96" customHeight="1">
      <c r="F74" s="117" t="s">
        <v>203</v>
      </c>
    </row>
    <row r="75" spans="6:6" ht="96" customHeight="1">
      <c r="F75" s="117" t="s">
        <v>197</v>
      </c>
    </row>
    <row r="76" spans="6:6" ht="96" customHeight="1">
      <c r="F76" s="117" t="s">
        <v>159</v>
      </c>
    </row>
    <row r="77" spans="6:6" ht="96" customHeight="1">
      <c r="F77" s="117" t="s">
        <v>166</v>
      </c>
    </row>
    <row r="78" spans="6:6" ht="96" customHeight="1">
      <c r="F78" s="116" t="s">
        <v>276</v>
      </c>
    </row>
  </sheetData>
  <sortState ref="F3:F77">
    <sortCondition ref="F3"/>
  </sortState>
  <mergeCells count="1">
    <mergeCell ref="M1:AT1"/>
  </mergeCells>
  <hyperlinks>
    <hyperlink ref="C3" location="'Misión Alto Nivel'!A1" display="Misión de Alto Nivel"/>
  </hyperlink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0000"/>
  </sheetPr>
  <dimension ref="A1:AV284"/>
  <sheetViews>
    <sheetView tabSelected="1" zoomScale="53" zoomScaleNormal="53" workbookViewId="0">
      <selection activeCell="AD162" sqref="AD162:AF162"/>
    </sheetView>
  </sheetViews>
  <sheetFormatPr baseColWidth="10" defaultColWidth="8.7109375" defaultRowHeight="30" customHeight="1"/>
  <cols>
    <col min="1" max="1" width="28.5703125" style="22" customWidth="1"/>
    <col min="2" max="2" width="12.28515625" style="1" customWidth="1"/>
    <col min="3" max="3" width="23" style="1" customWidth="1"/>
    <col min="4" max="6" width="11.85546875" style="1" customWidth="1"/>
    <col min="7" max="7" width="15.5703125" style="1" customWidth="1"/>
    <col min="8" max="8" width="20.7109375" style="1" customWidth="1"/>
    <col min="9" max="9" width="0.28515625" style="1" customWidth="1"/>
    <col min="10" max="10" width="25.140625" style="1" customWidth="1"/>
    <col min="11" max="11" width="0.28515625" style="1" customWidth="1"/>
    <col min="12" max="15" width="11.85546875" style="1" customWidth="1"/>
    <col min="16" max="16" width="13.42578125" style="1" customWidth="1"/>
    <col min="17" max="17" width="11.85546875" style="383" customWidth="1"/>
    <col min="18" max="19" width="11.85546875" style="1" customWidth="1"/>
    <col min="20" max="20" width="10.85546875" style="1" customWidth="1"/>
    <col min="21" max="21" width="12" style="1" customWidth="1"/>
    <col min="22" max="22" width="16.42578125" style="1" customWidth="1"/>
    <col min="23" max="23" width="11" style="1" customWidth="1"/>
    <col min="24" max="25" width="11.85546875" style="1" customWidth="1"/>
    <col min="26" max="26" width="9.140625" style="1" customWidth="1"/>
    <col min="27" max="27" width="11.85546875" style="1" customWidth="1"/>
    <col min="28" max="28" width="18.140625" style="1" customWidth="1"/>
    <col min="29" max="29" width="5.28515625" style="1" customWidth="1"/>
    <col min="30" max="30" width="10.28515625" style="1" customWidth="1"/>
    <col min="31" max="31" width="11.7109375" style="1" customWidth="1"/>
    <col min="32" max="32" width="17.42578125" style="1" customWidth="1"/>
    <col min="33" max="33" width="6.7109375" style="1" customWidth="1"/>
    <col min="34" max="35" width="11.85546875" style="1" customWidth="1"/>
    <col min="36" max="40" width="8.7109375" style="22"/>
    <col min="41" max="41" width="15.5703125" style="22" customWidth="1"/>
    <col min="42" max="43" width="8.7109375" style="22"/>
    <col min="44" max="16384" width="8.7109375" style="2"/>
  </cols>
  <sheetData>
    <row r="1" spans="2:39" ht="36" customHeight="1" thickBot="1">
      <c r="B1" s="25"/>
      <c r="C1" s="25"/>
      <c r="D1" s="25"/>
      <c r="E1" s="25"/>
      <c r="F1" s="25"/>
      <c r="G1" s="25"/>
      <c r="H1" s="25"/>
      <c r="I1" s="25"/>
      <c r="J1" s="25"/>
      <c r="K1" s="25"/>
      <c r="L1" s="25"/>
      <c r="M1" s="25"/>
      <c r="N1" s="25"/>
      <c r="O1" s="25"/>
      <c r="P1" s="25"/>
      <c r="Q1" s="380"/>
      <c r="R1" s="25"/>
      <c r="S1" s="25"/>
      <c r="T1" s="25"/>
      <c r="U1" s="25"/>
      <c r="V1" s="25"/>
      <c r="W1" s="25"/>
      <c r="X1" s="25"/>
      <c r="Y1" s="25"/>
      <c r="Z1" s="25"/>
      <c r="AA1" s="25"/>
      <c r="AB1" s="25"/>
      <c r="AC1" s="25"/>
      <c r="AD1" s="25"/>
      <c r="AE1" s="25"/>
      <c r="AF1" s="25"/>
      <c r="AG1" s="25"/>
      <c r="AH1" s="25"/>
      <c r="AI1" s="25"/>
    </row>
    <row r="2" spans="2:39" ht="117.75" customHeight="1" thickBot="1">
      <c r="B2" s="884"/>
      <c r="C2" s="885"/>
      <c r="D2" s="885"/>
      <c r="E2" s="885"/>
      <c r="F2" s="885"/>
      <c r="G2" s="885"/>
      <c r="H2" s="859" t="s">
        <v>1</v>
      </c>
      <c r="I2" s="859"/>
      <c r="J2" s="859"/>
      <c r="K2" s="859"/>
      <c r="L2" s="859"/>
      <c r="M2" s="859"/>
      <c r="N2" s="859"/>
      <c r="O2" s="859"/>
      <c r="P2" s="859"/>
      <c r="Q2" s="859"/>
      <c r="R2" s="859"/>
      <c r="S2" s="859"/>
      <c r="T2" s="859"/>
      <c r="U2" s="859"/>
      <c r="V2" s="859"/>
      <c r="W2" s="859"/>
      <c r="X2" s="886"/>
      <c r="Y2" s="886"/>
      <c r="Z2" s="886"/>
      <c r="AA2" s="886"/>
      <c r="AB2" s="886"/>
      <c r="AC2" s="886"/>
      <c r="AD2" s="886"/>
      <c r="AE2" s="886"/>
      <c r="AF2" s="886"/>
      <c r="AG2" s="886"/>
      <c r="AH2" s="886"/>
      <c r="AI2" s="887"/>
    </row>
    <row r="3" spans="2:39" ht="53.1" customHeight="1" thickBot="1">
      <c r="B3" s="860" t="s">
        <v>2</v>
      </c>
      <c r="C3" s="861"/>
      <c r="D3" s="861"/>
      <c r="E3" s="861"/>
      <c r="F3" s="861"/>
      <c r="G3" s="861"/>
      <c r="H3" s="861"/>
      <c r="I3" s="862"/>
      <c r="J3" s="863"/>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5"/>
      <c r="AJ3" s="21"/>
    </row>
    <row r="4" spans="2:39" ht="14.1" customHeight="1">
      <c r="B4" s="866"/>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8"/>
      <c r="AJ4" s="21"/>
    </row>
    <row r="5" spans="2:39" ht="30.95" customHeight="1" thickBot="1">
      <c r="B5" s="869" t="s">
        <v>3</v>
      </c>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1"/>
      <c r="AJ5" s="146"/>
    </row>
    <row r="6" spans="2:39" ht="65.25" customHeight="1">
      <c r="B6" s="846" t="s">
        <v>4</v>
      </c>
      <c r="C6" s="847"/>
      <c r="D6" s="850" t="s">
        <v>496</v>
      </c>
      <c r="E6" s="851"/>
      <c r="F6" s="851"/>
      <c r="G6" s="851"/>
      <c r="H6" s="851"/>
      <c r="I6" s="847"/>
      <c r="J6" s="850" t="s">
        <v>532</v>
      </c>
      <c r="K6" s="851"/>
      <c r="L6" s="851"/>
      <c r="M6" s="851"/>
      <c r="N6" s="851"/>
      <c r="O6" s="847"/>
      <c r="P6" s="850" t="s">
        <v>497</v>
      </c>
      <c r="Q6" s="851"/>
      <c r="R6" s="854"/>
      <c r="S6" s="872" t="s">
        <v>209</v>
      </c>
      <c r="T6" s="851"/>
      <c r="U6" s="851"/>
      <c r="V6" s="851"/>
      <c r="W6" s="872" t="s">
        <v>7</v>
      </c>
      <c r="X6" s="851"/>
      <c r="Y6" s="851"/>
      <c r="Z6" s="851"/>
      <c r="AA6" s="851"/>
      <c r="AB6" s="851"/>
      <c r="AC6" s="851"/>
      <c r="AD6" s="851"/>
      <c r="AE6" s="851"/>
      <c r="AF6" s="851"/>
      <c r="AG6" s="851"/>
      <c r="AH6" s="851"/>
      <c r="AI6" s="873"/>
      <c r="AJ6" s="146"/>
    </row>
    <row r="7" spans="2:39" ht="76.5" customHeight="1">
      <c r="B7" s="848"/>
      <c r="C7" s="849"/>
      <c r="D7" s="852"/>
      <c r="E7" s="853"/>
      <c r="F7" s="853"/>
      <c r="G7" s="853"/>
      <c r="H7" s="853"/>
      <c r="I7" s="849"/>
      <c r="J7" s="852"/>
      <c r="K7" s="853"/>
      <c r="L7" s="853"/>
      <c r="M7" s="853"/>
      <c r="N7" s="853"/>
      <c r="O7" s="849"/>
      <c r="P7" s="852"/>
      <c r="Q7" s="853"/>
      <c r="R7" s="855"/>
      <c r="S7" s="874"/>
      <c r="T7" s="875"/>
      <c r="U7" s="875"/>
      <c r="V7" s="875"/>
      <c r="W7" s="881" t="s">
        <v>8</v>
      </c>
      <c r="X7" s="882"/>
      <c r="Y7" s="882"/>
      <c r="Z7" s="882"/>
      <c r="AA7" s="882"/>
      <c r="AB7" s="882"/>
      <c r="AC7" s="888"/>
      <c r="AD7" s="878" t="s">
        <v>308</v>
      </c>
      <c r="AE7" s="879"/>
      <c r="AF7" s="879"/>
      <c r="AG7" s="879"/>
      <c r="AH7" s="879"/>
      <c r="AI7" s="880"/>
      <c r="AJ7" s="21"/>
    </row>
    <row r="8" spans="2:39" ht="48.75" customHeight="1" thickBot="1">
      <c r="B8" s="856"/>
      <c r="C8" s="857"/>
      <c r="D8" s="858" t="s">
        <v>89</v>
      </c>
      <c r="E8" s="858"/>
      <c r="F8" s="858"/>
      <c r="G8" s="858"/>
      <c r="H8" s="858"/>
      <c r="I8" s="858"/>
      <c r="J8" s="858" t="s">
        <v>111</v>
      </c>
      <c r="K8" s="858"/>
      <c r="L8" s="858"/>
      <c r="M8" s="858"/>
      <c r="N8" s="858"/>
      <c r="O8" s="858"/>
      <c r="P8" s="858" t="s">
        <v>119</v>
      </c>
      <c r="Q8" s="858"/>
      <c r="R8" s="858"/>
      <c r="S8" s="876"/>
      <c r="T8" s="877"/>
      <c r="U8" s="877"/>
      <c r="V8" s="877"/>
      <c r="W8" s="889" t="s">
        <v>307</v>
      </c>
      <c r="X8" s="890"/>
      <c r="Y8" s="890"/>
      <c r="Z8" s="890"/>
      <c r="AA8" s="890"/>
      <c r="AB8" s="890"/>
      <c r="AC8" s="891"/>
      <c r="AD8" s="881" t="s">
        <v>9</v>
      </c>
      <c r="AE8" s="882"/>
      <c r="AF8" s="882"/>
      <c r="AG8" s="882"/>
      <c r="AH8" s="882"/>
      <c r="AI8" s="883"/>
      <c r="AJ8" s="21"/>
    </row>
    <row r="9" spans="2:39" ht="45.95" customHeight="1" thickBot="1">
      <c r="B9" s="832" t="s">
        <v>10</v>
      </c>
      <c r="C9" s="833"/>
      <c r="D9" s="833"/>
      <c r="E9" s="834"/>
      <c r="F9" s="834"/>
      <c r="G9" s="834"/>
      <c r="H9" s="834"/>
      <c r="I9" s="834"/>
      <c r="J9" s="834"/>
      <c r="K9" s="834"/>
      <c r="L9" s="834"/>
      <c r="M9" s="834"/>
      <c r="N9" s="834"/>
      <c r="O9" s="834"/>
      <c r="P9" s="834"/>
      <c r="Q9" s="834"/>
      <c r="R9" s="834"/>
      <c r="S9" s="834"/>
      <c r="T9" s="834"/>
      <c r="U9" s="834"/>
      <c r="V9" s="834"/>
      <c r="W9" s="834"/>
      <c r="X9" s="834"/>
      <c r="Y9" s="834"/>
      <c r="Z9" s="834"/>
      <c r="AA9" s="834"/>
      <c r="AB9" s="834"/>
      <c r="AC9" s="834"/>
      <c r="AD9" s="834"/>
      <c r="AE9" s="834"/>
      <c r="AF9" s="834"/>
      <c r="AG9" s="834"/>
      <c r="AH9" s="834"/>
      <c r="AI9" s="835"/>
    </row>
    <row r="10" spans="2:39" ht="45.95" customHeight="1">
      <c r="B10" s="836" t="s">
        <v>121</v>
      </c>
      <c r="C10" s="837"/>
      <c r="D10" s="837"/>
      <c r="E10" s="837"/>
      <c r="F10" s="837"/>
      <c r="G10" s="837"/>
      <c r="H10" s="837"/>
      <c r="I10" s="837"/>
      <c r="J10" s="837"/>
      <c r="K10" s="837"/>
      <c r="L10" s="837"/>
      <c r="M10" s="837"/>
      <c r="N10" s="837"/>
      <c r="O10" s="837"/>
      <c r="P10" s="837"/>
      <c r="Q10" s="837"/>
      <c r="R10" s="837"/>
      <c r="S10" s="838" t="s">
        <v>122</v>
      </c>
      <c r="T10" s="839"/>
      <c r="U10" s="839"/>
      <c r="V10" s="839"/>
      <c r="W10" s="839"/>
      <c r="X10" s="839"/>
      <c r="Y10" s="839"/>
      <c r="Z10" s="839"/>
      <c r="AA10" s="839"/>
      <c r="AB10" s="839"/>
      <c r="AC10" s="839"/>
      <c r="AD10" s="839"/>
      <c r="AE10" s="839"/>
      <c r="AF10" s="839"/>
      <c r="AG10" s="839"/>
      <c r="AH10" s="839"/>
      <c r="AI10" s="840"/>
    </row>
    <row r="11" spans="2:39" ht="26.25" customHeight="1">
      <c r="B11" s="841"/>
      <c r="C11" s="842"/>
      <c r="D11" s="842"/>
      <c r="E11" s="843"/>
      <c r="F11" s="843"/>
      <c r="G11" s="843"/>
      <c r="H11" s="843"/>
      <c r="I11" s="843"/>
      <c r="J11" s="843"/>
      <c r="K11" s="843"/>
      <c r="L11" s="843"/>
      <c r="M11" s="843"/>
      <c r="N11" s="843"/>
      <c r="O11" s="843"/>
      <c r="P11" s="843"/>
      <c r="Q11" s="843"/>
      <c r="R11" s="844"/>
      <c r="S11" s="841"/>
      <c r="T11" s="842"/>
      <c r="U11" s="842"/>
      <c r="V11" s="843"/>
      <c r="W11" s="843"/>
      <c r="X11" s="843"/>
      <c r="Y11" s="843"/>
      <c r="Z11" s="843"/>
      <c r="AA11" s="843"/>
      <c r="AB11" s="843"/>
      <c r="AC11" s="843"/>
      <c r="AD11" s="843"/>
      <c r="AE11" s="843"/>
      <c r="AF11" s="843"/>
      <c r="AG11" s="843"/>
      <c r="AH11" s="843"/>
      <c r="AI11" s="845"/>
      <c r="AL11" s="21"/>
      <c r="AM11" s="21"/>
    </row>
    <row r="12" spans="2:39" ht="25.5" customHeight="1">
      <c r="B12" s="797" t="s">
        <v>11</v>
      </c>
      <c r="C12" s="798"/>
      <c r="D12" s="798"/>
      <c r="E12" s="798"/>
      <c r="F12" s="798"/>
      <c r="G12" s="798"/>
      <c r="H12" s="798"/>
      <c r="I12" s="798"/>
      <c r="J12" s="798"/>
      <c r="K12" s="798" t="s">
        <v>12</v>
      </c>
      <c r="L12" s="798"/>
      <c r="M12" s="798"/>
      <c r="N12" s="798"/>
      <c r="O12" s="798"/>
      <c r="P12" s="798" t="s">
        <v>13</v>
      </c>
      <c r="Q12" s="798"/>
      <c r="R12" s="815"/>
      <c r="S12" s="797" t="s">
        <v>11</v>
      </c>
      <c r="T12" s="798"/>
      <c r="U12" s="798"/>
      <c r="V12" s="798"/>
      <c r="W12" s="798"/>
      <c r="X12" s="798"/>
      <c r="Y12" s="798"/>
      <c r="Z12" s="798"/>
      <c r="AA12" s="798"/>
      <c r="AB12" s="798" t="s">
        <v>12</v>
      </c>
      <c r="AC12" s="798"/>
      <c r="AD12" s="798"/>
      <c r="AE12" s="798"/>
      <c r="AF12" s="798"/>
      <c r="AG12" s="798" t="s">
        <v>13</v>
      </c>
      <c r="AH12" s="798"/>
      <c r="AI12" s="824"/>
      <c r="AL12" s="21"/>
      <c r="AM12" s="21"/>
    </row>
    <row r="13" spans="2:39" ht="21.75" customHeight="1">
      <c r="B13" s="825"/>
      <c r="C13" s="826"/>
      <c r="D13" s="826"/>
      <c r="E13" s="826"/>
      <c r="F13" s="826"/>
      <c r="G13" s="826"/>
      <c r="H13" s="826"/>
      <c r="I13" s="826"/>
      <c r="J13" s="827"/>
      <c r="K13" s="828"/>
      <c r="L13" s="820"/>
      <c r="M13" s="820"/>
      <c r="N13" s="820"/>
      <c r="O13" s="820"/>
      <c r="P13" s="829"/>
      <c r="Q13" s="820"/>
      <c r="R13" s="804"/>
      <c r="S13" s="821"/>
      <c r="T13" s="820"/>
      <c r="U13" s="820"/>
      <c r="V13" s="820"/>
      <c r="W13" s="820"/>
      <c r="X13" s="820"/>
      <c r="Y13" s="820"/>
      <c r="Z13" s="820"/>
      <c r="AA13" s="804"/>
      <c r="AB13" s="830"/>
      <c r="AC13" s="820"/>
      <c r="AD13" s="820"/>
      <c r="AE13" s="820"/>
      <c r="AF13" s="820"/>
      <c r="AG13" s="829"/>
      <c r="AH13" s="820"/>
      <c r="AI13" s="831"/>
      <c r="AL13" s="21"/>
      <c r="AM13" s="21"/>
    </row>
    <row r="14" spans="2:39" ht="33" customHeight="1">
      <c r="B14" s="797" t="s">
        <v>14</v>
      </c>
      <c r="C14" s="798"/>
      <c r="D14" s="798"/>
      <c r="E14" s="798"/>
      <c r="F14" s="798"/>
      <c r="G14" s="798"/>
      <c r="H14" s="798"/>
      <c r="I14" s="798"/>
      <c r="J14" s="798"/>
      <c r="K14" s="798" t="s">
        <v>15</v>
      </c>
      <c r="L14" s="798"/>
      <c r="M14" s="798"/>
      <c r="N14" s="798"/>
      <c r="O14" s="798"/>
      <c r="P14" s="798" t="s">
        <v>127</v>
      </c>
      <c r="Q14" s="798"/>
      <c r="R14" s="798"/>
      <c r="S14" s="797" t="s">
        <v>14</v>
      </c>
      <c r="T14" s="798"/>
      <c r="U14" s="798"/>
      <c r="V14" s="798"/>
      <c r="W14" s="798"/>
      <c r="X14" s="798"/>
      <c r="Y14" s="798"/>
      <c r="Z14" s="798"/>
      <c r="AA14" s="798"/>
      <c r="AB14" s="798" t="s">
        <v>15</v>
      </c>
      <c r="AC14" s="798"/>
      <c r="AD14" s="798"/>
      <c r="AE14" s="798"/>
      <c r="AF14" s="798"/>
      <c r="AG14" s="798" t="s">
        <v>127</v>
      </c>
      <c r="AH14" s="798"/>
      <c r="AI14" s="824"/>
      <c r="AJ14" s="21"/>
    </row>
    <row r="15" spans="2:39" ht="27.75" customHeight="1">
      <c r="B15" s="821"/>
      <c r="C15" s="820"/>
      <c r="D15" s="820"/>
      <c r="E15" s="820"/>
      <c r="F15" s="820"/>
      <c r="G15" s="820"/>
      <c r="H15" s="820"/>
      <c r="I15" s="820"/>
      <c r="J15" s="820"/>
      <c r="K15" s="820"/>
      <c r="L15" s="820"/>
      <c r="M15" s="820"/>
      <c r="N15" s="820"/>
      <c r="O15" s="820"/>
      <c r="P15" s="800"/>
      <c r="Q15" s="800"/>
      <c r="R15" s="822"/>
      <c r="S15" s="821"/>
      <c r="T15" s="820"/>
      <c r="U15" s="820"/>
      <c r="V15" s="820"/>
      <c r="W15" s="820"/>
      <c r="X15" s="820"/>
      <c r="Y15" s="820"/>
      <c r="Z15" s="820"/>
      <c r="AA15" s="820"/>
      <c r="AB15" s="820"/>
      <c r="AC15" s="820"/>
      <c r="AD15" s="820"/>
      <c r="AE15" s="820"/>
      <c r="AF15" s="820"/>
      <c r="AG15" s="800"/>
      <c r="AH15" s="800"/>
      <c r="AI15" s="823"/>
    </row>
    <row r="16" spans="2:39" ht="23.1" customHeight="1">
      <c r="B16" s="797" t="s">
        <v>16</v>
      </c>
      <c r="C16" s="798"/>
      <c r="D16" s="798"/>
      <c r="E16" s="798"/>
      <c r="F16" s="798"/>
      <c r="G16" s="798"/>
      <c r="H16" s="798"/>
      <c r="I16" s="798"/>
      <c r="J16" s="798"/>
      <c r="K16" s="798"/>
      <c r="L16" s="798"/>
      <c r="M16" s="807" t="s">
        <v>17</v>
      </c>
      <c r="N16" s="807"/>
      <c r="O16" s="807"/>
      <c r="P16" s="807"/>
      <c r="Q16" s="807"/>
      <c r="R16" s="808"/>
      <c r="S16" s="797" t="s">
        <v>16</v>
      </c>
      <c r="T16" s="798"/>
      <c r="U16" s="798"/>
      <c r="V16" s="798"/>
      <c r="W16" s="798"/>
      <c r="X16" s="798"/>
      <c r="Y16" s="798"/>
      <c r="Z16" s="798"/>
      <c r="AA16" s="798"/>
      <c r="AB16" s="798"/>
      <c r="AC16" s="798"/>
      <c r="AD16" s="807" t="s">
        <v>17</v>
      </c>
      <c r="AE16" s="807"/>
      <c r="AF16" s="807"/>
      <c r="AG16" s="807"/>
      <c r="AH16" s="807"/>
      <c r="AI16" s="809"/>
    </row>
    <row r="17" spans="2:42" ht="52.5" customHeight="1">
      <c r="B17" s="810"/>
      <c r="C17" s="811"/>
      <c r="D17" s="811"/>
      <c r="E17" s="811"/>
      <c r="F17" s="811"/>
      <c r="G17" s="811"/>
      <c r="H17" s="811"/>
      <c r="I17" s="811"/>
      <c r="J17" s="811"/>
      <c r="K17" s="811"/>
      <c r="L17" s="811"/>
      <c r="M17" s="811"/>
      <c r="N17" s="811"/>
      <c r="O17" s="811"/>
      <c r="P17" s="811"/>
      <c r="Q17" s="811"/>
      <c r="R17" s="812"/>
      <c r="S17" s="810"/>
      <c r="T17" s="811"/>
      <c r="U17" s="811"/>
      <c r="V17" s="811"/>
      <c r="W17" s="811"/>
      <c r="X17" s="811"/>
      <c r="Y17" s="811"/>
      <c r="Z17" s="811"/>
      <c r="AA17" s="811"/>
      <c r="AB17" s="811"/>
      <c r="AC17" s="812"/>
      <c r="AD17" s="813"/>
      <c r="AE17" s="811"/>
      <c r="AF17" s="811"/>
      <c r="AG17" s="811"/>
      <c r="AH17" s="811"/>
      <c r="AI17" s="814"/>
    </row>
    <row r="18" spans="2:42" ht="19.5" customHeight="1">
      <c r="B18" s="797" t="s">
        <v>18</v>
      </c>
      <c r="C18" s="798"/>
      <c r="D18" s="798"/>
      <c r="E18" s="798"/>
      <c r="F18" s="798"/>
      <c r="G18" s="798"/>
      <c r="H18" s="798"/>
      <c r="I18" s="798"/>
      <c r="J18" s="798"/>
      <c r="K18" s="798"/>
      <c r="L18" s="798"/>
      <c r="M18" s="815" t="s">
        <v>19</v>
      </c>
      <c r="N18" s="816"/>
      <c r="O18" s="817"/>
      <c r="P18" s="815" t="s">
        <v>132</v>
      </c>
      <c r="Q18" s="816"/>
      <c r="R18" s="818"/>
      <c r="S18" s="797" t="s">
        <v>18</v>
      </c>
      <c r="T18" s="798"/>
      <c r="U18" s="798"/>
      <c r="V18" s="798"/>
      <c r="W18" s="798"/>
      <c r="X18" s="798"/>
      <c r="Y18" s="798"/>
      <c r="Z18" s="798"/>
      <c r="AA18" s="798"/>
      <c r="AB18" s="798"/>
      <c r="AC18" s="798"/>
      <c r="AD18" s="815" t="s">
        <v>19</v>
      </c>
      <c r="AE18" s="816"/>
      <c r="AF18" s="817"/>
      <c r="AG18" s="815" t="s">
        <v>132</v>
      </c>
      <c r="AH18" s="816"/>
      <c r="AI18" s="818"/>
    </row>
    <row r="19" spans="2:42" ht="44.25" customHeight="1">
      <c r="B19" s="799"/>
      <c r="C19" s="820"/>
      <c r="D19" s="820"/>
      <c r="E19" s="820"/>
      <c r="F19" s="820"/>
      <c r="G19" s="820"/>
      <c r="H19" s="820"/>
      <c r="I19" s="820"/>
      <c r="J19" s="820"/>
      <c r="K19" s="820"/>
      <c r="L19" s="820"/>
      <c r="M19" s="804"/>
      <c r="N19" s="805"/>
      <c r="O19" s="819"/>
      <c r="P19" s="804"/>
      <c r="Q19" s="805"/>
      <c r="R19" s="806"/>
      <c r="S19" s="799"/>
      <c r="T19" s="820"/>
      <c r="U19" s="820"/>
      <c r="V19" s="820"/>
      <c r="W19" s="820"/>
      <c r="X19" s="820"/>
      <c r="Y19" s="820"/>
      <c r="Z19" s="820"/>
      <c r="AA19" s="820"/>
      <c r="AB19" s="820"/>
      <c r="AC19" s="820"/>
      <c r="AD19" s="804"/>
      <c r="AE19" s="805"/>
      <c r="AF19" s="819"/>
      <c r="AG19" s="804"/>
      <c r="AH19" s="805"/>
      <c r="AI19" s="806"/>
      <c r="AP19" s="147"/>
    </row>
    <row r="20" spans="2:42" ht="20.25" customHeight="1">
      <c r="B20" s="797" t="s">
        <v>20</v>
      </c>
      <c r="C20" s="798"/>
      <c r="D20" s="798"/>
      <c r="E20" s="798"/>
      <c r="F20" s="798"/>
      <c r="G20" s="798"/>
      <c r="H20" s="798"/>
      <c r="I20" s="798"/>
      <c r="J20" s="798"/>
      <c r="K20" s="798"/>
      <c r="L20" s="798"/>
      <c r="M20" s="807" t="s">
        <v>17</v>
      </c>
      <c r="N20" s="807"/>
      <c r="O20" s="807"/>
      <c r="P20" s="807"/>
      <c r="Q20" s="807"/>
      <c r="R20" s="808"/>
      <c r="S20" s="797" t="s">
        <v>20</v>
      </c>
      <c r="T20" s="798"/>
      <c r="U20" s="798"/>
      <c r="V20" s="798"/>
      <c r="W20" s="798"/>
      <c r="X20" s="798"/>
      <c r="Y20" s="798"/>
      <c r="Z20" s="798"/>
      <c r="AA20" s="798"/>
      <c r="AB20" s="798"/>
      <c r="AC20" s="798"/>
      <c r="AD20" s="807" t="s">
        <v>17</v>
      </c>
      <c r="AE20" s="807"/>
      <c r="AF20" s="807"/>
      <c r="AG20" s="807"/>
      <c r="AH20" s="807"/>
      <c r="AI20" s="809"/>
    </row>
    <row r="21" spans="2:42" ht="39" customHeight="1">
      <c r="B21" s="810"/>
      <c r="C21" s="811"/>
      <c r="D21" s="811"/>
      <c r="E21" s="811"/>
      <c r="F21" s="811"/>
      <c r="G21" s="811"/>
      <c r="H21" s="811"/>
      <c r="I21" s="811"/>
      <c r="J21" s="811"/>
      <c r="K21" s="811"/>
      <c r="L21" s="811"/>
      <c r="M21" s="811"/>
      <c r="N21" s="811"/>
      <c r="O21" s="811"/>
      <c r="P21" s="811"/>
      <c r="Q21" s="811"/>
      <c r="R21" s="812"/>
      <c r="S21" s="810"/>
      <c r="T21" s="811"/>
      <c r="U21" s="811"/>
      <c r="V21" s="811"/>
      <c r="W21" s="811"/>
      <c r="X21" s="811"/>
      <c r="Y21" s="811"/>
      <c r="Z21" s="811"/>
      <c r="AA21" s="811"/>
      <c r="AB21" s="811"/>
      <c r="AC21" s="812"/>
      <c r="AD21" s="813"/>
      <c r="AE21" s="811"/>
      <c r="AF21" s="811"/>
      <c r="AG21" s="811"/>
      <c r="AH21" s="811"/>
      <c r="AI21" s="814"/>
    </row>
    <row r="22" spans="2:42" ht="18.95" customHeight="1">
      <c r="B22" s="797" t="s">
        <v>18</v>
      </c>
      <c r="C22" s="798"/>
      <c r="D22" s="798"/>
      <c r="E22" s="798"/>
      <c r="F22" s="798"/>
      <c r="G22" s="798"/>
      <c r="H22" s="798"/>
      <c r="I22" s="798"/>
      <c r="J22" s="798"/>
      <c r="K22" s="798"/>
      <c r="L22" s="798"/>
      <c r="M22" s="815" t="s">
        <v>19</v>
      </c>
      <c r="N22" s="816"/>
      <c r="O22" s="817"/>
      <c r="P22" s="815" t="s">
        <v>132</v>
      </c>
      <c r="Q22" s="816"/>
      <c r="R22" s="818"/>
      <c r="S22" s="797" t="s">
        <v>18</v>
      </c>
      <c r="T22" s="798"/>
      <c r="U22" s="798"/>
      <c r="V22" s="798"/>
      <c r="W22" s="798"/>
      <c r="X22" s="798"/>
      <c r="Y22" s="798"/>
      <c r="Z22" s="798"/>
      <c r="AA22" s="798"/>
      <c r="AB22" s="798"/>
      <c r="AC22" s="798"/>
      <c r="AD22" s="815" t="s">
        <v>19</v>
      </c>
      <c r="AE22" s="816"/>
      <c r="AF22" s="817"/>
      <c r="AG22" s="815" t="s">
        <v>132</v>
      </c>
      <c r="AH22" s="816"/>
      <c r="AI22" s="818"/>
    </row>
    <row r="23" spans="2:42" ht="35.25" customHeight="1">
      <c r="B23" s="799"/>
      <c r="C23" s="800"/>
      <c r="D23" s="800"/>
      <c r="E23" s="800"/>
      <c r="F23" s="800"/>
      <c r="G23" s="800"/>
      <c r="H23" s="800"/>
      <c r="I23" s="800"/>
      <c r="J23" s="800"/>
      <c r="K23" s="800"/>
      <c r="L23" s="800"/>
      <c r="M23" s="804"/>
      <c r="N23" s="805"/>
      <c r="O23" s="819"/>
      <c r="P23" s="804"/>
      <c r="Q23" s="805"/>
      <c r="R23" s="806"/>
      <c r="S23" s="801"/>
      <c r="T23" s="802"/>
      <c r="U23" s="802"/>
      <c r="V23" s="802"/>
      <c r="W23" s="802"/>
      <c r="X23" s="802"/>
      <c r="Y23" s="802"/>
      <c r="Z23" s="802"/>
      <c r="AA23" s="802"/>
      <c r="AB23" s="802"/>
      <c r="AC23" s="803"/>
      <c r="AD23" s="804"/>
      <c r="AE23" s="805"/>
      <c r="AF23" s="819"/>
      <c r="AG23" s="804"/>
      <c r="AH23" s="805"/>
      <c r="AI23" s="806"/>
    </row>
    <row r="24" spans="2:42" ht="46.5" customHeight="1">
      <c r="B24" s="643" t="s">
        <v>21</v>
      </c>
      <c r="C24" s="644"/>
      <c r="D24" s="644"/>
      <c r="E24" s="644"/>
      <c r="F24" s="644"/>
      <c r="G24" s="644"/>
      <c r="H24" s="644"/>
      <c r="I24" s="644"/>
      <c r="J24" s="644"/>
      <c r="K24" s="645"/>
      <c r="L24" s="645"/>
      <c r="M24" s="645"/>
      <c r="N24" s="645"/>
      <c r="O24" s="645"/>
      <c r="P24" s="645"/>
      <c r="Q24" s="645"/>
      <c r="R24" s="645"/>
      <c r="S24" s="643" t="s">
        <v>21</v>
      </c>
      <c r="T24" s="644"/>
      <c r="U24" s="644"/>
      <c r="V24" s="644"/>
      <c r="W24" s="644"/>
      <c r="X24" s="644"/>
      <c r="Y24" s="644"/>
      <c r="Z24" s="644"/>
      <c r="AA24" s="644"/>
      <c r="AB24" s="644"/>
      <c r="AC24" s="644"/>
      <c r="AD24" s="644"/>
      <c r="AE24" s="644"/>
      <c r="AF24" s="644"/>
      <c r="AG24" s="644"/>
      <c r="AH24" s="644"/>
      <c r="AI24" s="796"/>
    </row>
    <row r="25" spans="2:42" s="22" customFormat="1" ht="62.25" customHeight="1">
      <c r="B25" s="646" t="s">
        <v>22</v>
      </c>
      <c r="C25" s="647"/>
      <c r="D25" s="647"/>
      <c r="E25" s="648"/>
      <c r="F25" s="649" t="s">
        <v>23</v>
      </c>
      <c r="G25" s="647"/>
      <c r="H25" s="647"/>
      <c r="I25" s="647"/>
      <c r="J25" s="649" t="s">
        <v>24</v>
      </c>
      <c r="K25" s="647"/>
      <c r="L25" s="647"/>
      <c r="M25" s="647"/>
      <c r="N25" s="650" t="s">
        <v>300</v>
      </c>
      <c r="O25" s="650"/>
      <c r="P25" s="650"/>
      <c r="Q25" s="650"/>
      <c r="R25" s="651"/>
      <c r="S25" s="649" t="s">
        <v>22</v>
      </c>
      <c r="T25" s="647"/>
      <c r="U25" s="647"/>
      <c r="V25" s="648"/>
      <c r="W25" s="649" t="s">
        <v>23</v>
      </c>
      <c r="X25" s="647"/>
      <c r="Y25" s="647"/>
      <c r="Z25" s="647"/>
      <c r="AA25" s="649" t="s">
        <v>24</v>
      </c>
      <c r="AB25" s="647"/>
      <c r="AC25" s="647"/>
      <c r="AD25" s="647"/>
      <c r="AE25" s="650" t="s">
        <v>300</v>
      </c>
      <c r="AF25" s="650"/>
      <c r="AG25" s="650"/>
      <c r="AH25" s="650"/>
      <c r="AI25" s="652"/>
    </row>
    <row r="26" spans="2:42" s="22" customFormat="1" ht="65.25" customHeight="1">
      <c r="B26" s="643" t="s">
        <v>301</v>
      </c>
      <c r="C26" s="644"/>
      <c r="D26" s="644"/>
      <c r="E26" s="644"/>
      <c r="F26" s="644"/>
      <c r="G26" s="644"/>
      <c r="H26" s="644"/>
      <c r="I26" s="644"/>
      <c r="J26" s="644"/>
      <c r="K26" s="645"/>
      <c r="L26" s="645"/>
      <c r="M26" s="645"/>
      <c r="N26" s="645"/>
      <c r="O26" s="645"/>
      <c r="P26" s="645"/>
      <c r="Q26" s="645"/>
      <c r="R26" s="645"/>
      <c r="S26" s="643" t="s">
        <v>306</v>
      </c>
      <c r="T26" s="644"/>
      <c r="U26" s="644"/>
      <c r="V26" s="644"/>
      <c r="W26" s="644"/>
      <c r="X26" s="644"/>
      <c r="Y26" s="644"/>
      <c r="Z26" s="644"/>
      <c r="AA26" s="644"/>
      <c r="AB26" s="645"/>
      <c r="AC26" s="645"/>
      <c r="AD26" s="645"/>
      <c r="AE26" s="645"/>
      <c r="AF26" s="645"/>
      <c r="AG26" s="645"/>
      <c r="AH26" s="645"/>
      <c r="AI26" s="653"/>
    </row>
    <row r="27" spans="2:42" ht="33" customHeight="1">
      <c r="B27" s="621" t="s">
        <v>303</v>
      </c>
      <c r="C27" s="622"/>
      <c r="D27" s="622"/>
      <c r="E27" s="622"/>
      <c r="F27" s="622"/>
      <c r="G27" s="622"/>
      <c r="H27" s="623"/>
      <c r="I27" s="624" t="s">
        <v>302</v>
      </c>
      <c r="J27" s="622"/>
      <c r="K27" s="622"/>
      <c r="L27" s="623"/>
      <c r="M27" s="794" t="s">
        <v>304</v>
      </c>
      <c r="N27" s="794"/>
      <c r="O27" s="794"/>
      <c r="P27" s="794"/>
      <c r="Q27" s="794"/>
      <c r="R27" s="795"/>
      <c r="S27" s="621" t="s">
        <v>303</v>
      </c>
      <c r="T27" s="622"/>
      <c r="U27" s="622"/>
      <c r="V27" s="622"/>
      <c r="W27" s="622"/>
      <c r="X27" s="622"/>
      <c r="Y27" s="623"/>
      <c r="Z27" s="624" t="s">
        <v>302</v>
      </c>
      <c r="AA27" s="622"/>
      <c r="AB27" s="622"/>
      <c r="AC27" s="623"/>
      <c r="AD27" s="794" t="s">
        <v>304</v>
      </c>
      <c r="AE27" s="794"/>
      <c r="AF27" s="794"/>
      <c r="AG27" s="794"/>
      <c r="AH27" s="794"/>
      <c r="AI27" s="795"/>
    </row>
    <row r="28" spans="2:42" ht="39.75" customHeight="1">
      <c r="B28" s="628"/>
      <c r="C28" s="626"/>
      <c r="D28" s="626"/>
      <c r="E28" s="626"/>
      <c r="F28" s="626"/>
      <c r="G28" s="626"/>
      <c r="H28" s="627"/>
      <c r="I28" s="625"/>
      <c r="J28" s="626"/>
      <c r="K28" s="626"/>
      <c r="L28" s="627"/>
      <c r="M28" s="625"/>
      <c r="N28" s="627"/>
      <c r="O28" s="625"/>
      <c r="P28" s="627"/>
      <c r="Q28" s="625"/>
      <c r="R28" s="627"/>
      <c r="S28" s="628"/>
      <c r="T28" s="626"/>
      <c r="U28" s="626"/>
      <c r="V28" s="626"/>
      <c r="W28" s="626"/>
      <c r="X28" s="626"/>
      <c r="Y28" s="627"/>
      <c r="Z28" s="625"/>
      <c r="AA28" s="626"/>
      <c r="AB28" s="626"/>
      <c r="AC28" s="627"/>
      <c r="AD28" s="625"/>
      <c r="AE28" s="627"/>
      <c r="AF28" s="625"/>
      <c r="AG28" s="627"/>
      <c r="AH28" s="625"/>
      <c r="AI28" s="790"/>
      <c r="AJ28" s="21"/>
    </row>
    <row r="29" spans="2:42" ht="33" customHeight="1">
      <c r="B29" s="621" t="s">
        <v>305</v>
      </c>
      <c r="C29" s="622"/>
      <c r="D29" s="622"/>
      <c r="E29" s="622"/>
      <c r="F29" s="622"/>
      <c r="G29" s="622"/>
      <c r="H29" s="623"/>
      <c r="I29" s="624" t="s">
        <v>302</v>
      </c>
      <c r="J29" s="622"/>
      <c r="K29" s="622"/>
      <c r="L29" s="623"/>
      <c r="M29" s="794" t="s">
        <v>304</v>
      </c>
      <c r="N29" s="794"/>
      <c r="O29" s="794"/>
      <c r="P29" s="794"/>
      <c r="Q29" s="794"/>
      <c r="R29" s="795"/>
      <c r="S29" s="621" t="s">
        <v>305</v>
      </c>
      <c r="T29" s="622"/>
      <c r="U29" s="622"/>
      <c r="V29" s="622"/>
      <c r="W29" s="622"/>
      <c r="X29" s="622"/>
      <c r="Y29" s="623"/>
      <c r="Z29" s="624" t="s">
        <v>302</v>
      </c>
      <c r="AA29" s="622"/>
      <c r="AB29" s="622"/>
      <c r="AC29" s="623"/>
      <c r="AD29" s="794" t="s">
        <v>304</v>
      </c>
      <c r="AE29" s="794"/>
      <c r="AF29" s="794"/>
      <c r="AG29" s="794"/>
      <c r="AH29" s="794"/>
      <c r="AI29" s="795"/>
    </row>
    <row r="30" spans="2:42" ht="37.5" customHeight="1">
      <c r="B30" s="628"/>
      <c r="C30" s="626"/>
      <c r="D30" s="626"/>
      <c r="E30" s="626"/>
      <c r="F30" s="626"/>
      <c r="G30" s="626"/>
      <c r="H30" s="627"/>
      <c r="I30" s="625"/>
      <c r="J30" s="626"/>
      <c r="K30" s="626"/>
      <c r="L30" s="627"/>
      <c r="M30" s="625"/>
      <c r="N30" s="627"/>
      <c r="O30" s="625"/>
      <c r="P30" s="627"/>
      <c r="Q30" s="625"/>
      <c r="R30" s="627"/>
      <c r="S30" s="628"/>
      <c r="T30" s="626"/>
      <c r="U30" s="626"/>
      <c r="V30" s="626"/>
      <c r="W30" s="626"/>
      <c r="X30" s="626"/>
      <c r="Y30" s="627"/>
      <c r="Z30" s="625"/>
      <c r="AA30" s="626"/>
      <c r="AB30" s="626"/>
      <c r="AC30" s="627"/>
      <c r="AD30" s="625"/>
      <c r="AE30" s="627"/>
      <c r="AF30" s="625"/>
      <c r="AG30" s="627"/>
      <c r="AH30" s="625"/>
      <c r="AI30" s="790"/>
      <c r="AJ30" s="21"/>
    </row>
    <row r="31" spans="2:42" ht="42.95" customHeight="1">
      <c r="B31" s="791" t="s">
        <v>25</v>
      </c>
      <c r="C31" s="792"/>
      <c r="D31" s="792"/>
      <c r="E31" s="792"/>
      <c r="F31" s="792"/>
      <c r="G31" s="792"/>
      <c r="H31" s="792"/>
      <c r="I31" s="792"/>
      <c r="J31" s="792"/>
      <c r="K31" s="792"/>
      <c r="L31" s="792"/>
      <c r="M31" s="792"/>
      <c r="N31" s="792"/>
      <c r="O31" s="792"/>
      <c r="P31" s="792"/>
      <c r="Q31" s="792"/>
      <c r="R31" s="792"/>
      <c r="S31" s="792"/>
      <c r="T31" s="792"/>
      <c r="U31" s="792"/>
      <c r="V31" s="792"/>
      <c r="W31" s="792"/>
      <c r="X31" s="792"/>
      <c r="Y31" s="792"/>
      <c r="Z31" s="792"/>
      <c r="AA31" s="792"/>
      <c r="AB31" s="792"/>
      <c r="AC31" s="792"/>
      <c r="AD31" s="792"/>
      <c r="AE31" s="792"/>
      <c r="AF31" s="792"/>
      <c r="AG31" s="792"/>
      <c r="AH31" s="792"/>
      <c r="AI31" s="793"/>
    </row>
    <row r="32" spans="2:42" ht="39" customHeight="1">
      <c r="B32" s="633" t="s">
        <v>26</v>
      </c>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5"/>
    </row>
    <row r="33" spans="1:43" ht="62.25" customHeight="1">
      <c r="B33" s="629"/>
      <c r="C33" s="630"/>
      <c r="D33" s="630"/>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c r="AH33" s="631"/>
      <c r="AI33" s="632"/>
    </row>
    <row r="34" spans="1:43" ht="30" customHeight="1">
      <c r="B34" s="633" t="s">
        <v>27</v>
      </c>
      <c r="C34" s="634"/>
      <c r="D34" s="634"/>
      <c r="E34" s="634"/>
      <c r="F34" s="634"/>
      <c r="G34" s="634"/>
      <c r="H34" s="634"/>
      <c r="I34" s="634"/>
      <c r="J34" s="634"/>
      <c r="K34" s="634"/>
      <c r="L34" s="634"/>
      <c r="M34" s="634"/>
      <c r="N34" s="634"/>
      <c r="O34" s="634"/>
      <c r="P34" s="634"/>
      <c r="Q34" s="634"/>
      <c r="R34" s="634"/>
      <c r="S34" s="634"/>
      <c r="T34" s="634"/>
      <c r="U34" s="634"/>
      <c r="V34" s="634"/>
      <c r="W34" s="634"/>
      <c r="X34" s="634"/>
      <c r="Y34" s="634"/>
      <c r="Z34" s="634"/>
      <c r="AA34" s="634"/>
      <c r="AB34" s="634"/>
      <c r="AC34" s="634"/>
      <c r="AD34" s="634"/>
      <c r="AE34" s="634"/>
      <c r="AF34" s="634"/>
      <c r="AG34" s="634"/>
      <c r="AH34" s="634"/>
      <c r="AI34" s="635"/>
    </row>
    <row r="35" spans="1:43" ht="51" customHeight="1">
      <c r="B35" s="629"/>
      <c r="C35" s="630"/>
      <c r="D35" s="630"/>
      <c r="E35" s="631"/>
      <c r="F35" s="631"/>
      <c r="G35" s="631"/>
      <c r="H35" s="631"/>
      <c r="I35" s="631"/>
      <c r="J35" s="631"/>
      <c r="K35" s="631"/>
      <c r="L35" s="631"/>
      <c r="M35" s="631"/>
      <c r="N35" s="631"/>
      <c r="O35" s="631"/>
      <c r="P35" s="631"/>
      <c r="Q35" s="631"/>
      <c r="R35" s="631"/>
      <c r="S35" s="631"/>
      <c r="T35" s="631"/>
      <c r="U35" s="631"/>
      <c r="V35" s="631"/>
      <c r="W35" s="631"/>
      <c r="X35" s="631"/>
      <c r="Y35" s="631"/>
      <c r="Z35" s="631"/>
      <c r="AA35" s="631"/>
      <c r="AB35" s="631"/>
      <c r="AC35" s="631"/>
      <c r="AD35" s="631"/>
      <c r="AE35" s="631"/>
      <c r="AF35" s="631"/>
      <c r="AG35" s="631"/>
      <c r="AH35" s="631"/>
      <c r="AI35" s="632"/>
    </row>
    <row r="36" spans="1:43" ht="30" customHeight="1">
      <c r="B36" s="633" t="s">
        <v>28</v>
      </c>
      <c r="C36" s="634"/>
      <c r="D36" s="634"/>
      <c r="E36" s="634"/>
      <c r="F36" s="634"/>
      <c r="G36" s="634"/>
      <c r="H36" s="634"/>
      <c r="I36" s="634"/>
      <c r="J36" s="634"/>
      <c r="K36" s="634"/>
      <c r="L36" s="634"/>
      <c r="M36" s="634"/>
      <c r="N36" s="634"/>
      <c r="O36" s="634"/>
      <c r="P36" s="634"/>
      <c r="Q36" s="634"/>
      <c r="R36" s="634"/>
      <c r="S36" s="634"/>
      <c r="T36" s="634"/>
      <c r="U36" s="634"/>
      <c r="V36" s="634"/>
      <c r="W36" s="634"/>
      <c r="X36" s="634"/>
      <c r="Y36" s="634"/>
      <c r="Z36" s="634"/>
      <c r="AA36" s="634"/>
      <c r="AB36" s="634"/>
      <c r="AC36" s="634"/>
      <c r="AD36" s="634"/>
      <c r="AE36" s="634"/>
      <c r="AF36" s="634"/>
      <c r="AG36" s="634"/>
      <c r="AH36" s="634"/>
      <c r="AI36" s="635"/>
    </row>
    <row r="37" spans="1:43" ht="66.75" customHeight="1">
      <c r="B37" s="629"/>
      <c r="C37" s="630"/>
      <c r="D37" s="630"/>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2"/>
    </row>
    <row r="38" spans="1:43" ht="30" customHeight="1">
      <c r="B38" s="633" t="s">
        <v>29</v>
      </c>
      <c r="C38" s="634"/>
      <c r="D38" s="634"/>
      <c r="E38" s="634"/>
      <c r="F38" s="634"/>
      <c r="G38" s="634"/>
      <c r="H38" s="634"/>
      <c r="I38" s="634"/>
      <c r="J38" s="634"/>
      <c r="K38" s="634"/>
      <c r="L38" s="634"/>
      <c r="M38" s="634"/>
      <c r="N38" s="634"/>
      <c r="O38" s="634"/>
      <c r="P38" s="634"/>
      <c r="Q38" s="634"/>
      <c r="R38" s="634"/>
      <c r="S38" s="634"/>
      <c r="T38" s="634"/>
      <c r="U38" s="634"/>
      <c r="V38" s="634"/>
      <c r="W38" s="634"/>
      <c r="X38" s="634"/>
      <c r="Y38" s="634"/>
      <c r="Z38" s="634"/>
      <c r="AA38" s="634"/>
      <c r="AB38" s="634"/>
      <c r="AC38" s="634"/>
      <c r="AD38" s="634"/>
      <c r="AE38" s="634"/>
      <c r="AF38" s="634"/>
      <c r="AG38" s="634"/>
      <c r="AH38" s="634"/>
      <c r="AI38" s="635"/>
    </row>
    <row r="39" spans="1:43" ht="45.75" customHeight="1">
      <c r="B39" s="629"/>
      <c r="C39" s="630"/>
      <c r="D39" s="630"/>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2"/>
    </row>
    <row r="40" spans="1:43" ht="33" customHeight="1">
      <c r="B40" s="633" t="s">
        <v>30</v>
      </c>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5"/>
    </row>
    <row r="41" spans="1:43" ht="47.25" customHeight="1">
      <c r="B41" s="629"/>
      <c r="C41" s="630"/>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2"/>
    </row>
    <row r="42" spans="1:43" ht="30" customHeight="1">
      <c r="B42" s="633" t="s">
        <v>31</v>
      </c>
      <c r="C42" s="634"/>
      <c r="D42" s="634"/>
      <c r="E42" s="634"/>
      <c r="F42" s="634"/>
      <c r="G42" s="634"/>
      <c r="H42" s="634"/>
      <c r="I42" s="634"/>
      <c r="J42" s="634"/>
      <c r="K42" s="634"/>
      <c r="L42" s="634"/>
      <c r="M42" s="634"/>
      <c r="N42" s="634"/>
      <c r="O42" s="634"/>
      <c r="P42" s="634"/>
      <c r="Q42" s="634"/>
      <c r="R42" s="634"/>
      <c r="S42" s="634"/>
      <c r="T42" s="634"/>
      <c r="U42" s="634"/>
      <c r="V42" s="634"/>
      <c r="W42" s="634"/>
      <c r="X42" s="634"/>
      <c r="Y42" s="634"/>
      <c r="Z42" s="634"/>
      <c r="AA42" s="634"/>
      <c r="AB42" s="634"/>
      <c r="AC42" s="634"/>
      <c r="AD42" s="634"/>
      <c r="AE42" s="634"/>
      <c r="AF42" s="634"/>
      <c r="AG42" s="634"/>
      <c r="AH42" s="634"/>
      <c r="AI42" s="635"/>
    </row>
    <row r="43" spans="1:43" ht="33" customHeight="1" thickBot="1">
      <c r="B43" s="636" t="s">
        <v>617</v>
      </c>
      <c r="C43" s="637"/>
      <c r="D43" s="637"/>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9"/>
    </row>
    <row r="44" spans="1:43" ht="51.75" customHeight="1" thickBot="1">
      <c r="B44" s="640" t="s">
        <v>32</v>
      </c>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2"/>
    </row>
    <row r="45" spans="1:43" ht="35.25" customHeight="1" thickBot="1">
      <c r="B45" s="748" t="s">
        <v>836</v>
      </c>
      <c r="C45" s="749"/>
      <c r="D45" s="749"/>
      <c r="E45" s="750"/>
      <c r="F45" s="750"/>
      <c r="G45" s="750"/>
      <c r="H45" s="750"/>
      <c r="I45" s="750"/>
      <c r="J45" s="750"/>
      <c r="K45" s="750"/>
      <c r="L45" s="750"/>
      <c r="M45" s="750"/>
      <c r="N45" s="750"/>
      <c r="O45" s="750"/>
      <c r="P45" s="750"/>
      <c r="Q45" s="750"/>
      <c r="R45" s="750"/>
      <c r="S45" s="750"/>
      <c r="T45" s="750"/>
      <c r="U45" s="750"/>
      <c r="V45" s="750"/>
      <c r="W45" s="750"/>
      <c r="X45" s="750"/>
      <c r="Y45" s="750"/>
      <c r="Z45" s="750"/>
      <c r="AA45" s="750"/>
      <c r="AB45" s="750"/>
      <c r="AC45" s="750"/>
      <c r="AD45" s="750"/>
      <c r="AE45" s="750"/>
      <c r="AF45" s="750"/>
      <c r="AG45" s="750"/>
      <c r="AH45" s="750"/>
      <c r="AI45" s="751"/>
    </row>
    <row r="46" spans="1:43" s="325" customFormat="1" ht="110.25" customHeight="1">
      <c r="A46" s="324"/>
      <c r="B46" s="377" t="s">
        <v>79</v>
      </c>
      <c r="C46" s="376" t="s">
        <v>739</v>
      </c>
      <c r="D46" s="772" t="s">
        <v>740</v>
      </c>
      <c r="E46" s="773"/>
      <c r="F46" s="774" t="s">
        <v>741</v>
      </c>
      <c r="G46" s="775"/>
      <c r="H46" s="776" t="s">
        <v>82</v>
      </c>
      <c r="I46" s="777"/>
      <c r="J46" s="778" t="s">
        <v>742</v>
      </c>
      <c r="K46" s="779"/>
      <c r="L46" s="780" t="s">
        <v>743</v>
      </c>
      <c r="M46" s="781"/>
      <c r="N46" s="782" t="s">
        <v>744</v>
      </c>
      <c r="O46" s="783"/>
      <c r="P46" s="784" t="s">
        <v>745</v>
      </c>
      <c r="Q46" s="785"/>
      <c r="R46" s="786" t="s">
        <v>87</v>
      </c>
      <c r="S46" s="787"/>
      <c r="T46" s="788" t="s">
        <v>817</v>
      </c>
      <c r="U46" s="789"/>
      <c r="V46" s="898" t="s">
        <v>89</v>
      </c>
      <c r="W46" s="899"/>
      <c r="X46" s="892" t="s">
        <v>90</v>
      </c>
      <c r="Y46" s="893"/>
      <c r="Z46" s="894" t="s">
        <v>417</v>
      </c>
      <c r="AA46" s="895"/>
      <c r="AB46" s="896" t="s">
        <v>91</v>
      </c>
      <c r="AC46" s="897"/>
      <c r="AD46" s="900" t="s">
        <v>746</v>
      </c>
      <c r="AE46" s="901"/>
      <c r="AF46" s="902" t="s">
        <v>747</v>
      </c>
      <c r="AG46" s="903"/>
      <c r="AH46" s="904" t="s">
        <v>748</v>
      </c>
      <c r="AI46" s="905"/>
      <c r="AJ46" s="324"/>
      <c r="AK46" s="324"/>
      <c r="AL46" s="324"/>
      <c r="AM46" s="324"/>
      <c r="AN46" s="324"/>
      <c r="AO46" s="324"/>
      <c r="AP46" s="324"/>
      <c r="AQ46" s="324"/>
    </row>
    <row r="47" spans="1:43" ht="16.5" customHeight="1">
      <c r="B47" s="566" t="s">
        <v>765</v>
      </c>
      <c r="C47" s="378" t="s">
        <v>318</v>
      </c>
      <c r="D47" s="551" t="s">
        <v>310</v>
      </c>
      <c r="E47" s="552"/>
      <c r="F47" s="551" t="s">
        <v>322</v>
      </c>
      <c r="G47" s="552"/>
      <c r="H47" s="551" t="s">
        <v>335</v>
      </c>
      <c r="I47" s="552"/>
      <c r="J47" s="551" t="s">
        <v>345</v>
      </c>
      <c r="K47" s="552"/>
      <c r="L47" s="551" t="s">
        <v>354</v>
      </c>
      <c r="M47" s="552"/>
      <c r="N47" s="551" t="s">
        <v>362</v>
      </c>
      <c r="O47" s="552"/>
      <c r="P47" s="551" t="s">
        <v>367</v>
      </c>
      <c r="Q47" s="552"/>
      <c r="R47" s="551" t="s">
        <v>379</v>
      </c>
      <c r="S47" s="552"/>
      <c r="T47" s="551" t="s">
        <v>386</v>
      </c>
      <c r="U47" s="552"/>
      <c r="V47" s="551" t="s">
        <v>396</v>
      </c>
      <c r="W47" s="552"/>
      <c r="X47" s="551" t="s">
        <v>406</v>
      </c>
      <c r="Y47" s="552"/>
      <c r="Z47" s="551" t="s">
        <v>418</v>
      </c>
      <c r="AA47" s="552"/>
      <c r="AB47" s="551" t="s">
        <v>423</v>
      </c>
      <c r="AC47" s="552"/>
      <c r="AD47" s="551" t="s">
        <v>433</v>
      </c>
      <c r="AE47" s="552"/>
      <c r="AF47" s="551" t="s">
        <v>445</v>
      </c>
      <c r="AG47" s="552"/>
      <c r="AH47" s="551" t="s">
        <v>457</v>
      </c>
      <c r="AI47" s="553"/>
    </row>
    <row r="48" spans="1:43" ht="16.5" customHeight="1">
      <c r="B48" s="567"/>
      <c r="C48" s="378" t="s">
        <v>319</v>
      </c>
      <c r="D48" s="551" t="s">
        <v>311</v>
      </c>
      <c r="E48" s="552"/>
      <c r="F48" s="551" t="s">
        <v>323</v>
      </c>
      <c r="G48" s="552"/>
      <c r="H48" s="551" t="s">
        <v>336</v>
      </c>
      <c r="I48" s="552"/>
      <c r="J48" s="551" t="s">
        <v>346</v>
      </c>
      <c r="K48" s="552"/>
      <c r="L48" s="551" t="s">
        <v>355</v>
      </c>
      <c r="M48" s="552"/>
      <c r="N48" s="551" t="s">
        <v>363</v>
      </c>
      <c r="O48" s="552"/>
      <c r="P48" s="551" t="s">
        <v>368</v>
      </c>
      <c r="Q48" s="552"/>
      <c r="R48" s="551" t="s">
        <v>380</v>
      </c>
      <c r="S48" s="552"/>
      <c r="T48" s="551" t="s">
        <v>387</v>
      </c>
      <c r="U48" s="552"/>
      <c r="V48" s="551" t="s">
        <v>397</v>
      </c>
      <c r="W48" s="552"/>
      <c r="X48" s="551" t="s">
        <v>407</v>
      </c>
      <c r="Y48" s="552"/>
      <c r="Z48" s="551" t="s">
        <v>419</v>
      </c>
      <c r="AA48" s="552"/>
      <c r="AB48" s="551" t="s">
        <v>424</v>
      </c>
      <c r="AC48" s="552"/>
      <c r="AD48" s="551" t="s">
        <v>434</v>
      </c>
      <c r="AE48" s="552"/>
      <c r="AF48" s="551" t="s">
        <v>446</v>
      </c>
      <c r="AG48" s="552"/>
      <c r="AH48" s="551" t="s">
        <v>458</v>
      </c>
      <c r="AI48" s="553"/>
    </row>
    <row r="49" spans="2:35" ht="16.5" customHeight="1">
      <c r="B49" s="567"/>
      <c r="C49" s="378" t="s">
        <v>320</v>
      </c>
      <c r="D49" s="551" t="s">
        <v>312</v>
      </c>
      <c r="E49" s="552"/>
      <c r="F49" s="551" t="s">
        <v>324</v>
      </c>
      <c r="G49" s="552"/>
      <c r="H49" s="551" t="s">
        <v>337</v>
      </c>
      <c r="I49" s="552"/>
      <c r="J49" s="551" t="s">
        <v>347</v>
      </c>
      <c r="K49" s="552"/>
      <c r="L49" s="551" t="s">
        <v>356</v>
      </c>
      <c r="M49" s="552"/>
      <c r="N49" s="551" t="s">
        <v>364</v>
      </c>
      <c r="O49" s="552"/>
      <c r="P49" s="551" t="s">
        <v>369</v>
      </c>
      <c r="Q49" s="552"/>
      <c r="R49" s="551" t="s">
        <v>381</v>
      </c>
      <c r="S49" s="552"/>
      <c r="T49" s="551" t="s">
        <v>388</v>
      </c>
      <c r="U49" s="552"/>
      <c r="V49" s="551" t="s">
        <v>398</v>
      </c>
      <c r="W49" s="552"/>
      <c r="X49" s="551" t="s">
        <v>408</v>
      </c>
      <c r="Y49" s="552"/>
      <c r="Z49" s="551" t="s">
        <v>420</v>
      </c>
      <c r="AA49" s="552"/>
      <c r="AB49" s="551" t="s">
        <v>425</v>
      </c>
      <c r="AC49" s="552"/>
      <c r="AD49" s="551" t="s">
        <v>435</v>
      </c>
      <c r="AE49" s="552"/>
      <c r="AF49" s="551" t="s">
        <v>447</v>
      </c>
      <c r="AG49" s="552"/>
      <c r="AH49" s="551" t="s">
        <v>459</v>
      </c>
      <c r="AI49" s="553"/>
    </row>
    <row r="50" spans="2:35" ht="16.5" customHeight="1">
      <c r="B50" s="567"/>
      <c r="C50" s="378" t="s">
        <v>321</v>
      </c>
      <c r="D50" s="551" t="s">
        <v>313</v>
      </c>
      <c r="E50" s="552"/>
      <c r="F50" s="551" t="s">
        <v>325</v>
      </c>
      <c r="G50" s="552"/>
      <c r="H50" s="551" t="s">
        <v>338</v>
      </c>
      <c r="I50" s="552"/>
      <c r="J50" s="551" t="s">
        <v>348</v>
      </c>
      <c r="K50" s="552"/>
      <c r="L50" s="551" t="s">
        <v>357</v>
      </c>
      <c r="M50" s="552"/>
      <c r="N50" s="551" t="s">
        <v>365</v>
      </c>
      <c r="O50" s="552"/>
      <c r="P50" s="551" t="s">
        <v>370</v>
      </c>
      <c r="Q50" s="552"/>
      <c r="R50" s="551" t="s">
        <v>382</v>
      </c>
      <c r="S50" s="552"/>
      <c r="T50" s="551" t="s">
        <v>389</v>
      </c>
      <c r="U50" s="552"/>
      <c r="V50" s="551" t="s">
        <v>399</v>
      </c>
      <c r="W50" s="552"/>
      <c r="X50" s="551" t="s">
        <v>409</v>
      </c>
      <c r="Y50" s="552"/>
      <c r="Z50" s="551" t="s">
        <v>421</v>
      </c>
      <c r="AA50" s="552"/>
      <c r="AB50" s="551" t="s">
        <v>426</v>
      </c>
      <c r="AC50" s="552"/>
      <c r="AD50" s="551" t="s">
        <v>436</v>
      </c>
      <c r="AE50" s="552"/>
      <c r="AF50" s="551" t="s">
        <v>448</v>
      </c>
      <c r="AG50" s="552"/>
      <c r="AH50" s="551" t="s">
        <v>767</v>
      </c>
      <c r="AI50" s="553"/>
    </row>
    <row r="51" spans="2:35" ht="16.5" customHeight="1">
      <c r="B51" s="567"/>
      <c r="C51" s="378" t="s">
        <v>762</v>
      </c>
      <c r="D51" s="551" t="s">
        <v>314</v>
      </c>
      <c r="E51" s="552"/>
      <c r="F51" s="551" t="s">
        <v>326</v>
      </c>
      <c r="G51" s="552"/>
      <c r="H51" s="551" t="s">
        <v>339</v>
      </c>
      <c r="I51" s="552"/>
      <c r="J51" s="551" t="s">
        <v>349</v>
      </c>
      <c r="K51" s="552"/>
      <c r="L51" s="551" t="s">
        <v>358</v>
      </c>
      <c r="M51" s="552"/>
      <c r="N51" s="551" t="s">
        <v>366</v>
      </c>
      <c r="O51" s="552"/>
      <c r="P51" s="551" t="s">
        <v>371</v>
      </c>
      <c r="Q51" s="552"/>
      <c r="R51" s="551" t="s">
        <v>383</v>
      </c>
      <c r="S51" s="552"/>
      <c r="T51" s="551" t="s">
        <v>391</v>
      </c>
      <c r="U51" s="552"/>
      <c r="V51" s="551" t="s">
        <v>400</v>
      </c>
      <c r="W51" s="552"/>
      <c r="X51" s="551" t="s">
        <v>410</v>
      </c>
      <c r="Y51" s="552"/>
      <c r="Z51" s="551" t="s">
        <v>422</v>
      </c>
      <c r="AA51" s="552"/>
      <c r="AB51" s="551" t="s">
        <v>427</v>
      </c>
      <c r="AC51" s="552"/>
      <c r="AD51" s="551" t="s">
        <v>437</v>
      </c>
      <c r="AE51" s="552"/>
      <c r="AF51" s="551" t="s">
        <v>449</v>
      </c>
      <c r="AG51" s="552"/>
      <c r="AH51" s="551" t="s">
        <v>768</v>
      </c>
      <c r="AI51" s="553"/>
    </row>
    <row r="52" spans="2:35" ht="16.5" customHeight="1">
      <c r="B52" s="567"/>
      <c r="C52" s="378" t="s">
        <v>763</v>
      </c>
      <c r="D52" s="551" t="s">
        <v>315</v>
      </c>
      <c r="E52" s="552"/>
      <c r="F52" s="551" t="s">
        <v>327</v>
      </c>
      <c r="G52" s="552"/>
      <c r="H52" s="551" t="s">
        <v>340</v>
      </c>
      <c r="I52" s="552"/>
      <c r="J52" s="551" t="s">
        <v>350</v>
      </c>
      <c r="K52" s="552"/>
      <c r="L52" s="551" t="s">
        <v>359</v>
      </c>
      <c r="M52" s="552"/>
      <c r="N52" s="554"/>
      <c r="O52" s="555"/>
      <c r="P52" s="551" t="s">
        <v>372</v>
      </c>
      <c r="Q52" s="552"/>
      <c r="R52" s="551" t="s">
        <v>384</v>
      </c>
      <c r="S52" s="552"/>
      <c r="T52" s="551" t="s">
        <v>392</v>
      </c>
      <c r="U52" s="552"/>
      <c r="V52" s="551" t="s">
        <v>401</v>
      </c>
      <c r="W52" s="552"/>
      <c r="X52" s="551" t="s">
        <v>411</v>
      </c>
      <c r="Y52" s="552"/>
      <c r="Z52" s="554"/>
      <c r="AA52" s="555"/>
      <c r="AB52" s="551" t="s">
        <v>428</v>
      </c>
      <c r="AC52" s="552"/>
      <c r="AD52" s="551" t="s">
        <v>438</v>
      </c>
      <c r="AE52" s="552"/>
      <c r="AF52" s="551" t="s">
        <v>450</v>
      </c>
      <c r="AG52" s="552"/>
      <c r="AH52" s="551" t="s">
        <v>769</v>
      </c>
      <c r="AI52" s="553"/>
    </row>
    <row r="53" spans="2:35" ht="16.5" customHeight="1">
      <c r="B53" s="567"/>
      <c r="C53" s="378" t="s">
        <v>764</v>
      </c>
      <c r="D53" s="551" t="s">
        <v>316</v>
      </c>
      <c r="E53" s="552"/>
      <c r="F53" s="551" t="s">
        <v>328</v>
      </c>
      <c r="G53" s="552"/>
      <c r="H53" s="551" t="s">
        <v>341</v>
      </c>
      <c r="I53" s="552"/>
      <c r="J53" s="551" t="s">
        <v>351</v>
      </c>
      <c r="K53" s="552"/>
      <c r="L53" s="551" t="s">
        <v>360</v>
      </c>
      <c r="M53" s="552"/>
      <c r="N53" s="556"/>
      <c r="O53" s="557"/>
      <c r="P53" s="551" t="s">
        <v>373</v>
      </c>
      <c r="Q53" s="552"/>
      <c r="R53" s="551" t="s">
        <v>385</v>
      </c>
      <c r="S53" s="552"/>
      <c r="T53" s="551" t="s">
        <v>393</v>
      </c>
      <c r="U53" s="552"/>
      <c r="V53" s="551" t="s">
        <v>402</v>
      </c>
      <c r="W53" s="552"/>
      <c r="X53" s="551" t="s">
        <v>412</v>
      </c>
      <c r="Y53" s="552"/>
      <c r="Z53" s="556"/>
      <c r="AA53" s="557"/>
      <c r="AB53" s="551" t="s">
        <v>429</v>
      </c>
      <c r="AC53" s="552"/>
      <c r="AD53" s="551" t="s">
        <v>439</v>
      </c>
      <c r="AE53" s="552"/>
      <c r="AF53" s="551" t="s">
        <v>451</v>
      </c>
      <c r="AG53" s="552"/>
      <c r="AH53" s="551" t="s">
        <v>770</v>
      </c>
      <c r="AI53" s="553"/>
    </row>
    <row r="54" spans="2:35" ht="16.5" customHeight="1">
      <c r="B54" s="567"/>
      <c r="C54" s="579"/>
      <c r="D54" s="551" t="s">
        <v>317</v>
      </c>
      <c r="E54" s="552"/>
      <c r="F54" s="551" t="s">
        <v>329</v>
      </c>
      <c r="G54" s="552"/>
      <c r="H54" s="551" t="s">
        <v>342</v>
      </c>
      <c r="I54" s="552"/>
      <c r="J54" s="551" t="s">
        <v>352</v>
      </c>
      <c r="K54" s="552"/>
      <c r="L54" s="551" t="s">
        <v>361</v>
      </c>
      <c r="M54" s="552"/>
      <c r="N54" s="556"/>
      <c r="O54" s="557"/>
      <c r="P54" s="551" t="s">
        <v>374</v>
      </c>
      <c r="Q54" s="552"/>
      <c r="R54" s="554"/>
      <c r="S54" s="555"/>
      <c r="T54" s="551" t="s">
        <v>394</v>
      </c>
      <c r="U54" s="552"/>
      <c r="V54" s="551" t="s">
        <v>403</v>
      </c>
      <c r="W54" s="552"/>
      <c r="X54" s="551" t="s">
        <v>413</v>
      </c>
      <c r="Y54" s="552"/>
      <c r="Z54" s="556"/>
      <c r="AA54" s="557"/>
      <c r="AB54" s="551" t="s">
        <v>430</v>
      </c>
      <c r="AC54" s="552"/>
      <c r="AD54" s="551" t="s">
        <v>440</v>
      </c>
      <c r="AE54" s="552"/>
      <c r="AF54" s="551" t="s">
        <v>452</v>
      </c>
      <c r="AG54" s="552"/>
      <c r="AH54" s="551" t="s">
        <v>461</v>
      </c>
      <c r="AI54" s="553"/>
    </row>
    <row r="55" spans="2:35" ht="16.5" customHeight="1">
      <c r="B55" s="567"/>
      <c r="C55" s="580"/>
      <c r="D55" s="570"/>
      <c r="E55" s="571"/>
      <c r="F55" s="551" t="s">
        <v>330</v>
      </c>
      <c r="G55" s="552"/>
      <c r="H55" s="551" t="s">
        <v>343</v>
      </c>
      <c r="I55" s="552"/>
      <c r="J55" s="551" t="s">
        <v>353</v>
      </c>
      <c r="K55" s="552"/>
      <c r="L55" s="554"/>
      <c r="M55" s="555"/>
      <c r="N55" s="556"/>
      <c r="O55" s="557"/>
      <c r="P55" s="551" t="s">
        <v>375</v>
      </c>
      <c r="Q55" s="552"/>
      <c r="R55" s="556"/>
      <c r="S55" s="557"/>
      <c r="T55" s="551" t="s">
        <v>395</v>
      </c>
      <c r="U55" s="552"/>
      <c r="V55" s="551" t="s">
        <v>404</v>
      </c>
      <c r="W55" s="552"/>
      <c r="X55" s="551" t="s">
        <v>414</v>
      </c>
      <c r="Y55" s="552"/>
      <c r="Z55" s="556"/>
      <c r="AA55" s="557"/>
      <c r="AB55" s="551" t="s">
        <v>431</v>
      </c>
      <c r="AC55" s="552"/>
      <c r="AD55" s="551" t="s">
        <v>441</v>
      </c>
      <c r="AE55" s="552"/>
      <c r="AF55" s="551" t="s">
        <v>453</v>
      </c>
      <c r="AG55" s="552"/>
      <c r="AH55" s="551" t="s">
        <v>462</v>
      </c>
      <c r="AI55" s="553"/>
    </row>
    <row r="56" spans="2:35" ht="16.5" customHeight="1">
      <c r="B56" s="567"/>
      <c r="C56" s="580"/>
      <c r="D56" s="572"/>
      <c r="E56" s="573"/>
      <c r="F56" s="551" t="s">
        <v>331</v>
      </c>
      <c r="G56" s="552"/>
      <c r="H56" s="551" t="s">
        <v>344</v>
      </c>
      <c r="I56" s="552"/>
      <c r="J56" s="554"/>
      <c r="K56" s="555"/>
      <c r="L56" s="556"/>
      <c r="M56" s="557"/>
      <c r="N56" s="556"/>
      <c r="O56" s="557"/>
      <c r="P56" s="551" t="s">
        <v>376</v>
      </c>
      <c r="Q56" s="552"/>
      <c r="R56" s="556"/>
      <c r="S56" s="557"/>
      <c r="T56" s="554"/>
      <c r="U56" s="555"/>
      <c r="V56" s="551" t="s">
        <v>405</v>
      </c>
      <c r="W56" s="552"/>
      <c r="X56" s="551" t="s">
        <v>415</v>
      </c>
      <c r="Y56" s="552"/>
      <c r="Z56" s="556"/>
      <c r="AA56" s="557"/>
      <c r="AB56" s="551" t="s">
        <v>432</v>
      </c>
      <c r="AC56" s="552"/>
      <c r="AD56" s="551" t="s">
        <v>442</v>
      </c>
      <c r="AE56" s="552"/>
      <c r="AF56" s="551" t="s">
        <v>454</v>
      </c>
      <c r="AG56" s="552"/>
      <c r="AH56" s="551" t="s">
        <v>463</v>
      </c>
      <c r="AI56" s="553"/>
    </row>
    <row r="57" spans="2:35" ht="16.5" customHeight="1">
      <c r="B57" s="567"/>
      <c r="C57" s="580"/>
      <c r="D57" s="572"/>
      <c r="E57" s="573"/>
      <c r="F57" s="551" t="s">
        <v>332</v>
      </c>
      <c r="G57" s="552"/>
      <c r="H57" s="554"/>
      <c r="I57" s="555"/>
      <c r="J57" s="556"/>
      <c r="K57" s="557"/>
      <c r="L57" s="556"/>
      <c r="M57" s="557"/>
      <c r="N57" s="556"/>
      <c r="O57" s="557"/>
      <c r="P57" s="551" t="s">
        <v>377</v>
      </c>
      <c r="Q57" s="552"/>
      <c r="R57" s="556"/>
      <c r="S57" s="557"/>
      <c r="T57" s="556"/>
      <c r="U57" s="557"/>
      <c r="V57" s="554"/>
      <c r="W57" s="555"/>
      <c r="X57" s="551" t="s">
        <v>416</v>
      </c>
      <c r="Y57" s="552"/>
      <c r="Z57" s="556"/>
      <c r="AA57" s="557"/>
      <c r="AB57" s="554"/>
      <c r="AC57" s="555"/>
      <c r="AD57" s="551" t="s">
        <v>443</v>
      </c>
      <c r="AE57" s="552"/>
      <c r="AF57" s="551" t="s">
        <v>455</v>
      </c>
      <c r="AG57" s="552"/>
      <c r="AH57" s="551" t="s">
        <v>464</v>
      </c>
      <c r="AI57" s="553"/>
    </row>
    <row r="58" spans="2:35" ht="16.5" customHeight="1">
      <c r="B58" s="567"/>
      <c r="C58" s="580"/>
      <c r="D58" s="572"/>
      <c r="E58" s="573"/>
      <c r="F58" s="551" t="s">
        <v>333</v>
      </c>
      <c r="G58" s="552"/>
      <c r="H58" s="556"/>
      <c r="I58" s="557"/>
      <c r="J58" s="556"/>
      <c r="K58" s="557"/>
      <c r="L58" s="556"/>
      <c r="M58" s="557"/>
      <c r="N58" s="556"/>
      <c r="O58" s="557"/>
      <c r="P58" s="551" t="s">
        <v>378</v>
      </c>
      <c r="Q58" s="552"/>
      <c r="R58" s="556"/>
      <c r="S58" s="557"/>
      <c r="T58" s="556"/>
      <c r="U58" s="557"/>
      <c r="V58" s="556"/>
      <c r="W58" s="557"/>
      <c r="X58" s="554"/>
      <c r="Y58" s="555"/>
      <c r="Z58" s="556"/>
      <c r="AA58" s="557"/>
      <c r="AB58" s="556"/>
      <c r="AC58" s="557"/>
      <c r="AD58" s="551" t="s">
        <v>444</v>
      </c>
      <c r="AE58" s="552"/>
      <c r="AF58" s="551" t="s">
        <v>456</v>
      </c>
      <c r="AG58" s="552"/>
      <c r="AH58" s="551" t="s">
        <v>465</v>
      </c>
      <c r="AI58" s="553"/>
    </row>
    <row r="59" spans="2:35" ht="16.5" customHeight="1">
      <c r="B59" s="567"/>
      <c r="C59" s="580"/>
      <c r="D59" s="572"/>
      <c r="E59" s="573"/>
      <c r="F59" s="551" t="s">
        <v>334</v>
      </c>
      <c r="G59" s="552"/>
      <c r="H59" s="556"/>
      <c r="I59" s="557"/>
      <c r="J59" s="556"/>
      <c r="K59" s="557"/>
      <c r="L59" s="556"/>
      <c r="M59" s="557"/>
      <c r="N59" s="556"/>
      <c r="O59" s="557"/>
      <c r="P59" s="554"/>
      <c r="Q59" s="555"/>
      <c r="R59" s="556"/>
      <c r="S59" s="557"/>
      <c r="T59" s="556"/>
      <c r="U59" s="557"/>
      <c r="V59" s="556"/>
      <c r="W59" s="557"/>
      <c r="X59" s="556"/>
      <c r="Y59" s="557"/>
      <c r="Z59" s="556"/>
      <c r="AA59" s="557"/>
      <c r="AB59" s="556"/>
      <c r="AC59" s="557"/>
      <c r="AD59" s="560"/>
      <c r="AE59" s="561"/>
      <c r="AF59" s="560"/>
      <c r="AG59" s="561"/>
      <c r="AH59" s="551" t="s">
        <v>775</v>
      </c>
      <c r="AI59" s="553"/>
    </row>
    <row r="60" spans="2:35" ht="16.5" customHeight="1">
      <c r="B60" s="379"/>
      <c r="C60" s="580"/>
      <c r="D60" s="572"/>
      <c r="E60" s="573"/>
      <c r="F60" s="554"/>
      <c r="G60" s="555"/>
      <c r="H60" s="556"/>
      <c r="I60" s="557"/>
      <c r="J60" s="556"/>
      <c r="K60" s="557"/>
      <c r="L60" s="556"/>
      <c r="M60" s="557"/>
      <c r="N60" s="556"/>
      <c r="O60" s="557"/>
      <c r="P60" s="556"/>
      <c r="Q60" s="557"/>
      <c r="R60" s="556"/>
      <c r="S60" s="557"/>
      <c r="T60" s="556"/>
      <c r="U60" s="557"/>
      <c r="V60" s="556"/>
      <c r="W60" s="557"/>
      <c r="X60" s="556"/>
      <c r="Y60" s="557"/>
      <c r="Z60" s="556"/>
      <c r="AA60" s="557"/>
      <c r="AB60" s="556"/>
      <c r="AC60" s="557"/>
      <c r="AD60" s="562"/>
      <c r="AE60" s="563"/>
      <c r="AF60" s="562"/>
      <c r="AG60" s="563"/>
      <c r="AH60" s="551" t="s">
        <v>776</v>
      </c>
      <c r="AI60" s="553"/>
    </row>
    <row r="61" spans="2:35" ht="16.5" customHeight="1">
      <c r="B61" s="379"/>
      <c r="C61" s="580"/>
      <c r="D61" s="572"/>
      <c r="E61" s="573"/>
      <c r="F61" s="556"/>
      <c r="G61" s="557"/>
      <c r="H61" s="556"/>
      <c r="I61" s="557"/>
      <c r="J61" s="556"/>
      <c r="K61" s="557"/>
      <c r="L61" s="556"/>
      <c r="M61" s="557"/>
      <c r="N61" s="556"/>
      <c r="O61" s="557"/>
      <c r="P61" s="556"/>
      <c r="Q61" s="557"/>
      <c r="R61" s="556"/>
      <c r="S61" s="557"/>
      <c r="T61" s="556"/>
      <c r="U61" s="557"/>
      <c r="V61" s="556"/>
      <c r="W61" s="557"/>
      <c r="X61" s="556"/>
      <c r="Y61" s="557"/>
      <c r="Z61" s="556"/>
      <c r="AA61" s="557"/>
      <c r="AB61" s="556"/>
      <c r="AC61" s="557"/>
      <c r="AD61" s="562"/>
      <c r="AE61" s="563"/>
      <c r="AF61" s="562"/>
      <c r="AG61" s="563"/>
      <c r="AH61" s="551" t="s">
        <v>777</v>
      </c>
      <c r="AI61" s="553"/>
    </row>
    <row r="62" spans="2:35" ht="16.5" customHeight="1">
      <c r="B62" s="379"/>
      <c r="C62" s="580"/>
      <c r="D62" s="572"/>
      <c r="E62" s="573"/>
      <c r="F62" s="556"/>
      <c r="G62" s="557"/>
      <c r="H62" s="556"/>
      <c r="I62" s="557"/>
      <c r="J62" s="556"/>
      <c r="K62" s="557"/>
      <c r="L62" s="556"/>
      <c r="M62" s="557"/>
      <c r="N62" s="556"/>
      <c r="O62" s="557"/>
      <c r="P62" s="556"/>
      <c r="Q62" s="557"/>
      <c r="R62" s="556"/>
      <c r="S62" s="557"/>
      <c r="T62" s="556"/>
      <c r="U62" s="557"/>
      <c r="V62" s="556"/>
      <c r="W62" s="557"/>
      <c r="X62" s="556"/>
      <c r="Y62" s="557"/>
      <c r="Z62" s="556"/>
      <c r="AA62" s="557"/>
      <c r="AB62" s="556"/>
      <c r="AC62" s="557"/>
      <c r="AD62" s="562"/>
      <c r="AE62" s="563"/>
      <c r="AF62" s="562"/>
      <c r="AG62" s="563"/>
      <c r="AH62" s="551" t="s">
        <v>771</v>
      </c>
      <c r="AI62" s="553"/>
    </row>
    <row r="63" spans="2:35" ht="16.5" customHeight="1">
      <c r="B63" s="379"/>
      <c r="C63" s="580"/>
      <c r="D63" s="572"/>
      <c r="E63" s="573"/>
      <c r="F63" s="556"/>
      <c r="G63" s="557"/>
      <c r="H63" s="556"/>
      <c r="I63" s="557"/>
      <c r="J63" s="556"/>
      <c r="K63" s="557"/>
      <c r="L63" s="556"/>
      <c r="M63" s="557"/>
      <c r="N63" s="556"/>
      <c r="O63" s="557"/>
      <c r="P63" s="556"/>
      <c r="Q63" s="557"/>
      <c r="R63" s="556"/>
      <c r="S63" s="557"/>
      <c r="T63" s="556"/>
      <c r="U63" s="557"/>
      <c r="V63" s="556"/>
      <c r="W63" s="557"/>
      <c r="X63" s="556"/>
      <c r="Y63" s="557"/>
      <c r="Z63" s="556"/>
      <c r="AA63" s="557"/>
      <c r="AB63" s="556"/>
      <c r="AC63" s="557"/>
      <c r="AD63" s="562"/>
      <c r="AE63" s="563"/>
      <c r="AF63" s="562"/>
      <c r="AG63" s="563"/>
      <c r="AH63" s="551" t="s">
        <v>772</v>
      </c>
      <c r="AI63" s="553"/>
    </row>
    <row r="64" spans="2:35" ht="16.5" customHeight="1">
      <c r="B64" s="379"/>
      <c r="C64" s="580"/>
      <c r="D64" s="572"/>
      <c r="E64" s="573"/>
      <c r="F64" s="556"/>
      <c r="G64" s="557"/>
      <c r="H64" s="556"/>
      <c r="I64" s="557"/>
      <c r="J64" s="556"/>
      <c r="K64" s="557"/>
      <c r="L64" s="556"/>
      <c r="M64" s="557"/>
      <c r="N64" s="556"/>
      <c r="O64" s="557"/>
      <c r="P64" s="556"/>
      <c r="Q64" s="557"/>
      <c r="R64" s="556"/>
      <c r="S64" s="557"/>
      <c r="T64" s="556"/>
      <c r="U64" s="557"/>
      <c r="V64" s="556"/>
      <c r="W64" s="557"/>
      <c r="X64" s="556"/>
      <c r="Y64" s="557"/>
      <c r="Z64" s="556"/>
      <c r="AA64" s="557"/>
      <c r="AB64" s="556"/>
      <c r="AC64" s="557"/>
      <c r="AD64" s="562"/>
      <c r="AE64" s="563"/>
      <c r="AF64" s="562"/>
      <c r="AG64" s="563"/>
      <c r="AH64" s="551" t="s">
        <v>773</v>
      </c>
      <c r="AI64" s="553"/>
    </row>
    <row r="65" spans="1:43" ht="16.5" customHeight="1" thickBot="1">
      <c r="B65" s="379"/>
      <c r="C65" s="581"/>
      <c r="D65" s="574"/>
      <c r="E65" s="575"/>
      <c r="F65" s="568"/>
      <c r="G65" s="569"/>
      <c r="H65" s="558"/>
      <c r="I65" s="559"/>
      <c r="J65" s="558"/>
      <c r="K65" s="559"/>
      <c r="L65" s="558"/>
      <c r="M65" s="559"/>
      <c r="N65" s="558"/>
      <c r="O65" s="559"/>
      <c r="P65" s="558"/>
      <c r="Q65" s="559"/>
      <c r="R65" s="558"/>
      <c r="S65" s="559"/>
      <c r="T65" s="558"/>
      <c r="U65" s="559"/>
      <c r="V65" s="558"/>
      <c r="W65" s="559"/>
      <c r="X65" s="558"/>
      <c r="Y65" s="559"/>
      <c r="Z65" s="558"/>
      <c r="AA65" s="559"/>
      <c r="AB65" s="558"/>
      <c r="AC65" s="559"/>
      <c r="AD65" s="564"/>
      <c r="AE65" s="565"/>
      <c r="AF65" s="564"/>
      <c r="AG65" s="565"/>
      <c r="AH65" s="551" t="s">
        <v>774</v>
      </c>
      <c r="AI65" s="553"/>
    </row>
    <row r="66" spans="1:43" ht="24" customHeight="1" thickBot="1">
      <c r="B66" s="396" t="s">
        <v>766</v>
      </c>
      <c r="C66" s="397">
        <f>COUNTA('Formato Formulación CSS'!C47:C53)</f>
        <v>7</v>
      </c>
      <c r="D66" s="491">
        <f>COUNTA('Formato Formulación CSS'!D47:D54)</f>
        <v>8</v>
      </c>
      <c r="E66" s="492"/>
      <c r="F66" s="493">
        <f>COUNTA('Formato Formulación CSS'!F47:F59)</f>
        <v>13</v>
      </c>
      <c r="G66" s="494"/>
      <c r="H66" s="520">
        <f>COUNTA('Formato Formulación CSS'!H47:H56)</f>
        <v>10</v>
      </c>
      <c r="I66" s="495"/>
      <c r="J66" s="521">
        <f>COUNTA('Formato Formulación CSS'!J47:J55)</f>
        <v>9</v>
      </c>
      <c r="K66" s="496"/>
      <c r="L66" s="497">
        <f>COUNTA('Formato Formulación CSS'!L47:L54)</f>
        <v>8</v>
      </c>
      <c r="M66" s="498"/>
      <c r="N66" s="499">
        <f>COUNTA('Formato Formulación CSS'!N47:N51)</f>
        <v>5</v>
      </c>
      <c r="O66" s="500"/>
      <c r="P66" s="501">
        <f>COUNTA('Formato Formulación CSS'!P47:P58)</f>
        <v>12</v>
      </c>
      <c r="Q66" s="502"/>
      <c r="R66" s="503">
        <f>COUNTA('Formato Formulación CSS'!R47:R53)</f>
        <v>7</v>
      </c>
      <c r="S66" s="504"/>
      <c r="T66" s="505">
        <f>COUNTA('Formato Formulación CSS'!T47:T55)</f>
        <v>9</v>
      </c>
      <c r="U66" s="506"/>
      <c r="V66" s="507">
        <f>COUNTA('Formato Formulación CSS'!V47:V56)</f>
        <v>10</v>
      </c>
      <c r="W66" s="508"/>
      <c r="X66" s="509">
        <f>COUNTA('Formato Formulación CSS'!X47:X57)</f>
        <v>11</v>
      </c>
      <c r="Y66" s="510"/>
      <c r="Z66" s="511">
        <f>COUNTA('Formato Formulación CSS'!Z47:Z51)</f>
        <v>5</v>
      </c>
      <c r="AA66" s="512"/>
      <c r="AB66" s="490">
        <f>COUNTA('Formato Formulación CSS'!AB47:AB56)</f>
        <v>10</v>
      </c>
      <c r="AC66" s="513"/>
      <c r="AD66" s="514">
        <f>COUNTA('Formato Formulación CSS'!AD47:AD58)</f>
        <v>12</v>
      </c>
      <c r="AE66" s="515"/>
      <c r="AF66" s="516">
        <f>COUNTA('Formato Formulación CSS'!AF47:AF58)</f>
        <v>12</v>
      </c>
      <c r="AG66" s="517"/>
      <c r="AH66" s="518">
        <f>COUNTA('Formato Formulación CSS'!AH47:AH65)</f>
        <v>19</v>
      </c>
      <c r="AI66" s="519"/>
    </row>
    <row r="67" spans="1:43" ht="17.25" customHeight="1">
      <c r="B67" s="576"/>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8"/>
    </row>
    <row r="68" spans="1:43" ht="35.25" customHeight="1">
      <c r="B68" s="748" t="s">
        <v>533</v>
      </c>
      <c r="C68" s="749"/>
      <c r="D68" s="749"/>
      <c r="E68" s="750"/>
      <c r="F68" s="750"/>
      <c r="G68" s="750"/>
      <c r="H68" s="750"/>
      <c r="I68" s="750"/>
      <c r="J68" s="750"/>
      <c r="K68" s="750"/>
      <c r="L68" s="750"/>
      <c r="M68" s="750"/>
      <c r="N68" s="750"/>
      <c r="O68" s="750"/>
      <c r="P68" s="750"/>
      <c r="Q68" s="750"/>
      <c r="R68" s="750"/>
      <c r="S68" s="750"/>
      <c r="T68" s="750"/>
      <c r="U68" s="750"/>
      <c r="V68" s="750"/>
      <c r="W68" s="750"/>
      <c r="X68" s="750"/>
      <c r="Y68" s="750"/>
      <c r="Z68" s="750"/>
      <c r="AA68" s="750"/>
      <c r="AB68" s="750"/>
      <c r="AC68" s="750"/>
      <c r="AD68" s="750"/>
      <c r="AE68" s="750"/>
      <c r="AF68" s="750"/>
      <c r="AG68" s="750"/>
      <c r="AH68" s="750"/>
      <c r="AI68" s="751"/>
    </row>
    <row r="69" spans="1:43" ht="33.75" customHeight="1">
      <c r="B69" s="629"/>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752"/>
    </row>
    <row r="70" spans="1:43" ht="41.25" customHeight="1">
      <c r="B70" s="748" t="s">
        <v>534</v>
      </c>
      <c r="C70" s="749"/>
      <c r="D70" s="749"/>
      <c r="E70" s="750"/>
      <c r="F70" s="750"/>
      <c r="G70" s="750"/>
      <c r="H70" s="750"/>
      <c r="I70" s="750"/>
      <c r="J70" s="750"/>
      <c r="K70" s="750"/>
      <c r="L70" s="750"/>
      <c r="M70" s="750"/>
      <c r="N70" s="750"/>
      <c r="O70" s="750"/>
      <c r="P70" s="750"/>
      <c r="Q70" s="750"/>
      <c r="R70" s="750"/>
      <c r="S70" s="750"/>
      <c r="T70" s="750"/>
      <c r="U70" s="750"/>
      <c r="V70" s="750"/>
      <c r="W70" s="750"/>
      <c r="X70" s="750"/>
      <c r="Y70" s="750"/>
      <c r="Z70" s="750"/>
      <c r="AA70" s="750"/>
      <c r="AB70" s="750"/>
      <c r="AC70" s="750"/>
      <c r="AD70" s="750"/>
      <c r="AE70" s="750"/>
      <c r="AF70" s="750"/>
      <c r="AG70" s="750"/>
      <c r="AH70" s="750"/>
      <c r="AI70" s="751"/>
    </row>
    <row r="71" spans="1:43" ht="43.5" customHeight="1">
      <c r="B71" s="629"/>
      <c r="C71" s="630"/>
      <c r="D71" s="630"/>
      <c r="E71" s="630"/>
      <c r="F71" s="630"/>
      <c r="G71" s="630"/>
      <c r="H71" s="630"/>
      <c r="I71" s="630"/>
      <c r="J71" s="630"/>
      <c r="K71" s="630"/>
      <c r="L71" s="630"/>
      <c r="M71" s="630"/>
      <c r="N71" s="630"/>
      <c r="O71" s="630"/>
      <c r="P71" s="630"/>
      <c r="Q71" s="630"/>
      <c r="R71" s="630"/>
      <c r="S71" s="630"/>
      <c r="T71" s="630"/>
      <c r="U71" s="630"/>
      <c r="V71" s="630"/>
      <c r="W71" s="630"/>
      <c r="X71" s="630"/>
      <c r="Y71" s="630"/>
      <c r="Z71" s="630"/>
      <c r="AA71" s="630"/>
      <c r="AB71" s="630"/>
      <c r="AC71" s="630"/>
      <c r="AD71" s="630"/>
      <c r="AE71" s="630"/>
      <c r="AF71" s="630"/>
      <c r="AG71" s="630"/>
      <c r="AH71" s="630"/>
      <c r="AI71" s="752"/>
    </row>
    <row r="72" spans="1:43" ht="30" customHeight="1">
      <c r="B72" s="753" t="s">
        <v>34</v>
      </c>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5"/>
    </row>
    <row r="73" spans="1:43" ht="93.75" customHeight="1" thickBot="1">
      <c r="B73" s="756" t="s">
        <v>535</v>
      </c>
      <c r="C73" s="757"/>
      <c r="D73" s="757"/>
      <c r="E73" s="757"/>
      <c r="F73" s="757"/>
      <c r="G73" s="757"/>
      <c r="H73" s="757"/>
      <c r="I73" s="757"/>
      <c r="J73" s="757"/>
      <c r="K73" s="757"/>
      <c r="L73" s="757"/>
      <c r="M73" s="757"/>
      <c r="N73" s="757"/>
      <c r="O73" s="757"/>
      <c r="P73" s="757"/>
      <c r="Q73" s="757"/>
      <c r="R73" s="757"/>
      <c r="S73" s="757"/>
      <c r="T73" s="757"/>
      <c r="U73" s="757"/>
      <c r="V73" s="757"/>
      <c r="W73" s="757"/>
      <c r="X73" s="757"/>
      <c r="Y73" s="757"/>
      <c r="Z73" s="757"/>
      <c r="AA73" s="757"/>
      <c r="AB73" s="757"/>
      <c r="AC73" s="757"/>
      <c r="AD73" s="757"/>
      <c r="AE73" s="757"/>
      <c r="AF73" s="757"/>
      <c r="AG73" s="757"/>
      <c r="AH73" s="757"/>
      <c r="AI73" s="758"/>
      <c r="AJ73" s="148"/>
      <c r="AK73" s="148"/>
    </row>
    <row r="74" spans="1:43" ht="52.5" customHeight="1" thickBot="1">
      <c r="B74" s="759" t="s">
        <v>242</v>
      </c>
      <c r="C74" s="760"/>
      <c r="D74" s="760"/>
      <c r="E74" s="760"/>
      <c r="F74" s="760"/>
      <c r="G74" s="760"/>
      <c r="H74" s="760"/>
      <c r="I74" s="760"/>
      <c r="J74" s="760"/>
      <c r="K74" s="760"/>
      <c r="L74" s="760"/>
      <c r="M74" s="761"/>
      <c r="N74" s="762" t="s">
        <v>241</v>
      </c>
      <c r="O74" s="763"/>
      <c r="P74" s="764"/>
      <c r="Q74" s="764"/>
      <c r="R74" s="764"/>
      <c r="S74" s="764"/>
      <c r="T74" s="764"/>
      <c r="U74" s="764"/>
      <c r="V74" s="764"/>
      <c r="W74" s="764"/>
      <c r="X74" s="764"/>
      <c r="Y74" s="764"/>
      <c r="Z74" s="764"/>
      <c r="AA74" s="764"/>
      <c r="AB74" s="764"/>
      <c r="AC74" s="764"/>
      <c r="AD74" s="764"/>
      <c r="AE74" s="764"/>
      <c r="AF74" s="764"/>
      <c r="AG74" s="765"/>
      <c r="AH74" s="765"/>
      <c r="AI74" s="766"/>
    </row>
    <row r="75" spans="1:43" s="8" customFormat="1" ht="108" customHeight="1">
      <c r="A75" s="149"/>
      <c r="B75" s="180"/>
      <c r="C75" s="586" t="s">
        <v>35</v>
      </c>
      <c r="D75" s="587"/>
      <c r="E75" s="747"/>
      <c r="F75" s="767" t="s">
        <v>536</v>
      </c>
      <c r="G75" s="768"/>
      <c r="H75" s="395" t="s">
        <v>36</v>
      </c>
      <c r="I75" s="769" t="s">
        <v>273</v>
      </c>
      <c r="J75" s="770"/>
      <c r="K75" s="747"/>
      <c r="L75" s="746" t="s">
        <v>37</v>
      </c>
      <c r="M75" s="746"/>
      <c r="N75" s="586" t="s">
        <v>274</v>
      </c>
      <c r="O75" s="587"/>
      <c r="P75" s="747"/>
      <c r="Q75" s="586" t="s">
        <v>38</v>
      </c>
      <c r="R75" s="587"/>
      <c r="S75" s="587"/>
      <c r="T75" s="587"/>
      <c r="U75" s="587"/>
      <c r="V75" s="587"/>
      <c r="W75" s="587"/>
      <c r="X75" s="587"/>
      <c r="Y75" s="587"/>
      <c r="Z75" s="587"/>
      <c r="AA75" s="747"/>
      <c r="AB75" s="395" t="s">
        <v>818</v>
      </c>
      <c r="AC75" s="586" t="s">
        <v>821</v>
      </c>
      <c r="AD75" s="587"/>
      <c r="AE75" s="588"/>
      <c r="AF75" s="395" t="s">
        <v>819</v>
      </c>
      <c r="AG75" s="586" t="s">
        <v>820</v>
      </c>
      <c r="AH75" s="587"/>
      <c r="AI75" s="588"/>
      <c r="AJ75" s="149"/>
      <c r="AK75" s="149"/>
      <c r="AL75" s="149"/>
      <c r="AM75" s="149"/>
      <c r="AN75" s="149"/>
      <c r="AO75" s="149"/>
      <c r="AP75" s="149"/>
      <c r="AQ75" s="149"/>
    </row>
    <row r="76" spans="1:43" ht="134.25" customHeight="1">
      <c r="B76" s="771" t="s">
        <v>40</v>
      </c>
      <c r="C76" s="666"/>
      <c r="D76" s="667"/>
      <c r="E76" s="668"/>
      <c r="F76" s="700"/>
      <c r="G76" s="701"/>
      <c r="H76" s="374"/>
      <c r="I76" s="373"/>
      <c r="J76" s="358"/>
      <c r="K76" s="358"/>
      <c r="L76" s="700"/>
      <c r="M76" s="701"/>
      <c r="N76" s="181" t="s">
        <v>41</v>
      </c>
      <c r="O76" s="677"/>
      <c r="P76" s="678"/>
      <c r="Q76" s="693"/>
      <c r="R76" s="694"/>
      <c r="S76" s="694"/>
      <c r="T76" s="694"/>
      <c r="U76" s="694"/>
      <c r="V76" s="694"/>
      <c r="W76" s="694"/>
      <c r="X76" s="694"/>
      <c r="Y76" s="694"/>
      <c r="Z76" s="694"/>
      <c r="AA76" s="695"/>
      <c r="AB76" s="271"/>
      <c r="AC76" s="589"/>
      <c r="AD76" s="589"/>
      <c r="AE76" s="590"/>
      <c r="AF76" s="271"/>
      <c r="AG76" s="592"/>
      <c r="AH76" s="592"/>
      <c r="AI76" s="593"/>
      <c r="AM76" s="147"/>
      <c r="AO76" s="147"/>
    </row>
    <row r="77" spans="1:43" ht="132" customHeight="1">
      <c r="B77" s="771"/>
      <c r="C77" s="669"/>
      <c r="D77" s="670"/>
      <c r="E77" s="671"/>
      <c r="F77" s="702"/>
      <c r="G77" s="703"/>
      <c r="H77" s="374"/>
      <c r="I77" s="372"/>
      <c r="J77" s="358"/>
      <c r="K77" s="358"/>
      <c r="L77" s="269"/>
      <c r="M77" s="270"/>
      <c r="N77" s="181" t="s">
        <v>43</v>
      </c>
      <c r="O77" s="677"/>
      <c r="P77" s="678"/>
      <c r="Q77" s="693"/>
      <c r="R77" s="694"/>
      <c r="S77" s="694"/>
      <c r="T77" s="694"/>
      <c r="U77" s="694"/>
      <c r="V77" s="694"/>
      <c r="W77" s="694"/>
      <c r="X77" s="694"/>
      <c r="Y77" s="694"/>
      <c r="Z77" s="694"/>
      <c r="AA77" s="695"/>
      <c r="AB77" s="349"/>
      <c r="AC77" s="589"/>
      <c r="AD77" s="589"/>
      <c r="AE77" s="590"/>
      <c r="AF77" s="271"/>
      <c r="AG77" s="592"/>
      <c r="AH77" s="592"/>
      <c r="AI77" s="593"/>
      <c r="AM77" s="147"/>
      <c r="AO77" s="147"/>
    </row>
    <row r="78" spans="1:43" ht="144" customHeight="1">
      <c r="B78" s="771"/>
      <c r="C78" s="669"/>
      <c r="D78" s="670"/>
      <c r="E78" s="671"/>
      <c r="F78" s="702"/>
      <c r="G78" s="703"/>
      <c r="H78" s="375"/>
      <c r="I78" s="372"/>
      <c r="J78" s="358"/>
      <c r="K78" s="358"/>
      <c r="L78" s="696"/>
      <c r="M78" s="696"/>
      <c r="N78" s="182" t="s">
        <v>44</v>
      </c>
      <c r="O78" s="677"/>
      <c r="P78" s="678"/>
      <c r="Q78" s="693"/>
      <c r="R78" s="694"/>
      <c r="S78" s="694"/>
      <c r="T78" s="694"/>
      <c r="U78" s="694"/>
      <c r="V78" s="694"/>
      <c r="W78" s="694"/>
      <c r="X78" s="694"/>
      <c r="Y78" s="694"/>
      <c r="Z78" s="694"/>
      <c r="AA78" s="694"/>
      <c r="AB78" s="271"/>
      <c r="AC78" s="591"/>
      <c r="AD78" s="589"/>
      <c r="AE78" s="590"/>
      <c r="AF78" s="271"/>
      <c r="AG78" s="592"/>
      <c r="AH78" s="592"/>
      <c r="AI78" s="594"/>
      <c r="AO78" s="147"/>
    </row>
    <row r="79" spans="1:43" ht="181.5" customHeight="1">
      <c r="B79" s="720" t="s">
        <v>45</v>
      </c>
      <c r="C79" s="666"/>
      <c r="D79" s="667"/>
      <c r="E79" s="668"/>
      <c r="F79" s="696"/>
      <c r="G79" s="696"/>
      <c r="H79" s="374"/>
      <c r="I79" s="372"/>
      <c r="J79" s="348"/>
      <c r="K79" s="348"/>
      <c r="L79" s="696"/>
      <c r="M79" s="696"/>
      <c r="N79" s="183" t="s">
        <v>46</v>
      </c>
      <c r="O79" s="677"/>
      <c r="P79" s="678"/>
      <c r="Q79" s="693"/>
      <c r="R79" s="694"/>
      <c r="S79" s="694"/>
      <c r="T79" s="694"/>
      <c r="U79" s="694"/>
      <c r="V79" s="694"/>
      <c r="W79" s="694"/>
      <c r="X79" s="694"/>
      <c r="Y79" s="694"/>
      <c r="Z79" s="694"/>
      <c r="AA79" s="695"/>
      <c r="AB79" s="350"/>
      <c r="AC79" s="591"/>
      <c r="AD79" s="589"/>
      <c r="AE79" s="590"/>
      <c r="AF79" s="271"/>
      <c r="AG79" s="592"/>
      <c r="AH79" s="592"/>
      <c r="AI79" s="594"/>
    </row>
    <row r="80" spans="1:43" ht="147.75" customHeight="1">
      <c r="B80" s="720"/>
      <c r="C80" s="669"/>
      <c r="D80" s="670"/>
      <c r="E80" s="671"/>
      <c r="F80" s="700"/>
      <c r="G80" s="701"/>
      <c r="H80" s="374"/>
      <c r="I80" s="372"/>
      <c r="J80" s="348"/>
      <c r="K80" s="348"/>
      <c r="L80" s="722"/>
      <c r="M80" s="723"/>
      <c r="N80" s="184" t="s">
        <v>47</v>
      </c>
      <c r="O80" s="677"/>
      <c r="P80" s="678"/>
      <c r="Q80" s="693"/>
      <c r="R80" s="694"/>
      <c r="S80" s="694"/>
      <c r="T80" s="694"/>
      <c r="U80" s="694"/>
      <c r="V80" s="694"/>
      <c r="W80" s="694"/>
      <c r="X80" s="694"/>
      <c r="Y80" s="694"/>
      <c r="Z80" s="694"/>
      <c r="AA80" s="695"/>
      <c r="AB80" s="271"/>
      <c r="AC80" s="591"/>
      <c r="AD80" s="589"/>
      <c r="AE80" s="590"/>
      <c r="AF80" s="271"/>
      <c r="AG80" s="592"/>
      <c r="AH80" s="592"/>
      <c r="AI80" s="594"/>
    </row>
    <row r="81" spans="1:48" ht="112.5" customHeight="1" thickBot="1">
      <c r="B81" s="721"/>
      <c r="C81" s="672"/>
      <c r="D81" s="673"/>
      <c r="E81" s="674"/>
      <c r="F81" s="704"/>
      <c r="G81" s="705"/>
      <c r="H81" s="374"/>
      <c r="I81" s="372"/>
      <c r="J81" s="358"/>
      <c r="K81" s="358"/>
      <c r="L81" s="704"/>
      <c r="M81" s="705"/>
      <c r="N81" s="185" t="s">
        <v>48</v>
      </c>
      <c r="O81" s="677"/>
      <c r="P81" s="678"/>
      <c r="Q81" s="693"/>
      <c r="R81" s="694"/>
      <c r="S81" s="694"/>
      <c r="T81" s="694"/>
      <c r="U81" s="694"/>
      <c r="V81" s="694"/>
      <c r="W81" s="694"/>
      <c r="X81" s="694"/>
      <c r="Y81" s="694"/>
      <c r="Z81" s="694"/>
      <c r="AA81" s="695"/>
      <c r="AB81" s="271"/>
      <c r="AC81" s="591"/>
      <c r="AD81" s="589"/>
      <c r="AE81" s="590"/>
      <c r="AF81" s="271"/>
      <c r="AG81" s="592"/>
      <c r="AH81" s="592"/>
      <c r="AI81" s="594"/>
    </row>
    <row r="82" spans="1:48" ht="138" customHeight="1">
      <c r="B82" s="718" t="s">
        <v>49</v>
      </c>
      <c r="C82" s="666"/>
      <c r="D82" s="667"/>
      <c r="E82" s="668"/>
      <c r="F82" s="700"/>
      <c r="G82" s="701"/>
      <c r="H82" s="374"/>
      <c r="I82" s="372"/>
      <c r="J82" s="358"/>
      <c r="K82" s="348"/>
      <c r="L82" s="696"/>
      <c r="M82" s="696"/>
      <c r="N82" s="186" t="s">
        <v>50</v>
      </c>
      <c r="O82" s="677"/>
      <c r="P82" s="678"/>
      <c r="Q82" s="693"/>
      <c r="R82" s="694"/>
      <c r="S82" s="694"/>
      <c r="T82" s="694"/>
      <c r="U82" s="694"/>
      <c r="V82" s="694"/>
      <c r="W82" s="694"/>
      <c r="X82" s="694"/>
      <c r="Y82" s="694"/>
      <c r="Z82" s="694"/>
      <c r="AA82" s="695"/>
      <c r="AB82" s="271"/>
      <c r="AC82" s="591"/>
      <c r="AD82" s="589"/>
      <c r="AE82" s="590"/>
      <c r="AF82" s="271"/>
      <c r="AG82" s="595"/>
      <c r="AH82" s="595"/>
      <c r="AI82" s="596"/>
    </row>
    <row r="83" spans="1:48" ht="136.5" customHeight="1">
      <c r="B83" s="719"/>
      <c r="C83" s="669"/>
      <c r="D83" s="670"/>
      <c r="E83" s="671"/>
      <c r="F83" s="702"/>
      <c r="G83" s="703"/>
      <c r="H83" s="374"/>
      <c r="I83" s="372"/>
      <c r="J83" s="358"/>
      <c r="K83" s="348"/>
      <c r="L83" s="696"/>
      <c r="M83" s="696"/>
      <c r="N83" s="187" t="s">
        <v>51</v>
      </c>
      <c r="O83" s="677"/>
      <c r="P83" s="678"/>
      <c r="Q83" s="693"/>
      <c r="R83" s="694"/>
      <c r="S83" s="694"/>
      <c r="T83" s="694"/>
      <c r="U83" s="694"/>
      <c r="V83" s="694"/>
      <c r="W83" s="694"/>
      <c r="X83" s="694"/>
      <c r="Y83" s="694"/>
      <c r="Z83" s="694"/>
      <c r="AA83" s="695"/>
      <c r="AB83" s="271"/>
      <c r="AC83" s="591"/>
      <c r="AD83" s="589"/>
      <c r="AE83" s="590"/>
      <c r="AF83" s="271"/>
      <c r="AG83" s="595"/>
      <c r="AH83" s="595"/>
      <c r="AI83" s="596"/>
    </row>
    <row r="84" spans="1:48" ht="135.75" customHeight="1">
      <c r="B84" s="719"/>
      <c r="C84" s="669"/>
      <c r="D84" s="670"/>
      <c r="E84" s="671"/>
      <c r="F84" s="704"/>
      <c r="G84" s="705"/>
      <c r="H84" s="374"/>
      <c r="I84" s="372"/>
      <c r="J84" s="348"/>
      <c r="K84" s="348"/>
      <c r="L84" s="696"/>
      <c r="M84" s="696"/>
      <c r="N84" s="187" t="s">
        <v>52</v>
      </c>
      <c r="O84" s="677"/>
      <c r="P84" s="678"/>
      <c r="Q84" s="693"/>
      <c r="R84" s="694"/>
      <c r="S84" s="694"/>
      <c r="T84" s="694"/>
      <c r="U84" s="694"/>
      <c r="V84" s="694"/>
      <c r="W84" s="694"/>
      <c r="X84" s="694"/>
      <c r="Y84" s="694"/>
      <c r="Z84" s="694"/>
      <c r="AA84" s="695"/>
      <c r="AB84" s="271"/>
      <c r="AC84" s="591"/>
      <c r="AD84" s="589"/>
      <c r="AE84" s="590"/>
      <c r="AF84" s="271"/>
      <c r="AG84" s="595"/>
      <c r="AH84" s="595"/>
      <c r="AI84" s="596"/>
    </row>
    <row r="85" spans="1:48" ht="3" customHeight="1" thickBot="1">
      <c r="B85" s="190"/>
      <c r="C85" s="191"/>
      <c r="D85" s="192"/>
      <c r="E85" s="192"/>
      <c r="F85" s="192"/>
      <c r="G85" s="191"/>
      <c r="H85" s="192"/>
      <c r="I85" s="192"/>
      <c r="J85" s="192"/>
      <c r="K85" s="192"/>
      <c r="L85" s="192"/>
      <c r="M85" s="192"/>
      <c r="N85" s="192"/>
      <c r="O85" s="192"/>
      <c r="P85" s="192"/>
      <c r="Q85" s="381"/>
      <c r="R85" s="192"/>
      <c r="S85" s="192"/>
      <c r="T85" s="192"/>
      <c r="U85" s="192"/>
      <c r="V85" s="191"/>
      <c r="W85" s="192"/>
      <c r="X85" s="192"/>
      <c r="Y85" s="192"/>
      <c r="Z85" s="192"/>
      <c r="AA85" s="192"/>
      <c r="AB85" s="192"/>
      <c r="AC85" s="193"/>
      <c r="AD85" s="706"/>
      <c r="AE85" s="707"/>
      <c r="AF85" s="707"/>
      <c r="AG85" s="707"/>
      <c r="AH85" s="707"/>
      <c r="AI85" s="708"/>
    </row>
    <row r="86" spans="1:48" ht="30" customHeight="1" thickBot="1">
      <c r="B86" s="640" t="s">
        <v>53</v>
      </c>
      <c r="C86" s="641"/>
      <c r="D86" s="641"/>
      <c r="E86" s="641"/>
      <c r="F86" s="641"/>
      <c r="G86" s="641"/>
      <c r="H86" s="641"/>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2"/>
    </row>
    <row r="87" spans="1:48" ht="23.25" customHeight="1">
      <c r="B87" s="709" t="s">
        <v>54</v>
      </c>
      <c r="C87" s="710"/>
      <c r="D87" s="710"/>
      <c r="E87" s="710"/>
      <c r="F87" s="710"/>
      <c r="G87" s="710"/>
      <c r="H87" s="710"/>
      <c r="I87" s="710"/>
      <c r="J87" s="710"/>
      <c r="K87" s="710"/>
      <c r="L87" s="710"/>
      <c r="M87" s="710"/>
      <c r="N87" s="710"/>
      <c r="O87" s="710"/>
      <c r="P87" s="710"/>
      <c r="Q87" s="710"/>
      <c r="R87" s="711"/>
      <c r="S87" s="712" t="s">
        <v>55</v>
      </c>
      <c r="T87" s="712"/>
      <c r="U87" s="712"/>
      <c r="V87" s="712"/>
      <c r="W87" s="712"/>
      <c r="X87" s="712"/>
      <c r="Y87" s="712"/>
      <c r="Z87" s="712"/>
      <c r="AA87" s="712"/>
      <c r="AB87" s="712"/>
      <c r="AC87" s="712"/>
      <c r="AD87" s="712"/>
      <c r="AE87" s="712"/>
      <c r="AF87" s="712"/>
      <c r="AG87" s="712"/>
      <c r="AH87" s="712"/>
      <c r="AI87" s="713"/>
    </row>
    <row r="88" spans="1:48" ht="30" customHeight="1" thickBot="1">
      <c r="B88" s="714"/>
      <c r="C88" s="715"/>
      <c r="D88" s="715"/>
      <c r="E88" s="715"/>
      <c r="F88" s="715"/>
      <c r="G88" s="715"/>
      <c r="H88" s="715"/>
      <c r="I88" s="715"/>
      <c r="J88" s="715"/>
      <c r="K88" s="715"/>
      <c r="L88" s="715"/>
      <c r="M88" s="715"/>
      <c r="N88" s="715"/>
      <c r="O88" s="715"/>
      <c r="P88" s="715"/>
      <c r="Q88" s="715"/>
      <c r="R88" s="715"/>
      <c r="S88" s="716"/>
      <c r="T88" s="715"/>
      <c r="U88" s="715"/>
      <c r="V88" s="715"/>
      <c r="W88" s="715"/>
      <c r="X88" s="715"/>
      <c r="Y88" s="715"/>
      <c r="Z88" s="715"/>
      <c r="AA88" s="715"/>
      <c r="AB88" s="715"/>
      <c r="AC88" s="715"/>
      <c r="AD88" s="715"/>
      <c r="AE88" s="715"/>
      <c r="AF88" s="715"/>
      <c r="AG88" s="715"/>
      <c r="AH88" s="715"/>
      <c r="AI88" s="717"/>
    </row>
    <row r="89" spans="1:48" ht="37.5" customHeight="1" thickBot="1">
      <c r="B89" s="729" t="s">
        <v>58</v>
      </c>
      <c r="C89" s="730"/>
      <c r="D89" s="730"/>
      <c r="E89" s="730"/>
      <c r="F89" s="730"/>
      <c r="G89" s="730"/>
      <c r="H89" s="730"/>
      <c r="I89" s="730"/>
      <c r="J89" s="730"/>
      <c r="K89" s="730"/>
      <c r="L89" s="731">
        <v>24</v>
      </c>
      <c r="M89" s="732"/>
      <c r="N89" s="732"/>
      <c r="O89" s="732"/>
      <c r="P89" s="732"/>
      <c r="Q89" s="732"/>
      <c r="R89" s="732"/>
      <c r="S89" s="732"/>
      <c r="T89" s="732"/>
      <c r="U89" s="732"/>
      <c r="V89" s="732"/>
      <c r="W89" s="732"/>
      <c r="X89" s="732"/>
      <c r="Y89" s="732"/>
      <c r="Z89" s="732"/>
      <c r="AA89" s="732"/>
      <c r="AB89" s="732"/>
      <c r="AC89" s="732"/>
      <c r="AD89" s="732"/>
      <c r="AE89" s="732"/>
      <c r="AF89" s="732"/>
      <c r="AG89" s="732"/>
      <c r="AH89" s="732"/>
      <c r="AI89" s="733"/>
      <c r="AJ89" s="150"/>
      <c r="AK89" s="150"/>
      <c r="AL89" s="150"/>
      <c r="AM89" s="150"/>
      <c r="AN89" s="150"/>
      <c r="AO89" s="150"/>
      <c r="AP89" s="150"/>
      <c r="AQ89" s="150"/>
      <c r="AR89" s="13"/>
      <c r="AS89" s="13"/>
      <c r="AT89" s="13"/>
      <c r="AU89" s="3"/>
      <c r="AV89" s="3"/>
    </row>
    <row r="90" spans="1:48" s="5" customFormat="1" ht="32.1" customHeight="1">
      <c r="A90" s="22"/>
      <c r="B90" s="734" t="s">
        <v>59</v>
      </c>
      <c r="C90" s="735"/>
      <c r="D90" s="735"/>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35"/>
      <c r="AC90" s="735"/>
      <c r="AD90" s="735"/>
      <c r="AE90" s="735"/>
      <c r="AF90" s="735"/>
      <c r="AG90" s="735"/>
      <c r="AH90" s="735"/>
      <c r="AI90" s="736"/>
      <c r="AJ90" s="21"/>
      <c r="AK90" s="21"/>
      <c r="AL90" s="21"/>
      <c r="AM90" s="21"/>
      <c r="AN90" s="21"/>
      <c r="AO90" s="21"/>
      <c r="AP90" s="21"/>
      <c r="AQ90" s="21"/>
      <c r="AR90" s="4"/>
      <c r="AS90" s="4"/>
      <c r="AT90" s="4"/>
      <c r="AU90" s="4"/>
      <c r="AV90" s="4"/>
    </row>
    <row r="91" spans="1:48" ht="23.25" customHeight="1">
      <c r="B91" s="663" t="s">
        <v>60</v>
      </c>
      <c r="C91" s="664"/>
      <c r="D91" s="664"/>
      <c r="E91" s="664"/>
      <c r="F91" s="664"/>
      <c r="G91" s="664"/>
      <c r="H91" s="664"/>
      <c r="I91" s="664"/>
      <c r="J91" s="664"/>
      <c r="K91" s="664"/>
      <c r="L91" s="664"/>
      <c r="M91" s="664"/>
      <c r="N91" s="664"/>
      <c r="O91" s="664"/>
      <c r="P91" s="664"/>
      <c r="Q91" s="664"/>
      <c r="R91" s="664"/>
      <c r="S91" s="664"/>
      <c r="T91" s="664"/>
      <c r="U91" s="664"/>
      <c r="V91" s="664"/>
      <c r="W91" s="664"/>
      <c r="X91" s="664"/>
      <c r="Y91" s="664"/>
      <c r="Z91" s="664"/>
      <c r="AA91" s="664"/>
      <c r="AB91" s="664"/>
      <c r="AC91" s="664"/>
      <c r="AD91" s="664"/>
      <c r="AE91" s="664"/>
      <c r="AF91" s="664"/>
      <c r="AG91" s="664"/>
      <c r="AH91" s="664"/>
      <c r="AI91" s="665"/>
    </row>
    <row r="92" spans="1:48" s="14" customFormat="1" ht="57" customHeight="1">
      <c r="A92" s="151"/>
      <c r="B92" s="679" t="s">
        <v>61</v>
      </c>
      <c r="C92" s="680"/>
      <c r="D92" s="680"/>
      <c r="E92" s="680"/>
      <c r="F92" s="680"/>
      <c r="G92" s="680"/>
      <c r="H92" s="680"/>
      <c r="I92" s="680"/>
      <c r="J92" s="680"/>
      <c r="K92" s="680"/>
      <c r="L92" s="680"/>
      <c r="M92" s="680"/>
      <c r="N92" s="680"/>
      <c r="O92" s="680"/>
      <c r="P92" s="680"/>
      <c r="Q92" s="680"/>
      <c r="R92" s="680"/>
      <c r="S92" s="680"/>
      <c r="T92" s="680"/>
      <c r="U92" s="680"/>
      <c r="V92" s="681" t="s">
        <v>62</v>
      </c>
      <c r="W92" s="681"/>
      <c r="X92" s="681"/>
      <c r="Y92" s="681"/>
      <c r="Z92" s="681"/>
      <c r="AA92" s="681"/>
      <c r="AB92" s="682" t="s">
        <v>63</v>
      </c>
      <c r="AC92" s="683"/>
      <c r="AD92" s="683"/>
      <c r="AE92" s="683"/>
      <c r="AF92" s="683"/>
      <c r="AG92" s="683"/>
      <c r="AH92" s="683"/>
      <c r="AI92" s="684"/>
      <c r="AJ92" s="151"/>
      <c r="AK92" s="151"/>
      <c r="AL92" s="151"/>
      <c r="AM92" s="151"/>
      <c r="AN92" s="151"/>
      <c r="AO92" s="151"/>
      <c r="AP92" s="151"/>
      <c r="AQ92" s="151"/>
    </row>
    <row r="93" spans="1:48" ht="45" customHeight="1">
      <c r="B93" s="906"/>
      <c r="C93" s="907"/>
      <c r="D93" s="907"/>
      <c r="E93" s="907"/>
      <c r="F93" s="907"/>
      <c r="G93" s="907"/>
      <c r="H93" s="907"/>
      <c r="I93" s="907"/>
      <c r="J93" s="907"/>
      <c r="K93" s="907"/>
      <c r="L93" s="907"/>
      <c r="M93" s="907"/>
      <c r="N93" s="907"/>
      <c r="O93" s="907"/>
      <c r="P93" s="907"/>
      <c r="Q93" s="907"/>
      <c r="R93" s="907"/>
      <c r="S93" s="907"/>
      <c r="T93" s="907"/>
      <c r="U93" s="907"/>
      <c r="V93" s="908"/>
      <c r="W93" s="908"/>
      <c r="X93" s="908"/>
      <c r="Y93" s="908"/>
      <c r="Z93" s="908"/>
      <c r="AA93" s="908"/>
      <c r="AB93" s="909"/>
      <c r="AC93" s="909"/>
      <c r="AD93" s="909"/>
      <c r="AE93" s="909"/>
      <c r="AF93" s="909"/>
      <c r="AG93" s="909"/>
      <c r="AH93" s="909"/>
      <c r="AI93" s="910"/>
    </row>
    <row r="94" spans="1:48" ht="54" customHeight="1">
      <c r="B94" s="679" t="s">
        <v>64</v>
      </c>
      <c r="C94" s="680"/>
      <c r="D94" s="680"/>
      <c r="E94" s="680"/>
      <c r="F94" s="680"/>
      <c r="G94" s="680"/>
      <c r="H94" s="680"/>
      <c r="I94" s="680"/>
      <c r="J94" s="680"/>
      <c r="K94" s="680"/>
      <c r="L94" s="680"/>
      <c r="M94" s="680"/>
      <c r="N94" s="680"/>
      <c r="O94" s="680"/>
      <c r="P94" s="680"/>
      <c r="Q94" s="680"/>
      <c r="R94" s="680"/>
      <c r="S94" s="680"/>
      <c r="T94" s="680"/>
      <c r="U94" s="680"/>
      <c r="V94" s="681" t="s">
        <v>62</v>
      </c>
      <c r="W94" s="681"/>
      <c r="X94" s="681"/>
      <c r="Y94" s="681"/>
      <c r="Z94" s="681"/>
      <c r="AA94" s="681"/>
      <c r="AB94" s="682" t="s">
        <v>63</v>
      </c>
      <c r="AC94" s="683"/>
      <c r="AD94" s="683"/>
      <c r="AE94" s="683"/>
      <c r="AF94" s="683"/>
      <c r="AG94" s="683"/>
      <c r="AH94" s="683"/>
      <c r="AI94" s="684"/>
    </row>
    <row r="95" spans="1:48" ht="45" customHeight="1">
      <c r="B95" s="906"/>
      <c r="C95" s="907"/>
      <c r="D95" s="907"/>
      <c r="E95" s="907"/>
      <c r="F95" s="907"/>
      <c r="G95" s="907"/>
      <c r="H95" s="907"/>
      <c r="I95" s="907"/>
      <c r="J95" s="907"/>
      <c r="K95" s="907"/>
      <c r="L95" s="907"/>
      <c r="M95" s="907"/>
      <c r="N95" s="907"/>
      <c r="O95" s="907"/>
      <c r="P95" s="907"/>
      <c r="Q95" s="907"/>
      <c r="R95" s="907"/>
      <c r="S95" s="907"/>
      <c r="T95" s="907"/>
      <c r="U95" s="907"/>
      <c r="V95" s="908"/>
      <c r="W95" s="908"/>
      <c r="X95" s="908"/>
      <c r="Y95" s="908"/>
      <c r="Z95" s="908"/>
      <c r="AA95" s="908"/>
      <c r="AB95" s="909"/>
      <c r="AC95" s="909"/>
      <c r="AD95" s="909"/>
      <c r="AE95" s="909"/>
      <c r="AF95" s="909"/>
      <c r="AG95" s="909"/>
      <c r="AH95" s="909"/>
      <c r="AI95" s="910"/>
    </row>
    <row r="96" spans="1:48" ht="57" customHeight="1">
      <c r="B96" s="679" t="s">
        <v>65</v>
      </c>
      <c r="C96" s="680"/>
      <c r="D96" s="680"/>
      <c r="E96" s="680"/>
      <c r="F96" s="680"/>
      <c r="G96" s="680"/>
      <c r="H96" s="680"/>
      <c r="I96" s="680"/>
      <c r="J96" s="680"/>
      <c r="K96" s="680"/>
      <c r="L96" s="680"/>
      <c r="M96" s="680"/>
      <c r="N96" s="680"/>
      <c r="O96" s="680"/>
      <c r="P96" s="680"/>
      <c r="Q96" s="680"/>
      <c r="R96" s="680"/>
      <c r="S96" s="680"/>
      <c r="T96" s="680"/>
      <c r="U96" s="680"/>
      <c r="V96" s="681" t="s">
        <v>62</v>
      </c>
      <c r="W96" s="681"/>
      <c r="X96" s="681"/>
      <c r="Y96" s="681"/>
      <c r="Z96" s="681"/>
      <c r="AA96" s="681"/>
      <c r="AB96" s="682" t="s">
        <v>63</v>
      </c>
      <c r="AC96" s="683"/>
      <c r="AD96" s="683"/>
      <c r="AE96" s="683"/>
      <c r="AF96" s="683"/>
      <c r="AG96" s="683"/>
      <c r="AH96" s="683"/>
      <c r="AI96" s="684"/>
    </row>
    <row r="97" spans="2:48" ht="45" customHeight="1">
      <c r="B97" s="685"/>
      <c r="C97" s="686"/>
      <c r="D97" s="686"/>
      <c r="E97" s="686"/>
      <c r="F97" s="686"/>
      <c r="G97" s="686"/>
      <c r="H97" s="686"/>
      <c r="I97" s="686"/>
      <c r="J97" s="686"/>
      <c r="K97" s="686"/>
      <c r="L97" s="686"/>
      <c r="M97" s="686"/>
      <c r="N97" s="686"/>
      <c r="O97" s="686"/>
      <c r="P97" s="686"/>
      <c r="Q97" s="686"/>
      <c r="R97" s="686"/>
      <c r="S97" s="686"/>
      <c r="T97" s="686"/>
      <c r="U97" s="686"/>
      <c r="V97" s="687"/>
      <c r="W97" s="687"/>
      <c r="X97" s="687"/>
      <c r="Y97" s="687"/>
      <c r="Z97" s="687"/>
      <c r="AA97" s="687"/>
      <c r="AB97" s="688"/>
      <c r="AC97" s="688"/>
      <c r="AD97" s="688"/>
      <c r="AE97" s="688"/>
      <c r="AF97" s="688"/>
      <c r="AG97" s="688"/>
      <c r="AH97" s="688"/>
      <c r="AI97" s="689"/>
      <c r="AJ97" s="21"/>
      <c r="AK97" s="21"/>
      <c r="AL97" s="21"/>
    </row>
    <row r="98" spans="2:48" ht="76.5" customHeight="1">
      <c r="B98" s="697" t="s">
        <v>66</v>
      </c>
      <c r="C98" s="698"/>
      <c r="D98" s="698"/>
      <c r="E98" s="698"/>
      <c r="F98" s="698"/>
      <c r="G98" s="698"/>
      <c r="H98" s="698"/>
      <c r="I98" s="698"/>
      <c r="J98" s="698"/>
      <c r="K98" s="698"/>
      <c r="L98" s="698"/>
      <c r="M98" s="698"/>
      <c r="N98" s="698"/>
      <c r="O98" s="698"/>
      <c r="P98" s="698"/>
      <c r="Q98" s="698"/>
      <c r="R98" s="698"/>
      <c r="S98" s="698"/>
      <c r="T98" s="698"/>
      <c r="U98" s="698"/>
      <c r="V98" s="698"/>
      <c r="W98" s="698"/>
      <c r="X98" s="698"/>
      <c r="Y98" s="698"/>
      <c r="Z98" s="698"/>
      <c r="AA98" s="698"/>
      <c r="AB98" s="698"/>
      <c r="AC98" s="698"/>
      <c r="AD98" s="698"/>
      <c r="AE98" s="698"/>
      <c r="AF98" s="698"/>
      <c r="AG98" s="698"/>
      <c r="AH98" s="698"/>
      <c r="AI98" s="699"/>
      <c r="AJ98" s="21"/>
      <c r="AK98" s="21"/>
      <c r="AL98" s="21"/>
      <c r="AM98" s="21"/>
      <c r="AN98" s="21"/>
      <c r="AO98" s="21"/>
      <c r="AP98" s="21"/>
      <c r="AQ98" s="21"/>
      <c r="AR98" s="3"/>
      <c r="AS98" s="3"/>
      <c r="AT98" s="3"/>
      <c r="AU98" s="3"/>
      <c r="AV98" s="3"/>
    </row>
    <row r="99" spans="2:48" ht="52.5" customHeight="1">
      <c r="B99" s="188" t="s">
        <v>56</v>
      </c>
      <c r="C99" s="654" t="s">
        <v>57</v>
      </c>
      <c r="D99" s="655"/>
      <c r="E99" s="655"/>
      <c r="F99" s="655"/>
      <c r="G99" s="655"/>
      <c r="H99" s="328"/>
      <c r="I99" s="914" t="s">
        <v>67</v>
      </c>
      <c r="J99" s="914"/>
      <c r="K99" s="914"/>
      <c r="L99" s="914"/>
      <c r="M99" s="914"/>
      <c r="N99" s="914"/>
      <c r="O99" s="914"/>
      <c r="P99" s="915"/>
      <c r="Q99" s="382" t="s">
        <v>218</v>
      </c>
      <c r="R99" s="654" t="s">
        <v>834</v>
      </c>
      <c r="S99" s="657"/>
      <c r="T99" s="189" t="s">
        <v>219</v>
      </c>
      <c r="U99" s="690" t="s">
        <v>835</v>
      </c>
      <c r="V99" s="691"/>
      <c r="W99" s="692"/>
      <c r="X99" s="654" t="str">
        <f>+IF(B11=0,"",B11)</f>
        <v/>
      </c>
      <c r="Y99" s="655"/>
      <c r="Z99" s="657"/>
      <c r="AA99" s="654" t="str">
        <f>+IF(S11=0,"",S11)</f>
        <v/>
      </c>
      <c r="AB99" s="655"/>
      <c r="AC99" s="657"/>
      <c r="AD99" s="654" t="s">
        <v>471</v>
      </c>
      <c r="AE99" s="655"/>
      <c r="AF99" s="657"/>
      <c r="AG99" s="654" t="s">
        <v>226</v>
      </c>
      <c r="AH99" s="655"/>
      <c r="AI99" s="656"/>
    </row>
    <row r="100" spans="2:48" ht="26.25" customHeight="1">
      <c r="B100" s="615" t="s">
        <v>41</v>
      </c>
      <c r="C100" s="618" t="str">
        <f>+IF(Q76=0,"",Q76)</f>
        <v/>
      </c>
      <c r="D100" s="618"/>
      <c r="E100" s="618"/>
      <c r="F100" s="618"/>
      <c r="G100" s="619"/>
      <c r="H100" s="332"/>
      <c r="I100" s="333"/>
      <c r="J100" s="333"/>
      <c r="K100" s="333"/>
      <c r="L100" s="224"/>
      <c r="M100" s="224"/>
      <c r="N100" s="224"/>
      <c r="O100" s="224"/>
      <c r="P100" s="225" t="s">
        <v>485</v>
      </c>
      <c r="Q100" s="419">
        <f>AF76</f>
        <v>0</v>
      </c>
      <c r="R100" s="609">
        <v>1200</v>
      </c>
      <c r="S100" s="609"/>
      <c r="T100" s="318"/>
      <c r="U100" s="398"/>
      <c r="V100" s="399">
        <f>R100*Q100</f>
        <v>0</v>
      </c>
      <c r="W100" s="52"/>
      <c r="X100" s="610"/>
      <c r="Y100" s="610"/>
      <c r="Z100" s="611"/>
      <c r="AA100" s="612"/>
      <c r="AB100" s="610"/>
      <c r="AC100" s="611"/>
      <c r="AD100" s="612"/>
      <c r="AE100" s="610"/>
      <c r="AF100" s="611"/>
      <c r="AG100" s="612"/>
      <c r="AH100" s="610"/>
      <c r="AI100" s="613"/>
      <c r="AM100" s="45"/>
      <c r="AQ100" s="45"/>
    </row>
    <row r="101" spans="2:48" ht="26.25" customHeight="1">
      <c r="B101" s="616"/>
      <c r="C101" s="618"/>
      <c r="D101" s="618"/>
      <c r="E101" s="618"/>
      <c r="F101" s="618"/>
      <c r="G101" s="619"/>
      <c r="H101" s="332"/>
      <c r="I101" s="333"/>
      <c r="J101" s="333"/>
      <c r="K101" s="333"/>
      <c r="L101" s="224"/>
      <c r="M101" s="224"/>
      <c r="N101" s="224"/>
      <c r="O101" s="224"/>
      <c r="P101" s="225" t="s">
        <v>221</v>
      </c>
      <c r="Q101" s="419">
        <f>AF76</f>
        <v>0</v>
      </c>
      <c r="R101" s="609">
        <v>9</v>
      </c>
      <c r="S101" s="609"/>
      <c r="T101" s="420">
        <f>AF76</f>
        <v>0</v>
      </c>
      <c r="U101" s="398"/>
      <c r="V101" s="51">
        <f>T101*R101*Q101</f>
        <v>0</v>
      </c>
      <c r="W101" s="52"/>
      <c r="X101" s="610"/>
      <c r="Y101" s="610"/>
      <c r="Z101" s="611"/>
      <c r="AA101" s="612"/>
      <c r="AB101" s="610"/>
      <c r="AC101" s="611"/>
      <c r="AD101" s="612"/>
      <c r="AE101" s="610"/>
      <c r="AF101" s="611"/>
      <c r="AG101" s="612"/>
      <c r="AH101" s="610"/>
      <c r="AI101" s="613"/>
      <c r="AM101" s="45"/>
    </row>
    <row r="102" spans="2:48" ht="26.25" customHeight="1">
      <c r="B102" s="616"/>
      <c r="C102" s="618"/>
      <c r="D102" s="618"/>
      <c r="E102" s="618"/>
      <c r="F102" s="618"/>
      <c r="G102" s="619"/>
      <c r="H102" s="332"/>
      <c r="I102" s="333"/>
      <c r="J102" s="333"/>
      <c r="K102" s="333"/>
      <c r="L102" s="224"/>
      <c r="M102" s="224"/>
      <c r="N102" s="224"/>
      <c r="O102" s="224"/>
      <c r="P102" s="225" t="s">
        <v>299</v>
      </c>
      <c r="Q102" s="419">
        <f>AF76</f>
        <v>0</v>
      </c>
      <c r="R102" s="609">
        <v>200</v>
      </c>
      <c r="S102" s="609"/>
      <c r="T102" s="420">
        <f>AF76</f>
        <v>0</v>
      </c>
      <c r="U102" s="398"/>
      <c r="V102" s="51">
        <f>T102*R102*Q102</f>
        <v>0</v>
      </c>
      <c r="W102" s="52"/>
      <c r="X102" s="610"/>
      <c r="Y102" s="610"/>
      <c r="Z102" s="611"/>
      <c r="AA102" s="612"/>
      <c r="AB102" s="610"/>
      <c r="AC102" s="611"/>
      <c r="AD102" s="612"/>
      <c r="AE102" s="610"/>
      <c r="AF102" s="611"/>
      <c r="AG102" s="612"/>
      <c r="AH102" s="610"/>
      <c r="AI102" s="613"/>
      <c r="AK102" s="45"/>
      <c r="AM102" s="45"/>
    </row>
    <row r="103" spans="2:48" ht="26.25" customHeight="1">
      <c r="B103" s="616"/>
      <c r="C103" s="618"/>
      <c r="D103" s="618"/>
      <c r="E103" s="618"/>
      <c r="F103" s="618"/>
      <c r="G103" s="619"/>
      <c r="H103" s="332"/>
      <c r="I103" s="333"/>
      <c r="J103" s="333"/>
      <c r="K103" s="333"/>
      <c r="L103" s="224"/>
      <c r="M103" s="224"/>
      <c r="N103" s="224"/>
      <c r="O103" s="224"/>
      <c r="P103" s="225" t="s">
        <v>486</v>
      </c>
      <c r="Q103" s="419">
        <v>2</v>
      </c>
      <c r="R103" s="609">
        <v>150</v>
      </c>
      <c r="S103" s="609"/>
      <c r="T103" s="420">
        <v>0</v>
      </c>
      <c r="U103" s="398"/>
      <c r="V103" s="51">
        <f>T103*R103*Q103</f>
        <v>0</v>
      </c>
      <c r="W103" s="52"/>
      <c r="X103" s="610"/>
      <c r="Y103" s="610"/>
      <c r="Z103" s="611"/>
      <c r="AA103" s="612"/>
      <c r="AB103" s="610"/>
      <c r="AC103" s="611"/>
      <c r="AD103" s="612"/>
      <c r="AE103" s="610"/>
      <c r="AF103" s="611"/>
      <c r="AG103" s="612"/>
      <c r="AH103" s="610"/>
      <c r="AI103" s="613"/>
      <c r="AM103" s="45"/>
    </row>
    <row r="104" spans="2:48" ht="26.25" customHeight="1">
      <c r="B104" s="616"/>
      <c r="C104" s="618"/>
      <c r="D104" s="618"/>
      <c r="E104" s="618"/>
      <c r="F104" s="618"/>
      <c r="G104" s="619"/>
      <c r="H104" s="332"/>
      <c r="I104" s="333"/>
      <c r="J104" s="333"/>
      <c r="K104" s="333"/>
      <c r="L104" s="224"/>
      <c r="M104" s="224"/>
      <c r="N104" s="224"/>
      <c r="O104" s="224"/>
      <c r="P104" s="225" t="s">
        <v>487</v>
      </c>
      <c r="Q104" s="419">
        <v>0</v>
      </c>
      <c r="R104" s="609">
        <v>1204</v>
      </c>
      <c r="S104" s="609"/>
      <c r="T104" s="420">
        <v>0</v>
      </c>
      <c r="U104" s="398"/>
      <c r="V104" s="51">
        <f>T104*R104*Q104</f>
        <v>0</v>
      </c>
      <c r="W104" s="52"/>
      <c r="X104" s="610"/>
      <c r="Y104" s="610"/>
      <c r="Z104" s="611"/>
      <c r="AA104" s="612"/>
      <c r="AB104" s="610"/>
      <c r="AC104" s="611"/>
      <c r="AD104" s="612"/>
      <c r="AE104" s="610"/>
      <c r="AF104" s="611"/>
      <c r="AG104" s="612"/>
      <c r="AH104" s="610"/>
      <c r="AI104" s="613"/>
    </row>
    <row r="105" spans="2:48" ht="26.25" customHeight="1">
      <c r="B105" s="616"/>
      <c r="C105" s="618"/>
      <c r="D105" s="618"/>
      <c r="E105" s="618"/>
      <c r="F105" s="618"/>
      <c r="G105" s="619"/>
      <c r="H105" s="326"/>
      <c r="I105" s="329"/>
      <c r="J105" s="329"/>
      <c r="K105" s="329"/>
      <c r="L105" s="330"/>
      <c r="M105" s="330"/>
      <c r="N105" s="330"/>
      <c r="O105" s="330"/>
      <c r="P105" s="331" t="s">
        <v>295</v>
      </c>
      <c r="Q105" s="419">
        <f>AF76</f>
        <v>0</v>
      </c>
      <c r="R105" s="614">
        <v>2000</v>
      </c>
      <c r="S105" s="614"/>
      <c r="T105" s="421"/>
      <c r="U105" s="398"/>
      <c r="V105" s="51">
        <f>Q105*(R105/20)*T105</f>
        <v>0</v>
      </c>
      <c r="W105" s="52"/>
      <c r="X105" s="597"/>
      <c r="Y105" s="597"/>
      <c r="Z105" s="598"/>
      <c r="AA105" s="599"/>
      <c r="AB105" s="597"/>
      <c r="AC105" s="598"/>
      <c r="AD105" s="599"/>
      <c r="AE105" s="597"/>
      <c r="AF105" s="598"/>
      <c r="AG105" s="599"/>
      <c r="AH105" s="597"/>
      <c r="AI105" s="600"/>
    </row>
    <row r="106" spans="2:48" ht="26.25" customHeight="1">
      <c r="B106" s="617"/>
      <c r="C106" s="618"/>
      <c r="D106" s="618"/>
      <c r="E106" s="618"/>
      <c r="F106" s="618"/>
      <c r="G106" s="619"/>
      <c r="H106" s="332"/>
      <c r="I106" s="389"/>
      <c r="J106" s="389"/>
      <c r="K106" s="389"/>
      <c r="L106" s="316"/>
      <c r="M106" s="316"/>
      <c r="N106" s="316"/>
      <c r="O106" s="316"/>
      <c r="P106" s="390"/>
      <c r="Q106" s="422"/>
      <c r="R106" s="319"/>
      <c r="S106" s="423"/>
      <c r="T106" s="424" t="s">
        <v>68</v>
      </c>
      <c r="U106" s="400"/>
      <c r="V106" s="401">
        <f>+SUM(V100:V105)</f>
        <v>0</v>
      </c>
      <c r="W106" s="402"/>
      <c r="X106" s="911">
        <f>+SUM(Y100:Y105)</f>
        <v>0</v>
      </c>
      <c r="Y106" s="911"/>
      <c r="Z106" s="912"/>
      <c r="AA106" s="913">
        <f>+SUM(AB100:AB105)</f>
        <v>0</v>
      </c>
      <c r="AB106" s="911"/>
      <c r="AC106" s="912"/>
      <c r="AD106" s="913">
        <f>+SUM(AD100:AF105)</f>
        <v>0</v>
      </c>
      <c r="AE106" s="911"/>
      <c r="AF106" s="912"/>
      <c r="AG106" s="913">
        <f>+SUM(AG100:AI105)</f>
        <v>0</v>
      </c>
      <c r="AH106" s="911"/>
      <c r="AI106" s="916"/>
      <c r="AM106" s="45"/>
    </row>
    <row r="107" spans="2:48" ht="26.25" customHeight="1">
      <c r="B107" s="615" t="s">
        <v>43</v>
      </c>
      <c r="C107" s="618" t="str">
        <f>+IF(Q77=0,"",Q77)</f>
        <v/>
      </c>
      <c r="D107" s="618"/>
      <c r="E107" s="618"/>
      <c r="F107" s="618"/>
      <c r="G107" s="619"/>
      <c r="H107" s="327"/>
      <c r="I107" s="386"/>
      <c r="J107" s="386"/>
      <c r="K107" s="386"/>
      <c r="L107" s="387"/>
      <c r="M107" s="387"/>
      <c r="N107" s="387"/>
      <c r="O107" s="387"/>
      <c r="P107" s="388" t="s">
        <v>485</v>
      </c>
      <c r="Q107" s="425">
        <v>0</v>
      </c>
      <c r="R107" s="620">
        <v>1200</v>
      </c>
      <c r="S107" s="620"/>
      <c r="T107" s="426"/>
      <c r="U107" s="398"/>
      <c r="V107" s="51">
        <f>R107*Q107</f>
        <v>0</v>
      </c>
      <c r="W107" s="52"/>
      <c r="X107" s="610"/>
      <c r="Y107" s="610"/>
      <c r="Z107" s="611"/>
      <c r="AA107" s="612"/>
      <c r="AB107" s="610"/>
      <c r="AC107" s="611"/>
      <c r="AD107" s="612"/>
      <c r="AE107" s="610"/>
      <c r="AF107" s="611"/>
      <c r="AG107" s="612"/>
      <c r="AH107" s="610"/>
      <c r="AI107" s="613"/>
      <c r="AM107" s="45"/>
      <c r="AQ107" s="45"/>
    </row>
    <row r="108" spans="2:48" ht="26.25" customHeight="1">
      <c r="B108" s="616"/>
      <c r="C108" s="618"/>
      <c r="D108" s="618"/>
      <c r="E108" s="618"/>
      <c r="F108" s="618"/>
      <c r="G108" s="619"/>
      <c r="H108" s="332"/>
      <c r="I108" s="333"/>
      <c r="J108" s="333"/>
      <c r="K108" s="333"/>
      <c r="L108" s="224"/>
      <c r="M108" s="224"/>
      <c r="N108" s="224"/>
      <c r="O108" s="224"/>
      <c r="P108" s="225" t="s">
        <v>221</v>
      </c>
      <c r="Q108" s="419">
        <v>0</v>
      </c>
      <c r="R108" s="609">
        <v>9</v>
      </c>
      <c r="S108" s="609"/>
      <c r="T108" s="420">
        <v>0</v>
      </c>
      <c r="U108" s="398"/>
      <c r="V108" s="51">
        <f>T108*R108*Q108</f>
        <v>0</v>
      </c>
      <c r="W108" s="52"/>
      <c r="X108" s="610"/>
      <c r="Y108" s="610"/>
      <c r="Z108" s="611"/>
      <c r="AA108" s="612"/>
      <c r="AB108" s="610"/>
      <c r="AC108" s="611"/>
      <c r="AD108" s="612"/>
      <c r="AE108" s="610"/>
      <c r="AF108" s="611"/>
      <c r="AG108" s="612"/>
      <c r="AH108" s="610"/>
      <c r="AI108" s="613"/>
      <c r="AM108" s="45"/>
    </row>
    <row r="109" spans="2:48" ht="26.25" customHeight="1">
      <c r="B109" s="616"/>
      <c r="C109" s="618"/>
      <c r="D109" s="618"/>
      <c r="E109" s="618"/>
      <c r="F109" s="618"/>
      <c r="G109" s="619"/>
      <c r="H109" s="332"/>
      <c r="I109" s="333"/>
      <c r="J109" s="333"/>
      <c r="K109" s="333"/>
      <c r="L109" s="224"/>
      <c r="M109" s="224"/>
      <c r="N109" s="224"/>
      <c r="O109" s="224"/>
      <c r="P109" s="225" t="s">
        <v>299</v>
      </c>
      <c r="Q109" s="419">
        <v>0</v>
      </c>
      <c r="R109" s="609">
        <v>200</v>
      </c>
      <c r="S109" s="609"/>
      <c r="T109" s="420">
        <v>0</v>
      </c>
      <c r="U109" s="398"/>
      <c r="V109" s="51">
        <f>T109*R109*Q109</f>
        <v>0</v>
      </c>
      <c r="W109" s="52"/>
      <c r="X109" s="610"/>
      <c r="Y109" s="610"/>
      <c r="Z109" s="611"/>
      <c r="AA109" s="612"/>
      <c r="AB109" s="610"/>
      <c r="AC109" s="611"/>
      <c r="AD109" s="612"/>
      <c r="AE109" s="610"/>
      <c r="AF109" s="611"/>
      <c r="AG109" s="612"/>
      <c r="AH109" s="610"/>
      <c r="AI109" s="613"/>
      <c r="AK109" s="45"/>
      <c r="AM109" s="45"/>
    </row>
    <row r="110" spans="2:48" ht="26.25" customHeight="1">
      <c r="B110" s="616"/>
      <c r="C110" s="618"/>
      <c r="D110" s="618"/>
      <c r="E110" s="618"/>
      <c r="F110" s="618"/>
      <c r="G110" s="619"/>
      <c r="H110" s="332"/>
      <c r="I110" s="333"/>
      <c r="J110" s="333"/>
      <c r="K110" s="333"/>
      <c r="L110" s="224"/>
      <c r="M110" s="224"/>
      <c r="N110" s="224"/>
      <c r="O110" s="224"/>
      <c r="P110" s="225" t="s">
        <v>486</v>
      </c>
      <c r="Q110" s="419">
        <v>0</v>
      </c>
      <c r="R110" s="609">
        <v>150</v>
      </c>
      <c r="S110" s="609"/>
      <c r="T110" s="420">
        <v>0</v>
      </c>
      <c r="U110" s="398"/>
      <c r="V110" s="51">
        <f>T110*R110*Q110</f>
        <v>0</v>
      </c>
      <c r="W110" s="52"/>
      <c r="X110" s="610"/>
      <c r="Y110" s="610"/>
      <c r="Z110" s="611"/>
      <c r="AA110" s="612"/>
      <c r="AB110" s="610"/>
      <c r="AC110" s="611"/>
      <c r="AD110" s="612"/>
      <c r="AE110" s="610"/>
      <c r="AF110" s="611"/>
      <c r="AG110" s="612"/>
      <c r="AH110" s="610"/>
      <c r="AI110" s="613"/>
      <c r="AM110" s="45"/>
    </row>
    <row r="111" spans="2:48" ht="26.25" customHeight="1">
      <c r="B111" s="616"/>
      <c r="C111" s="618"/>
      <c r="D111" s="618"/>
      <c r="E111" s="618"/>
      <c r="F111" s="618"/>
      <c r="G111" s="619"/>
      <c r="H111" s="332"/>
      <c r="I111" s="333"/>
      <c r="J111" s="333"/>
      <c r="K111" s="333"/>
      <c r="L111" s="333"/>
      <c r="M111" s="224"/>
      <c r="N111" s="224"/>
      <c r="O111" s="224"/>
      <c r="P111" s="225" t="s">
        <v>487</v>
      </c>
      <c r="Q111" s="419">
        <v>0</v>
      </c>
      <c r="R111" s="609">
        <v>1204</v>
      </c>
      <c r="S111" s="609"/>
      <c r="T111" s="420">
        <v>0</v>
      </c>
      <c r="U111" s="398"/>
      <c r="V111" s="51">
        <f>T111*R111*Q111</f>
        <v>0</v>
      </c>
      <c r="W111" s="52"/>
      <c r="X111" s="610"/>
      <c r="Y111" s="610"/>
      <c r="Z111" s="611"/>
      <c r="AA111" s="612"/>
      <c r="AB111" s="610"/>
      <c r="AC111" s="611"/>
      <c r="AD111" s="612"/>
      <c r="AE111" s="610"/>
      <c r="AF111" s="611"/>
      <c r="AG111" s="612"/>
      <c r="AH111" s="610"/>
      <c r="AI111" s="613"/>
    </row>
    <row r="112" spans="2:48" ht="26.25" customHeight="1">
      <c r="B112" s="616"/>
      <c r="C112" s="618"/>
      <c r="D112" s="618"/>
      <c r="E112" s="618"/>
      <c r="F112" s="618"/>
      <c r="G112" s="619"/>
      <c r="H112" s="326"/>
      <c r="I112" s="329"/>
      <c r="J112" s="329"/>
      <c r="K112" s="329"/>
      <c r="L112" s="330"/>
      <c r="M112" s="330"/>
      <c r="N112" s="330"/>
      <c r="O112" s="330"/>
      <c r="P112" s="331" t="s">
        <v>295</v>
      </c>
      <c r="Q112" s="427">
        <v>0</v>
      </c>
      <c r="R112" s="614">
        <v>2000</v>
      </c>
      <c r="S112" s="614"/>
      <c r="T112" s="420">
        <v>0</v>
      </c>
      <c r="U112" s="403"/>
      <c r="V112" s="49">
        <f>T112*R112*Q112</f>
        <v>0</v>
      </c>
      <c r="W112" s="50"/>
      <c r="X112" s="597"/>
      <c r="Y112" s="597"/>
      <c r="Z112" s="598"/>
      <c r="AA112" s="599"/>
      <c r="AB112" s="597"/>
      <c r="AC112" s="598"/>
      <c r="AD112" s="599"/>
      <c r="AE112" s="597"/>
      <c r="AF112" s="598"/>
      <c r="AG112" s="599"/>
      <c r="AH112" s="597"/>
      <c r="AI112" s="600"/>
    </row>
    <row r="113" spans="1:43" ht="26.25" customHeight="1">
      <c r="B113" s="617"/>
      <c r="C113" s="618"/>
      <c r="D113" s="618"/>
      <c r="E113" s="618"/>
      <c r="F113" s="618"/>
      <c r="G113" s="619"/>
      <c r="H113" s="332"/>
      <c r="I113" s="389"/>
      <c r="J113" s="389"/>
      <c r="K113" s="389"/>
      <c r="L113" s="316"/>
      <c r="M113" s="316"/>
      <c r="N113" s="316"/>
      <c r="O113" s="316"/>
      <c r="P113" s="390"/>
      <c r="Q113" s="422"/>
      <c r="R113" s="319"/>
      <c r="S113" s="404"/>
      <c r="T113" s="424" t="s">
        <v>69</v>
      </c>
      <c r="U113" s="404"/>
      <c r="V113" s="404">
        <f>+SUM(V107:V112)</f>
        <v>0</v>
      </c>
      <c r="W113" s="405"/>
      <c r="X113" s="911">
        <f>+SUM(X107:Z112)</f>
        <v>0</v>
      </c>
      <c r="Y113" s="911"/>
      <c r="Z113" s="912"/>
      <c r="AA113" s="913">
        <f>+SUM(AA107:AC112)</f>
        <v>0</v>
      </c>
      <c r="AB113" s="911"/>
      <c r="AC113" s="912"/>
      <c r="AD113" s="913">
        <f>+SUM(AD107:AF112)</f>
        <v>0</v>
      </c>
      <c r="AE113" s="911"/>
      <c r="AF113" s="912"/>
      <c r="AG113" s="913">
        <f>+SUM(AG107:AI112)</f>
        <v>0</v>
      </c>
      <c r="AH113" s="911"/>
      <c r="AI113" s="916"/>
      <c r="AM113" s="45"/>
    </row>
    <row r="114" spans="1:43" ht="26.25" customHeight="1">
      <c r="B114" s="615" t="s">
        <v>44</v>
      </c>
      <c r="C114" s="618" t="str">
        <f>+IF(Q78=0,"",Q78)</f>
        <v/>
      </c>
      <c r="D114" s="618"/>
      <c r="E114" s="618"/>
      <c r="F114" s="618"/>
      <c r="G114" s="619"/>
      <c r="H114" s="327"/>
      <c r="I114" s="386"/>
      <c r="J114" s="386"/>
      <c r="K114" s="386"/>
      <c r="L114" s="387"/>
      <c r="M114" s="387"/>
      <c r="N114" s="387"/>
      <c r="O114" s="387"/>
      <c r="P114" s="388" t="s">
        <v>485</v>
      </c>
      <c r="Q114" s="549">
        <v>0</v>
      </c>
      <c r="R114" s="675">
        <v>1200</v>
      </c>
      <c r="S114" s="676"/>
      <c r="T114" s="426"/>
      <c r="U114" s="406"/>
      <c r="V114" s="407">
        <f>Q114*R114</f>
        <v>0</v>
      </c>
      <c r="W114" s="408"/>
      <c r="X114" s="597"/>
      <c r="Y114" s="597"/>
      <c r="Z114" s="598"/>
      <c r="AA114" s="599"/>
      <c r="AB114" s="597"/>
      <c r="AC114" s="598"/>
      <c r="AD114" s="599"/>
      <c r="AE114" s="597"/>
      <c r="AF114" s="598"/>
      <c r="AG114" s="599"/>
      <c r="AH114" s="597"/>
      <c r="AI114" s="600"/>
    </row>
    <row r="115" spans="1:43" ht="26.25" customHeight="1">
      <c r="B115" s="616"/>
      <c r="C115" s="618"/>
      <c r="D115" s="618"/>
      <c r="E115" s="618"/>
      <c r="F115" s="618"/>
      <c r="G115" s="619"/>
      <c r="H115" s="332"/>
      <c r="I115" s="333"/>
      <c r="J115" s="333"/>
      <c r="K115" s="333"/>
      <c r="L115" s="224"/>
      <c r="M115" s="224"/>
      <c r="N115" s="224"/>
      <c r="O115" s="224"/>
      <c r="P115" s="225" t="s">
        <v>221</v>
      </c>
      <c r="Q115" s="549">
        <v>0</v>
      </c>
      <c r="R115" s="601">
        <v>9</v>
      </c>
      <c r="S115" s="602"/>
      <c r="T115" s="420">
        <v>0</v>
      </c>
      <c r="U115" s="398"/>
      <c r="V115" s="51">
        <f>Q115*R115*T115</f>
        <v>0</v>
      </c>
      <c r="W115" s="52"/>
      <c r="X115" s="597"/>
      <c r="Y115" s="597"/>
      <c r="Z115" s="598"/>
      <c r="AA115" s="599"/>
      <c r="AB115" s="597"/>
      <c r="AC115" s="598"/>
      <c r="AD115" s="599"/>
      <c r="AE115" s="597"/>
      <c r="AF115" s="598"/>
      <c r="AG115" s="599"/>
      <c r="AH115" s="597"/>
      <c r="AI115" s="600"/>
    </row>
    <row r="116" spans="1:43" ht="26.25" customHeight="1">
      <c r="B116" s="616"/>
      <c r="C116" s="618"/>
      <c r="D116" s="618"/>
      <c r="E116" s="618"/>
      <c r="F116" s="618"/>
      <c r="G116" s="619"/>
      <c r="H116" s="332"/>
      <c r="I116" s="333"/>
      <c r="J116" s="333"/>
      <c r="K116" s="333"/>
      <c r="L116" s="224"/>
      <c r="M116" s="224"/>
      <c r="N116" s="224"/>
      <c r="O116" s="224"/>
      <c r="P116" s="225" t="s">
        <v>299</v>
      </c>
      <c r="Q116" s="549">
        <v>0</v>
      </c>
      <c r="R116" s="601">
        <v>250</v>
      </c>
      <c r="S116" s="602"/>
      <c r="T116" s="420">
        <v>0</v>
      </c>
      <c r="U116" s="398"/>
      <c r="V116" s="51">
        <f>Q116*R116*T116</f>
        <v>0</v>
      </c>
      <c r="W116" s="52"/>
      <c r="X116" s="597"/>
      <c r="Y116" s="597"/>
      <c r="Z116" s="598"/>
      <c r="AA116" s="599"/>
      <c r="AB116" s="597"/>
      <c r="AC116" s="598"/>
      <c r="AD116" s="599"/>
      <c r="AE116" s="597"/>
      <c r="AF116" s="598"/>
      <c r="AG116" s="599"/>
      <c r="AH116" s="597"/>
      <c r="AI116" s="600"/>
    </row>
    <row r="117" spans="1:43" ht="26.25" customHeight="1">
      <c r="B117" s="616"/>
      <c r="C117" s="618"/>
      <c r="D117" s="618"/>
      <c r="E117" s="618"/>
      <c r="F117" s="618"/>
      <c r="G117" s="619"/>
      <c r="H117" s="332"/>
      <c r="I117" s="333"/>
      <c r="J117" s="333"/>
      <c r="K117" s="333"/>
      <c r="L117" s="224"/>
      <c r="M117" s="224"/>
      <c r="N117" s="224"/>
      <c r="O117" s="224"/>
      <c r="P117" s="225" t="s">
        <v>486</v>
      </c>
      <c r="Q117" s="549">
        <v>0</v>
      </c>
      <c r="R117" s="601">
        <v>700</v>
      </c>
      <c r="S117" s="602"/>
      <c r="T117" s="420">
        <v>0</v>
      </c>
      <c r="U117" s="398"/>
      <c r="V117" s="51">
        <f>Q117*R117*T117</f>
        <v>0</v>
      </c>
      <c r="W117" s="52"/>
      <c r="X117" s="597"/>
      <c r="Y117" s="597"/>
      <c r="Z117" s="598"/>
      <c r="AA117" s="599"/>
      <c r="AB117" s="597"/>
      <c r="AC117" s="598"/>
      <c r="AD117" s="599"/>
      <c r="AE117" s="597"/>
      <c r="AF117" s="598"/>
      <c r="AG117" s="599"/>
      <c r="AH117" s="597"/>
      <c r="AI117" s="600"/>
    </row>
    <row r="118" spans="1:43" ht="26.25" customHeight="1">
      <c r="B118" s="616"/>
      <c r="C118" s="618"/>
      <c r="D118" s="618"/>
      <c r="E118" s="618"/>
      <c r="F118" s="618"/>
      <c r="G118" s="619"/>
      <c r="H118" s="332"/>
      <c r="I118" s="333"/>
      <c r="J118" s="333"/>
      <c r="K118" s="333"/>
      <c r="L118" s="224"/>
      <c r="M118" s="224"/>
      <c r="N118" s="224"/>
      <c r="O118" s="224"/>
      <c r="P118" s="225" t="s">
        <v>487</v>
      </c>
      <c r="Q118" s="549">
        <v>0</v>
      </c>
      <c r="R118" s="601">
        <v>1204</v>
      </c>
      <c r="S118" s="602"/>
      <c r="T118" s="420">
        <v>0</v>
      </c>
      <c r="U118" s="398"/>
      <c r="V118" s="51">
        <f>Q118*R118*T118</f>
        <v>0</v>
      </c>
      <c r="W118" s="52"/>
      <c r="X118" s="597"/>
      <c r="Y118" s="597"/>
      <c r="Z118" s="598"/>
      <c r="AA118" s="599"/>
      <c r="AB118" s="597"/>
      <c r="AC118" s="598"/>
      <c r="AD118" s="599"/>
      <c r="AE118" s="597"/>
      <c r="AF118" s="598"/>
      <c r="AG118" s="599"/>
      <c r="AH118" s="597"/>
      <c r="AI118" s="600"/>
    </row>
    <row r="119" spans="1:43" ht="26.25" customHeight="1">
      <c r="B119" s="616"/>
      <c r="C119" s="618"/>
      <c r="D119" s="618"/>
      <c r="E119" s="618"/>
      <c r="F119" s="618"/>
      <c r="G119" s="619"/>
      <c r="H119" s="326"/>
      <c r="I119" s="329"/>
      <c r="J119" s="329"/>
      <c r="K119" s="329"/>
      <c r="L119" s="330"/>
      <c r="M119" s="330"/>
      <c r="N119" s="330"/>
      <c r="O119" s="330"/>
      <c r="P119" s="331" t="s">
        <v>295</v>
      </c>
      <c r="Q119" s="427">
        <v>0</v>
      </c>
      <c r="R119" s="658">
        <v>2000</v>
      </c>
      <c r="S119" s="659"/>
      <c r="T119" s="420">
        <v>0</v>
      </c>
      <c r="U119" s="398"/>
      <c r="V119" s="51">
        <f>Q119*(R119/20)*T119</f>
        <v>0</v>
      </c>
      <c r="W119" s="52"/>
      <c r="X119" s="597"/>
      <c r="Y119" s="597"/>
      <c r="Z119" s="598"/>
      <c r="AA119" s="599"/>
      <c r="AB119" s="597"/>
      <c r="AC119" s="598"/>
      <c r="AD119" s="599"/>
      <c r="AE119" s="597"/>
      <c r="AF119" s="598"/>
      <c r="AG119" s="599"/>
      <c r="AH119" s="597"/>
      <c r="AI119" s="600"/>
    </row>
    <row r="120" spans="1:43" ht="26.25" customHeight="1">
      <c r="B120" s="617"/>
      <c r="C120" s="618"/>
      <c r="D120" s="618"/>
      <c r="E120" s="618"/>
      <c r="F120" s="618"/>
      <c r="G120" s="619"/>
      <c r="H120" s="391"/>
      <c r="I120" s="392"/>
      <c r="J120" s="392"/>
      <c r="K120" s="392"/>
      <c r="L120" s="393"/>
      <c r="M120" s="393"/>
      <c r="N120" s="393"/>
      <c r="O120" s="393"/>
      <c r="P120" s="394"/>
      <c r="Q120" s="428"/>
      <c r="R120" s="429"/>
      <c r="S120" s="429"/>
      <c r="T120" s="430" t="s">
        <v>228</v>
      </c>
      <c r="U120" s="404"/>
      <c r="V120" s="404">
        <f>+SUM(V114:V119)</f>
        <v>0</v>
      </c>
      <c r="W120" s="405"/>
      <c r="X120" s="911">
        <f>+SUM(X114:Z119)</f>
        <v>0</v>
      </c>
      <c r="Y120" s="911"/>
      <c r="Z120" s="912"/>
      <c r="AA120" s="913">
        <f>+SUM(AA114:AC119)</f>
        <v>0</v>
      </c>
      <c r="AB120" s="911"/>
      <c r="AC120" s="912"/>
      <c r="AD120" s="913">
        <f>+SUM(AD114:AF119)</f>
        <v>0</v>
      </c>
      <c r="AE120" s="911"/>
      <c r="AF120" s="912"/>
      <c r="AG120" s="913">
        <f>+SUM(AG114:AI119)</f>
        <v>0</v>
      </c>
      <c r="AH120" s="911"/>
      <c r="AI120" s="916"/>
    </row>
    <row r="121" spans="1:43" s="223" customFormat="1" ht="26.25" customHeight="1">
      <c r="A121" s="222"/>
      <c r="B121" s="322"/>
      <c r="C121" s="488"/>
      <c r="D121" s="488"/>
      <c r="E121" s="488"/>
      <c r="F121" s="488"/>
      <c r="G121" s="488"/>
      <c r="H121" s="322"/>
      <c r="I121" s="322"/>
      <c r="J121" s="322"/>
      <c r="K121" s="322"/>
      <c r="L121" s="317"/>
      <c r="M121" s="317"/>
      <c r="N121" s="317"/>
      <c r="O121" s="317"/>
      <c r="P121" s="317"/>
      <c r="Q121" s="439"/>
      <c r="R121" s="440"/>
      <c r="S121" s="440"/>
      <c r="T121" s="431" t="s">
        <v>618</v>
      </c>
      <c r="U121" s="441"/>
      <c r="V121" s="442">
        <f>V106+V113+V120</f>
        <v>0</v>
      </c>
      <c r="W121" s="443"/>
      <c r="X121" s="917">
        <f>X106++X113+X120</f>
        <v>0</v>
      </c>
      <c r="Y121" s="918"/>
      <c r="Z121" s="919"/>
      <c r="AA121" s="917">
        <f>AA106+AA113+AA120</f>
        <v>0</v>
      </c>
      <c r="AB121" s="918"/>
      <c r="AC121" s="919"/>
      <c r="AD121" s="917">
        <f>AD120++AD113+AD106</f>
        <v>0</v>
      </c>
      <c r="AE121" s="918"/>
      <c r="AF121" s="919"/>
      <c r="AG121" s="917">
        <f>AG120+AG113+AG106</f>
        <v>0</v>
      </c>
      <c r="AH121" s="918"/>
      <c r="AI121" s="920"/>
      <c r="AJ121" s="222"/>
      <c r="AK121" s="222"/>
      <c r="AL121" s="222"/>
      <c r="AM121" s="222"/>
      <c r="AN121" s="222"/>
      <c r="AO121" s="222"/>
      <c r="AP121" s="222"/>
      <c r="AQ121" s="222"/>
    </row>
    <row r="122" spans="1:43" ht="26.25" customHeight="1">
      <c r="B122" s="737" t="s">
        <v>46</v>
      </c>
      <c r="C122" s="739" t="str">
        <f>+IF(Q79=0,"",Q79)</f>
        <v/>
      </c>
      <c r="D122" s="739"/>
      <c r="E122" s="739"/>
      <c r="F122" s="739"/>
      <c r="G122" s="740"/>
      <c r="H122" s="334"/>
      <c r="I122" s="335"/>
      <c r="J122" s="335"/>
      <c r="K122" s="335"/>
      <c r="L122" s="336"/>
      <c r="M122" s="336"/>
      <c r="N122" s="336"/>
      <c r="O122" s="336"/>
      <c r="P122" s="226" t="s">
        <v>485</v>
      </c>
      <c r="Q122" s="432">
        <v>0</v>
      </c>
      <c r="R122" s="601">
        <v>1200</v>
      </c>
      <c r="S122" s="602"/>
      <c r="T122" s="433"/>
      <c r="U122" s="398"/>
      <c r="V122" s="51">
        <f>Q122*R122</f>
        <v>0</v>
      </c>
      <c r="W122" s="52"/>
      <c r="X122" s="610"/>
      <c r="Y122" s="610"/>
      <c r="Z122" s="611"/>
      <c r="AA122" s="612"/>
      <c r="AB122" s="610"/>
      <c r="AC122" s="611"/>
      <c r="AD122" s="612"/>
      <c r="AE122" s="610"/>
      <c r="AF122" s="611"/>
      <c r="AG122" s="612"/>
      <c r="AH122" s="610"/>
      <c r="AI122" s="613"/>
    </row>
    <row r="123" spans="1:43" ht="26.25" customHeight="1">
      <c r="B123" s="738"/>
      <c r="C123" s="739"/>
      <c r="D123" s="739"/>
      <c r="E123" s="739"/>
      <c r="F123" s="739"/>
      <c r="G123" s="740"/>
      <c r="H123" s="334"/>
      <c r="I123" s="335"/>
      <c r="J123" s="335"/>
      <c r="K123" s="335"/>
      <c r="L123" s="336"/>
      <c r="M123" s="336"/>
      <c r="N123" s="336"/>
      <c r="O123" s="336"/>
      <c r="P123" s="226" t="s">
        <v>221</v>
      </c>
      <c r="Q123" s="432">
        <v>0</v>
      </c>
      <c r="R123" s="601">
        <v>9</v>
      </c>
      <c r="S123" s="602"/>
      <c r="T123" s="421">
        <v>0</v>
      </c>
      <c r="U123" s="398"/>
      <c r="V123" s="51">
        <f>Q123*R123*T123</f>
        <v>0</v>
      </c>
      <c r="W123" s="52"/>
      <c r="X123" s="610"/>
      <c r="Y123" s="610"/>
      <c r="Z123" s="611"/>
      <c r="AA123" s="612"/>
      <c r="AB123" s="610"/>
      <c r="AC123" s="611"/>
      <c r="AD123" s="612"/>
      <c r="AE123" s="610"/>
      <c r="AF123" s="611"/>
      <c r="AG123" s="612"/>
      <c r="AH123" s="610"/>
      <c r="AI123" s="613"/>
    </row>
    <row r="124" spans="1:43" ht="26.25" customHeight="1">
      <c r="B124" s="738"/>
      <c r="C124" s="739"/>
      <c r="D124" s="739"/>
      <c r="E124" s="739"/>
      <c r="F124" s="739"/>
      <c r="G124" s="740"/>
      <c r="H124" s="334"/>
      <c r="I124" s="335"/>
      <c r="J124" s="335"/>
      <c r="K124" s="335"/>
      <c r="L124" s="336"/>
      <c r="M124" s="336"/>
      <c r="N124" s="336"/>
      <c r="O124" s="336"/>
      <c r="P124" s="226" t="s">
        <v>620</v>
      </c>
      <c r="Q124" s="432">
        <v>0</v>
      </c>
      <c r="R124" s="601">
        <v>250</v>
      </c>
      <c r="S124" s="602"/>
      <c r="T124" s="421">
        <v>0</v>
      </c>
      <c r="U124" s="398"/>
      <c r="V124" s="51">
        <f>Q124*R124*T124</f>
        <v>0</v>
      </c>
      <c r="W124" s="52"/>
      <c r="X124" s="610"/>
      <c r="Y124" s="610"/>
      <c r="Z124" s="611"/>
      <c r="AA124" s="612"/>
      <c r="AB124" s="610"/>
      <c r="AC124" s="611"/>
      <c r="AD124" s="612"/>
      <c r="AE124" s="610"/>
      <c r="AF124" s="611"/>
      <c r="AG124" s="612"/>
      <c r="AH124" s="610"/>
      <c r="AI124" s="613"/>
    </row>
    <row r="125" spans="1:43" ht="26.25" customHeight="1">
      <c r="B125" s="738"/>
      <c r="C125" s="739"/>
      <c r="D125" s="739"/>
      <c r="E125" s="739"/>
      <c r="F125" s="739"/>
      <c r="G125" s="740"/>
      <c r="H125" s="334"/>
      <c r="I125" s="335"/>
      <c r="J125" s="335"/>
      <c r="K125" s="335"/>
      <c r="L125" s="336"/>
      <c r="M125" s="336"/>
      <c r="N125" s="336"/>
      <c r="O125" s="336"/>
      <c r="P125" s="226" t="s">
        <v>486</v>
      </c>
      <c r="Q125" s="434">
        <v>0</v>
      </c>
      <c r="R125" s="601">
        <v>700</v>
      </c>
      <c r="S125" s="602"/>
      <c r="T125" s="421">
        <v>0</v>
      </c>
      <c r="U125" s="398"/>
      <c r="V125" s="51">
        <f>Q125*R125*T125</f>
        <v>0</v>
      </c>
      <c r="W125" s="52"/>
      <c r="X125" s="610"/>
      <c r="Y125" s="610"/>
      <c r="Z125" s="611"/>
      <c r="AA125" s="612"/>
      <c r="AB125" s="610"/>
      <c r="AC125" s="611"/>
      <c r="AD125" s="612"/>
      <c r="AE125" s="610"/>
      <c r="AF125" s="611"/>
      <c r="AG125" s="612"/>
      <c r="AH125" s="610"/>
      <c r="AI125" s="613"/>
    </row>
    <row r="126" spans="1:43" ht="26.25" customHeight="1">
      <c r="B126" s="738"/>
      <c r="C126" s="739"/>
      <c r="D126" s="739"/>
      <c r="E126" s="739"/>
      <c r="F126" s="739"/>
      <c r="G126" s="740"/>
      <c r="H126" s="334"/>
      <c r="I126" s="335"/>
      <c r="J126" s="335"/>
      <c r="K126" s="335"/>
      <c r="L126" s="336"/>
      <c r="M126" s="336"/>
      <c r="N126" s="336"/>
      <c r="O126" s="336"/>
      <c r="P126" s="226" t="s">
        <v>488</v>
      </c>
      <c r="Q126" s="434">
        <v>0</v>
      </c>
      <c r="R126" s="601">
        <v>1204</v>
      </c>
      <c r="S126" s="602"/>
      <c r="T126" s="421">
        <v>0</v>
      </c>
      <c r="U126" s="398"/>
      <c r="V126" s="51">
        <f>Q126*R126*T126</f>
        <v>0</v>
      </c>
      <c r="W126" s="52"/>
      <c r="X126" s="610"/>
      <c r="Y126" s="610"/>
      <c r="Z126" s="611"/>
      <c r="AA126" s="612"/>
      <c r="AB126" s="610"/>
      <c r="AC126" s="611"/>
      <c r="AD126" s="612"/>
      <c r="AE126" s="610"/>
      <c r="AF126" s="611"/>
      <c r="AG126" s="612"/>
      <c r="AH126" s="610"/>
      <c r="AI126" s="613"/>
    </row>
    <row r="127" spans="1:43" ht="26.25" customHeight="1">
      <c r="B127" s="738"/>
      <c r="C127" s="739"/>
      <c r="D127" s="739"/>
      <c r="E127" s="739"/>
      <c r="F127" s="739"/>
      <c r="G127" s="740"/>
      <c r="H127" s="334"/>
      <c r="I127" s="335"/>
      <c r="J127" s="335"/>
      <c r="K127" s="335"/>
      <c r="L127" s="336"/>
      <c r="M127" s="336"/>
      <c r="N127" s="336"/>
      <c r="O127" s="336"/>
      <c r="P127" s="226" t="s">
        <v>295</v>
      </c>
      <c r="Q127" s="432">
        <v>0</v>
      </c>
      <c r="R127" s="601">
        <v>2000</v>
      </c>
      <c r="S127" s="602"/>
      <c r="T127" s="421">
        <v>0</v>
      </c>
      <c r="U127" s="398"/>
      <c r="V127" s="51">
        <f>Q127*(R127/20)*T127</f>
        <v>0</v>
      </c>
      <c r="W127" s="52"/>
      <c r="X127" s="597">
        <f>V127/2</f>
        <v>0</v>
      </c>
      <c r="Y127" s="597"/>
      <c r="Z127" s="598"/>
      <c r="AA127" s="599">
        <f>V127/2</f>
        <v>0</v>
      </c>
      <c r="AB127" s="597"/>
      <c r="AC127" s="598"/>
      <c r="AD127" s="599"/>
      <c r="AE127" s="597"/>
      <c r="AF127" s="598"/>
      <c r="AG127" s="599"/>
      <c r="AH127" s="597"/>
      <c r="AI127" s="600"/>
    </row>
    <row r="128" spans="1:43" ht="26.25" customHeight="1">
      <c r="B128" s="745"/>
      <c r="C128" s="739"/>
      <c r="D128" s="739"/>
      <c r="E128" s="739"/>
      <c r="F128" s="739"/>
      <c r="G128" s="740"/>
      <c r="H128" s="337"/>
      <c r="I128" s="338"/>
      <c r="J128" s="338"/>
      <c r="K128" s="338"/>
      <c r="L128" s="339"/>
      <c r="M128" s="339"/>
      <c r="N128" s="339"/>
      <c r="O128" s="339"/>
      <c r="P128" s="340"/>
      <c r="Q128" s="275"/>
      <c r="R128" s="275"/>
      <c r="S128" s="275"/>
      <c r="T128" s="435" t="s">
        <v>71</v>
      </c>
      <c r="U128" s="409"/>
      <c r="V128" s="409">
        <f>+SUM(V122:V127)</f>
        <v>0</v>
      </c>
      <c r="W128" s="409"/>
      <c r="X128" s="921">
        <f>+SUM(X122:Z127)</f>
        <v>0</v>
      </c>
      <c r="Y128" s="921"/>
      <c r="Z128" s="921"/>
      <c r="AA128" s="922">
        <f>+SUM(AA122:AC127)</f>
        <v>0</v>
      </c>
      <c r="AB128" s="921"/>
      <c r="AC128" s="921"/>
      <c r="AD128" s="922">
        <f>+SUM(AD122:AF127)</f>
        <v>0</v>
      </c>
      <c r="AE128" s="921"/>
      <c r="AF128" s="921"/>
      <c r="AG128" s="922">
        <f>+SUM(AG122:AI127)</f>
        <v>0</v>
      </c>
      <c r="AH128" s="921"/>
      <c r="AI128" s="923"/>
    </row>
    <row r="129" spans="2:35" ht="26.25" customHeight="1">
      <c r="B129" s="737" t="s">
        <v>47</v>
      </c>
      <c r="C129" s="739" t="str">
        <f>+IF(Q80=0,"",Q80)</f>
        <v/>
      </c>
      <c r="D129" s="739"/>
      <c r="E129" s="739"/>
      <c r="F129" s="739"/>
      <c r="G129" s="740"/>
      <c r="H129" s="334"/>
      <c r="I129" s="335"/>
      <c r="J129" s="335"/>
      <c r="K129" s="335"/>
      <c r="L129" s="336"/>
      <c r="M129" s="336"/>
      <c r="N129" s="336"/>
      <c r="O129" s="336"/>
      <c r="P129" s="226" t="s">
        <v>485</v>
      </c>
      <c r="Q129" s="432">
        <v>0</v>
      </c>
      <c r="R129" s="601">
        <v>1200</v>
      </c>
      <c r="S129" s="602"/>
      <c r="T129" s="436"/>
      <c r="U129" s="398"/>
      <c r="V129" s="51">
        <f>Q129*R129</f>
        <v>0</v>
      </c>
      <c r="W129" s="52"/>
      <c r="X129" s="610"/>
      <c r="Y129" s="610"/>
      <c r="Z129" s="611"/>
      <c r="AA129" s="612"/>
      <c r="AB129" s="610"/>
      <c r="AC129" s="611"/>
      <c r="AD129" s="612"/>
      <c r="AE129" s="610"/>
      <c r="AF129" s="611"/>
      <c r="AG129" s="612"/>
      <c r="AH129" s="610"/>
      <c r="AI129" s="613"/>
    </row>
    <row r="130" spans="2:35" ht="26.25" customHeight="1">
      <c r="B130" s="738"/>
      <c r="C130" s="739"/>
      <c r="D130" s="739"/>
      <c r="E130" s="739"/>
      <c r="F130" s="739"/>
      <c r="G130" s="740"/>
      <c r="H130" s="334"/>
      <c r="I130" s="335"/>
      <c r="J130" s="335"/>
      <c r="K130" s="335"/>
      <c r="L130" s="336"/>
      <c r="M130" s="336"/>
      <c r="N130" s="336"/>
      <c r="O130" s="336"/>
      <c r="P130" s="226" t="s">
        <v>221</v>
      </c>
      <c r="Q130" s="432">
        <v>0</v>
      </c>
      <c r="R130" s="601">
        <v>9</v>
      </c>
      <c r="S130" s="602"/>
      <c r="T130" s="421">
        <v>0</v>
      </c>
      <c r="U130" s="398"/>
      <c r="V130" s="51">
        <f>Q130*R130*T130</f>
        <v>0</v>
      </c>
      <c r="W130" s="52"/>
      <c r="X130" s="610"/>
      <c r="Y130" s="610"/>
      <c r="Z130" s="611"/>
      <c r="AA130" s="612"/>
      <c r="AB130" s="610"/>
      <c r="AC130" s="611"/>
      <c r="AD130" s="612"/>
      <c r="AE130" s="610"/>
      <c r="AF130" s="611"/>
      <c r="AG130" s="612"/>
      <c r="AH130" s="610"/>
      <c r="AI130" s="613"/>
    </row>
    <row r="131" spans="2:35" ht="26.25" customHeight="1">
      <c r="B131" s="738"/>
      <c r="C131" s="739"/>
      <c r="D131" s="739"/>
      <c r="E131" s="739"/>
      <c r="F131" s="739"/>
      <c r="G131" s="740"/>
      <c r="H131" s="334"/>
      <c r="I131" s="335"/>
      <c r="J131" s="335"/>
      <c r="K131" s="335"/>
      <c r="L131" s="336"/>
      <c r="M131" s="336"/>
      <c r="N131" s="336"/>
      <c r="O131" s="336"/>
      <c r="P131" s="226" t="s">
        <v>621</v>
      </c>
      <c r="Q131" s="432">
        <v>0</v>
      </c>
      <c r="R131" s="601">
        <v>250</v>
      </c>
      <c r="S131" s="602"/>
      <c r="T131" s="421">
        <v>0</v>
      </c>
      <c r="U131" s="398"/>
      <c r="V131" s="51">
        <f>Q131*R131*T131</f>
        <v>0</v>
      </c>
      <c r="W131" s="52"/>
      <c r="X131" s="610"/>
      <c r="Y131" s="610"/>
      <c r="Z131" s="611"/>
      <c r="AA131" s="612"/>
      <c r="AB131" s="610"/>
      <c r="AC131" s="611"/>
      <c r="AD131" s="612"/>
      <c r="AE131" s="610"/>
      <c r="AF131" s="611"/>
      <c r="AG131" s="612"/>
      <c r="AH131" s="610"/>
      <c r="AI131" s="613"/>
    </row>
    <row r="132" spans="2:35" ht="26.25" customHeight="1">
      <c r="B132" s="738"/>
      <c r="C132" s="739"/>
      <c r="D132" s="739"/>
      <c r="E132" s="739"/>
      <c r="F132" s="739"/>
      <c r="G132" s="740"/>
      <c r="H132" s="334"/>
      <c r="I132" s="335"/>
      <c r="J132" s="335"/>
      <c r="K132" s="335"/>
      <c r="L132" s="336"/>
      <c r="M132" s="336"/>
      <c r="N132" s="336"/>
      <c r="O132" s="336"/>
      <c r="P132" s="226" t="s">
        <v>486</v>
      </c>
      <c r="Q132" s="434">
        <v>0</v>
      </c>
      <c r="R132" s="601">
        <v>700</v>
      </c>
      <c r="S132" s="602"/>
      <c r="T132" s="421">
        <v>0</v>
      </c>
      <c r="U132" s="398"/>
      <c r="V132" s="51">
        <f>Q132*R132*T132</f>
        <v>0</v>
      </c>
      <c r="W132" s="52"/>
      <c r="X132" s="610"/>
      <c r="Y132" s="610"/>
      <c r="Z132" s="611"/>
      <c r="AA132" s="612"/>
      <c r="AB132" s="610"/>
      <c r="AC132" s="611"/>
      <c r="AD132" s="612"/>
      <c r="AE132" s="610"/>
      <c r="AF132" s="611"/>
      <c r="AG132" s="612"/>
      <c r="AH132" s="610"/>
      <c r="AI132" s="613"/>
    </row>
    <row r="133" spans="2:35" ht="26.25" customHeight="1">
      <c r="B133" s="738"/>
      <c r="C133" s="739"/>
      <c r="D133" s="739"/>
      <c r="E133" s="739"/>
      <c r="F133" s="739"/>
      <c r="G133" s="740"/>
      <c r="H133" s="334"/>
      <c r="I133" s="335"/>
      <c r="J133" s="335"/>
      <c r="K133" s="335"/>
      <c r="L133" s="336"/>
      <c r="M133" s="336"/>
      <c r="N133" s="336"/>
      <c r="O133" s="336"/>
      <c r="P133" s="226" t="s">
        <v>488</v>
      </c>
      <c r="Q133" s="434">
        <v>0</v>
      </c>
      <c r="R133" s="601">
        <v>1204</v>
      </c>
      <c r="S133" s="602"/>
      <c r="T133" s="421">
        <v>0</v>
      </c>
      <c r="U133" s="398"/>
      <c r="V133" s="51">
        <f>Q133*R133*T133</f>
        <v>0</v>
      </c>
      <c r="W133" s="52"/>
      <c r="X133" s="610"/>
      <c r="Y133" s="610"/>
      <c r="Z133" s="611"/>
      <c r="AA133" s="612"/>
      <c r="AB133" s="610"/>
      <c r="AC133" s="611"/>
      <c r="AD133" s="612"/>
      <c r="AE133" s="610"/>
      <c r="AF133" s="611"/>
      <c r="AG133" s="612"/>
      <c r="AH133" s="610"/>
      <c r="AI133" s="613"/>
    </row>
    <row r="134" spans="2:35" ht="26.25" customHeight="1">
      <c r="B134" s="738"/>
      <c r="C134" s="739"/>
      <c r="D134" s="739"/>
      <c r="E134" s="739"/>
      <c r="F134" s="739"/>
      <c r="G134" s="740"/>
      <c r="H134" s="334"/>
      <c r="I134" s="335"/>
      <c r="J134" s="335"/>
      <c r="K134" s="335"/>
      <c r="L134" s="336"/>
      <c r="M134" s="336"/>
      <c r="N134" s="336"/>
      <c r="O134" s="336"/>
      <c r="P134" s="226" t="s">
        <v>295</v>
      </c>
      <c r="Q134" s="432">
        <v>0</v>
      </c>
      <c r="R134" s="601">
        <v>2000</v>
      </c>
      <c r="S134" s="602"/>
      <c r="T134" s="421">
        <v>0</v>
      </c>
      <c r="U134" s="398"/>
      <c r="V134" s="51">
        <f>Q134*(R134/20)*T134</f>
        <v>0</v>
      </c>
      <c r="W134" s="52"/>
      <c r="X134" s="597">
        <f>V134</f>
        <v>0</v>
      </c>
      <c r="Y134" s="597"/>
      <c r="Z134" s="598"/>
      <c r="AA134" s="599"/>
      <c r="AB134" s="597"/>
      <c r="AC134" s="598"/>
      <c r="AD134" s="599"/>
      <c r="AE134" s="597"/>
      <c r="AF134" s="598"/>
      <c r="AG134" s="599"/>
      <c r="AH134" s="597"/>
      <c r="AI134" s="600"/>
    </row>
    <row r="135" spans="2:35" ht="26.25" customHeight="1">
      <c r="B135" s="745"/>
      <c r="C135" s="739"/>
      <c r="D135" s="739"/>
      <c r="E135" s="739"/>
      <c r="F135" s="739"/>
      <c r="G135" s="740"/>
      <c r="H135" s="337"/>
      <c r="I135" s="338"/>
      <c r="J135" s="338"/>
      <c r="K135" s="338"/>
      <c r="L135" s="339"/>
      <c r="M135" s="339"/>
      <c r="N135" s="339"/>
      <c r="O135" s="339"/>
      <c r="P135" s="340"/>
      <c r="Q135" s="275"/>
      <c r="R135" s="320"/>
      <c r="S135" s="320"/>
      <c r="T135" s="435" t="s">
        <v>229</v>
      </c>
      <c r="U135" s="409"/>
      <c r="V135" s="409">
        <f>+SUM(V129:V134)</f>
        <v>0</v>
      </c>
      <c r="W135" s="409"/>
      <c r="X135" s="921">
        <f>+SUM(X129:Z134)</f>
        <v>0</v>
      </c>
      <c r="Y135" s="921"/>
      <c r="Z135" s="921"/>
      <c r="AA135" s="922">
        <f>+SUM(AA129:AC134)</f>
        <v>0</v>
      </c>
      <c r="AB135" s="921"/>
      <c r="AC135" s="921"/>
      <c r="AD135" s="922">
        <f>+SUM(AD129:AF134)</f>
        <v>0</v>
      </c>
      <c r="AE135" s="921"/>
      <c r="AF135" s="921"/>
      <c r="AG135" s="922">
        <f>+SUM(AG129:AI134)</f>
        <v>0</v>
      </c>
      <c r="AH135" s="921"/>
      <c r="AI135" s="923"/>
    </row>
    <row r="136" spans="2:35" ht="26.25" customHeight="1">
      <c r="B136" s="737" t="s">
        <v>48</v>
      </c>
      <c r="C136" s="739" t="str">
        <f>+IF(Q81=0,"",Q81)</f>
        <v/>
      </c>
      <c r="D136" s="739"/>
      <c r="E136" s="739"/>
      <c r="F136" s="739"/>
      <c r="G136" s="740"/>
      <c r="H136" s="334"/>
      <c r="I136" s="335"/>
      <c r="J136" s="335"/>
      <c r="K136" s="335"/>
      <c r="L136" s="336"/>
      <c r="M136" s="336"/>
      <c r="N136" s="336"/>
      <c r="O136" s="336"/>
      <c r="P136" s="226" t="s">
        <v>485</v>
      </c>
      <c r="Q136" s="432">
        <v>0</v>
      </c>
      <c r="R136" s="601">
        <v>1200</v>
      </c>
      <c r="S136" s="602"/>
      <c r="T136" s="436"/>
      <c r="U136" s="398"/>
      <c r="V136" s="51">
        <f>Q136*R136</f>
        <v>0</v>
      </c>
      <c r="W136" s="52"/>
      <c r="X136" s="610"/>
      <c r="Y136" s="610"/>
      <c r="Z136" s="611"/>
      <c r="AA136" s="612"/>
      <c r="AB136" s="610"/>
      <c r="AC136" s="611"/>
      <c r="AD136" s="612"/>
      <c r="AE136" s="610"/>
      <c r="AF136" s="611"/>
      <c r="AG136" s="612"/>
      <c r="AH136" s="610"/>
      <c r="AI136" s="613"/>
    </row>
    <row r="137" spans="2:35" ht="26.25" customHeight="1">
      <c r="B137" s="738"/>
      <c r="C137" s="739"/>
      <c r="D137" s="739"/>
      <c r="E137" s="739"/>
      <c r="F137" s="739"/>
      <c r="G137" s="740"/>
      <c r="H137" s="334"/>
      <c r="I137" s="335"/>
      <c r="J137" s="335"/>
      <c r="K137" s="335"/>
      <c r="L137" s="336"/>
      <c r="M137" s="336"/>
      <c r="N137" s="336"/>
      <c r="O137" s="336"/>
      <c r="P137" s="226" t="s">
        <v>221</v>
      </c>
      <c r="Q137" s="432">
        <v>0</v>
      </c>
      <c r="R137" s="601">
        <v>9</v>
      </c>
      <c r="S137" s="602"/>
      <c r="T137" s="421">
        <v>0</v>
      </c>
      <c r="U137" s="398"/>
      <c r="V137" s="51">
        <f>Q137*R137*T137</f>
        <v>0</v>
      </c>
      <c r="W137" s="52"/>
      <c r="X137" s="610"/>
      <c r="Y137" s="610"/>
      <c r="Z137" s="611"/>
      <c r="AA137" s="612"/>
      <c r="AB137" s="610"/>
      <c r="AC137" s="611"/>
      <c r="AD137" s="612"/>
      <c r="AE137" s="610"/>
      <c r="AF137" s="611"/>
      <c r="AG137" s="612"/>
      <c r="AH137" s="610"/>
      <c r="AI137" s="613"/>
    </row>
    <row r="138" spans="2:35" ht="26.25" customHeight="1">
      <c r="B138" s="738"/>
      <c r="C138" s="739"/>
      <c r="D138" s="739"/>
      <c r="E138" s="739"/>
      <c r="F138" s="739"/>
      <c r="G138" s="740"/>
      <c r="H138" s="334"/>
      <c r="I138" s="335"/>
      <c r="J138" s="335"/>
      <c r="K138" s="335"/>
      <c r="L138" s="336"/>
      <c r="M138" s="336"/>
      <c r="N138" s="336"/>
      <c r="O138" s="336"/>
      <c r="P138" s="226" t="s">
        <v>620</v>
      </c>
      <c r="Q138" s="432">
        <v>0</v>
      </c>
      <c r="R138" s="601">
        <v>250</v>
      </c>
      <c r="S138" s="602"/>
      <c r="T138" s="421">
        <v>0</v>
      </c>
      <c r="U138" s="398"/>
      <c r="V138" s="51">
        <f>Q138*R138*T138</f>
        <v>0</v>
      </c>
      <c r="W138" s="52"/>
      <c r="X138" s="610"/>
      <c r="Y138" s="610"/>
      <c r="Z138" s="611"/>
      <c r="AA138" s="612"/>
      <c r="AB138" s="610"/>
      <c r="AC138" s="611"/>
      <c r="AD138" s="612"/>
      <c r="AE138" s="610"/>
      <c r="AF138" s="611"/>
      <c r="AG138" s="612"/>
      <c r="AH138" s="610"/>
      <c r="AI138" s="613"/>
    </row>
    <row r="139" spans="2:35" ht="26.25" customHeight="1">
      <c r="B139" s="738"/>
      <c r="C139" s="739"/>
      <c r="D139" s="739"/>
      <c r="E139" s="739"/>
      <c r="F139" s="739"/>
      <c r="G139" s="740"/>
      <c r="H139" s="334"/>
      <c r="I139" s="335"/>
      <c r="J139" s="335"/>
      <c r="K139" s="335"/>
      <c r="L139" s="336"/>
      <c r="M139" s="336"/>
      <c r="N139" s="336"/>
      <c r="O139" s="336"/>
      <c r="P139" s="226" t="s">
        <v>486</v>
      </c>
      <c r="Q139" s="434">
        <v>0</v>
      </c>
      <c r="R139" s="601">
        <v>700</v>
      </c>
      <c r="S139" s="602"/>
      <c r="T139" s="421">
        <v>0</v>
      </c>
      <c r="U139" s="398"/>
      <c r="V139" s="51">
        <f>Q139*R139*T139</f>
        <v>0</v>
      </c>
      <c r="W139" s="52"/>
      <c r="X139" s="610"/>
      <c r="Y139" s="610"/>
      <c r="Z139" s="611"/>
      <c r="AA139" s="612"/>
      <c r="AB139" s="610"/>
      <c r="AC139" s="611"/>
      <c r="AD139" s="612"/>
      <c r="AE139" s="610"/>
      <c r="AF139" s="611"/>
      <c r="AG139" s="612"/>
      <c r="AH139" s="610"/>
      <c r="AI139" s="613"/>
    </row>
    <row r="140" spans="2:35" ht="26.25" customHeight="1">
      <c r="B140" s="738"/>
      <c r="C140" s="739"/>
      <c r="D140" s="739"/>
      <c r="E140" s="739"/>
      <c r="F140" s="739"/>
      <c r="G140" s="740"/>
      <c r="H140" s="334"/>
      <c r="I140" s="335"/>
      <c r="J140" s="335"/>
      <c r="K140" s="335"/>
      <c r="L140" s="336"/>
      <c r="M140" s="336"/>
      <c r="N140" s="336"/>
      <c r="O140" s="336"/>
      <c r="P140" s="226" t="s">
        <v>488</v>
      </c>
      <c r="Q140" s="434">
        <v>0</v>
      </c>
      <c r="R140" s="601">
        <v>1204</v>
      </c>
      <c r="S140" s="602"/>
      <c r="T140" s="421">
        <v>0</v>
      </c>
      <c r="U140" s="398"/>
      <c r="V140" s="51">
        <f>Q140*R140*T140</f>
        <v>0</v>
      </c>
      <c r="W140" s="52"/>
      <c r="X140" s="610"/>
      <c r="Y140" s="610"/>
      <c r="Z140" s="611"/>
      <c r="AA140" s="612"/>
      <c r="AB140" s="610"/>
      <c r="AC140" s="611"/>
      <c r="AD140" s="612"/>
      <c r="AE140" s="610"/>
      <c r="AF140" s="611"/>
      <c r="AG140" s="612"/>
      <c r="AH140" s="610"/>
      <c r="AI140" s="613"/>
    </row>
    <row r="141" spans="2:35" ht="26.25" customHeight="1">
      <c r="B141" s="738"/>
      <c r="C141" s="739"/>
      <c r="D141" s="739"/>
      <c r="E141" s="739"/>
      <c r="F141" s="739"/>
      <c r="G141" s="740"/>
      <c r="H141" s="446"/>
      <c r="I141" s="447"/>
      <c r="J141" s="447"/>
      <c r="K141" s="447"/>
      <c r="L141" s="448"/>
      <c r="M141" s="448"/>
      <c r="N141" s="448"/>
      <c r="O141" s="448"/>
      <c r="P141" s="449" t="s">
        <v>295</v>
      </c>
      <c r="Q141" s="450">
        <v>0</v>
      </c>
      <c r="R141" s="658">
        <v>2000</v>
      </c>
      <c r="S141" s="659"/>
      <c r="T141" s="421">
        <v>0</v>
      </c>
      <c r="U141" s="398"/>
      <c r="V141" s="51">
        <f>Q141*(R141/20)*T141</f>
        <v>0</v>
      </c>
      <c r="W141" s="52"/>
      <c r="X141" s="597"/>
      <c r="Y141" s="597"/>
      <c r="Z141" s="598"/>
      <c r="AA141" s="599"/>
      <c r="AB141" s="597"/>
      <c r="AC141" s="598"/>
      <c r="AD141" s="599"/>
      <c r="AE141" s="597"/>
      <c r="AF141" s="598"/>
      <c r="AG141" s="599"/>
      <c r="AH141" s="597"/>
      <c r="AI141" s="600"/>
    </row>
    <row r="142" spans="2:35" ht="26.25" customHeight="1">
      <c r="B142" s="738"/>
      <c r="C142" s="741"/>
      <c r="D142" s="741"/>
      <c r="E142" s="741"/>
      <c r="F142" s="741"/>
      <c r="G142" s="742"/>
      <c r="H142" s="446"/>
      <c r="I142" s="451"/>
      <c r="J142" s="451"/>
      <c r="K142" s="451"/>
      <c r="L142" s="452"/>
      <c r="M142" s="452"/>
      <c r="N142" s="452"/>
      <c r="O142" s="452"/>
      <c r="P142" s="453"/>
      <c r="Q142" s="454"/>
      <c r="R142" s="455"/>
      <c r="S142" s="455"/>
      <c r="T142" s="456" t="s">
        <v>230</v>
      </c>
      <c r="U142" s="444"/>
      <c r="V142" s="444">
        <f>+SUM(V136:V141)</f>
        <v>0</v>
      </c>
      <c r="W142" s="445"/>
      <c r="X142" s="924">
        <f>+SUM(X136:Z141)</f>
        <v>0</v>
      </c>
      <c r="Y142" s="924"/>
      <c r="Z142" s="924"/>
      <c r="AA142" s="925">
        <f>+SUM(AA136:AC141)</f>
        <v>0</v>
      </c>
      <c r="AB142" s="924"/>
      <c r="AC142" s="924"/>
      <c r="AD142" s="925">
        <f>+SUM(AD136:AF141)</f>
        <v>0</v>
      </c>
      <c r="AE142" s="924"/>
      <c r="AF142" s="924"/>
      <c r="AG142" s="925">
        <f>+SUM(AG136:AI141)</f>
        <v>0</v>
      </c>
      <c r="AH142" s="924"/>
      <c r="AI142" s="926"/>
    </row>
    <row r="143" spans="2:35" ht="26.25" customHeight="1" thickBot="1">
      <c r="B143" s="462"/>
      <c r="C143" s="489"/>
      <c r="D143" s="489"/>
      <c r="E143" s="489"/>
      <c r="F143" s="489"/>
      <c r="G143" s="489"/>
      <c r="H143" s="323"/>
      <c r="I143" s="323"/>
      <c r="J143" s="323"/>
      <c r="K143" s="323"/>
      <c r="L143" s="323"/>
      <c r="M143" s="323"/>
      <c r="N143" s="323"/>
      <c r="O143" s="323"/>
      <c r="P143" s="323"/>
      <c r="Q143" s="463"/>
      <c r="R143" s="464"/>
      <c r="S143" s="464"/>
      <c r="T143" s="465" t="s">
        <v>72</v>
      </c>
      <c r="U143" s="410"/>
      <c r="V143" s="410">
        <f>V135+V128+V142</f>
        <v>0</v>
      </c>
      <c r="W143" s="410"/>
      <c r="X143" s="927">
        <f>+X142+X135+X128</f>
        <v>0</v>
      </c>
      <c r="Y143" s="927"/>
      <c r="Z143" s="927"/>
      <c r="AA143" s="928">
        <f>+AA142+AA135+AA128</f>
        <v>0</v>
      </c>
      <c r="AB143" s="927"/>
      <c r="AC143" s="927"/>
      <c r="AD143" s="928">
        <f>+AD142+AD135+AD128</f>
        <v>0</v>
      </c>
      <c r="AE143" s="927"/>
      <c r="AF143" s="927"/>
      <c r="AG143" s="928">
        <f>+AG142+AG135+AG128</f>
        <v>0</v>
      </c>
      <c r="AH143" s="927"/>
      <c r="AI143" s="929"/>
    </row>
    <row r="144" spans="2:35" ht="26.25" customHeight="1">
      <c r="B144" s="606" t="s">
        <v>50</v>
      </c>
      <c r="C144" s="743" t="str">
        <f>+IF(Q82=0,"",Q82)</f>
        <v/>
      </c>
      <c r="D144" s="743"/>
      <c r="E144" s="743"/>
      <c r="F144" s="743"/>
      <c r="G144" s="744"/>
      <c r="H144" s="344"/>
      <c r="I144" s="457"/>
      <c r="J144" s="457"/>
      <c r="K144" s="457"/>
      <c r="L144" s="458"/>
      <c r="M144" s="458"/>
      <c r="N144" s="458"/>
      <c r="O144" s="458"/>
      <c r="P144" s="459" t="s">
        <v>485</v>
      </c>
      <c r="Q144" s="460">
        <v>0</v>
      </c>
      <c r="R144" s="675">
        <v>1200</v>
      </c>
      <c r="S144" s="676"/>
      <c r="T144" s="461"/>
      <c r="U144" s="411"/>
      <c r="V144" s="412">
        <f>Q144*R144</f>
        <v>0</v>
      </c>
      <c r="W144" s="413"/>
      <c r="X144" s="660"/>
      <c r="Y144" s="660"/>
      <c r="Z144" s="661"/>
      <c r="AA144" s="662"/>
      <c r="AB144" s="660"/>
      <c r="AC144" s="661"/>
      <c r="AD144" s="662"/>
      <c r="AE144" s="660"/>
      <c r="AF144" s="661"/>
      <c r="AG144" s="662"/>
      <c r="AH144" s="660"/>
      <c r="AI144" s="930"/>
    </row>
    <row r="145" spans="2:35" ht="26.25" customHeight="1">
      <c r="B145" s="606"/>
      <c r="C145" s="603"/>
      <c r="D145" s="603"/>
      <c r="E145" s="603"/>
      <c r="F145" s="603"/>
      <c r="G145" s="604"/>
      <c r="H145" s="341"/>
      <c r="I145" s="342"/>
      <c r="J145" s="342"/>
      <c r="K145" s="342"/>
      <c r="L145" s="343"/>
      <c r="M145" s="343"/>
      <c r="N145" s="343"/>
      <c r="O145" s="343"/>
      <c r="P145" s="227" t="s">
        <v>221</v>
      </c>
      <c r="Q145" s="432">
        <v>0</v>
      </c>
      <c r="R145" s="601">
        <v>9</v>
      </c>
      <c r="S145" s="602"/>
      <c r="T145" s="421">
        <v>0</v>
      </c>
      <c r="U145" s="398"/>
      <c r="V145" s="51">
        <f>T145*R145*Q145</f>
        <v>0</v>
      </c>
      <c r="W145" s="52"/>
      <c r="X145" s="610"/>
      <c r="Y145" s="610"/>
      <c r="Z145" s="611"/>
      <c r="AA145" s="612"/>
      <c r="AB145" s="610"/>
      <c r="AC145" s="611"/>
      <c r="AD145" s="612"/>
      <c r="AE145" s="610"/>
      <c r="AF145" s="611"/>
      <c r="AG145" s="612"/>
      <c r="AH145" s="610"/>
      <c r="AI145" s="613"/>
    </row>
    <row r="146" spans="2:35" ht="26.25" customHeight="1">
      <c r="B146" s="606"/>
      <c r="C146" s="603"/>
      <c r="D146" s="603"/>
      <c r="E146" s="603"/>
      <c r="F146" s="603"/>
      <c r="G146" s="604"/>
      <c r="H146" s="341"/>
      <c r="I146" s="342"/>
      <c r="J146" s="342"/>
      <c r="K146" s="342"/>
      <c r="L146" s="343"/>
      <c r="M146" s="343"/>
      <c r="N146" s="343"/>
      <c r="O146" s="343"/>
      <c r="P146" s="227" t="s">
        <v>620</v>
      </c>
      <c r="Q146" s="432">
        <v>0</v>
      </c>
      <c r="R146" s="601">
        <v>250</v>
      </c>
      <c r="S146" s="602"/>
      <c r="T146" s="421">
        <v>0</v>
      </c>
      <c r="U146" s="398"/>
      <c r="V146" s="51">
        <f>Q146*R146*T146</f>
        <v>0</v>
      </c>
      <c r="W146" s="52"/>
      <c r="X146" s="610"/>
      <c r="Y146" s="610"/>
      <c r="Z146" s="611"/>
      <c r="AA146" s="612"/>
      <c r="AB146" s="610"/>
      <c r="AC146" s="611"/>
      <c r="AD146" s="612"/>
      <c r="AE146" s="610"/>
      <c r="AF146" s="611"/>
      <c r="AG146" s="612"/>
      <c r="AH146" s="610"/>
      <c r="AI146" s="613"/>
    </row>
    <row r="147" spans="2:35" ht="26.25" customHeight="1">
      <c r="B147" s="606"/>
      <c r="C147" s="603"/>
      <c r="D147" s="603"/>
      <c r="E147" s="603"/>
      <c r="F147" s="603"/>
      <c r="G147" s="604"/>
      <c r="H147" s="341"/>
      <c r="I147" s="342"/>
      <c r="J147" s="342"/>
      <c r="K147" s="342"/>
      <c r="L147" s="343"/>
      <c r="M147" s="343"/>
      <c r="N147" s="343"/>
      <c r="O147" s="343"/>
      <c r="P147" s="227" t="s">
        <v>486</v>
      </c>
      <c r="Q147" s="434">
        <v>0</v>
      </c>
      <c r="R147" s="601">
        <v>700</v>
      </c>
      <c r="S147" s="602"/>
      <c r="T147" s="421">
        <v>0</v>
      </c>
      <c r="U147" s="398"/>
      <c r="V147" s="51">
        <f>Q147*R147*T147</f>
        <v>0</v>
      </c>
      <c r="W147" s="52"/>
      <c r="X147" s="610"/>
      <c r="Y147" s="610"/>
      <c r="Z147" s="611"/>
      <c r="AA147" s="612"/>
      <c r="AB147" s="610"/>
      <c r="AC147" s="611"/>
      <c r="AD147" s="612"/>
      <c r="AE147" s="610"/>
      <c r="AF147" s="611"/>
      <c r="AG147" s="612"/>
      <c r="AH147" s="610"/>
      <c r="AI147" s="613"/>
    </row>
    <row r="148" spans="2:35" ht="26.25" customHeight="1">
      <c r="B148" s="606"/>
      <c r="C148" s="603"/>
      <c r="D148" s="603"/>
      <c r="E148" s="603"/>
      <c r="F148" s="603"/>
      <c r="G148" s="604"/>
      <c r="H148" s="341"/>
      <c r="I148" s="342"/>
      <c r="J148" s="342"/>
      <c r="K148" s="342"/>
      <c r="L148" s="343"/>
      <c r="M148" s="343"/>
      <c r="N148" s="343"/>
      <c r="O148" s="343"/>
      <c r="P148" s="227" t="s">
        <v>488</v>
      </c>
      <c r="Q148" s="434">
        <v>0</v>
      </c>
      <c r="R148" s="601">
        <v>1204</v>
      </c>
      <c r="S148" s="602"/>
      <c r="T148" s="421">
        <v>0</v>
      </c>
      <c r="U148" s="398"/>
      <c r="V148" s="51">
        <f>Q148*R148*T148</f>
        <v>0</v>
      </c>
      <c r="W148" s="52"/>
      <c r="X148" s="610"/>
      <c r="Y148" s="610"/>
      <c r="Z148" s="611"/>
      <c r="AA148" s="612"/>
      <c r="AB148" s="610"/>
      <c r="AC148" s="611"/>
      <c r="AD148" s="612"/>
      <c r="AE148" s="610"/>
      <c r="AF148" s="611"/>
      <c r="AG148" s="612"/>
      <c r="AH148" s="610"/>
      <c r="AI148" s="613"/>
    </row>
    <row r="149" spans="2:35" ht="26.25" customHeight="1">
      <c r="B149" s="606"/>
      <c r="C149" s="603"/>
      <c r="D149" s="603"/>
      <c r="E149" s="603"/>
      <c r="F149" s="603"/>
      <c r="G149" s="604"/>
      <c r="H149" s="341"/>
      <c r="I149" s="342"/>
      <c r="J149" s="342"/>
      <c r="K149" s="342"/>
      <c r="L149" s="343"/>
      <c r="M149" s="343"/>
      <c r="N149" s="343"/>
      <c r="O149" s="343"/>
      <c r="P149" s="227" t="s">
        <v>295</v>
      </c>
      <c r="Q149" s="432">
        <v>0</v>
      </c>
      <c r="R149" s="601">
        <v>2000</v>
      </c>
      <c r="S149" s="602"/>
      <c r="T149" s="421">
        <v>0</v>
      </c>
      <c r="U149" s="398"/>
      <c r="V149" s="51">
        <f>Q149*(R149/20)*T149</f>
        <v>0</v>
      </c>
      <c r="W149" s="52"/>
      <c r="X149" s="597"/>
      <c r="Y149" s="597"/>
      <c r="Z149" s="598"/>
      <c r="AA149" s="599"/>
      <c r="AB149" s="597"/>
      <c r="AC149" s="598"/>
      <c r="AD149" s="599"/>
      <c r="AE149" s="597"/>
      <c r="AF149" s="598"/>
      <c r="AG149" s="599"/>
      <c r="AH149" s="597"/>
      <c r="AI149" s="600"/>
    </row>
    <row r="150" spans="2:35" ht="26.25" customHeight="1">
      <c r="B150" s="728"/>
      <c r="C150" s="603"/>
      <c r="D150" s="603"/>
      <c r="E150" s="603"/>
      <c r="F150" s="603"/>
      <c r="G150" s="604"/>
      <c r="H150" s="344"/>
      <c r="I150" s="345"/>
      <c r="J150" s="345"/>
      <c r="K150" s="345"/>
      <c r="L150" s="346"/>
      <c r="M150" s="346"/>
      <c r="N150" s="346"/>
      <c r="O150" s="346"/>
      <c r="P150" s="347"/>
      <c r="Q150" s="274"/>
      <c r="R150" s="321"/>
      <c r="S150" s="321"/>
      <c r="T150" s="437" t="s">
        <v>73</v>
      </c>
      <c r="U150" s="414"/>
      <c r="V150" s="414">
        <f>+SUM(V144:V149)</f>
        <v>0</v>
      </c>
      <c r="W150" s="414"/>
      <c r="X150" s="582">
        <f>+SUM(X144:Z149)</f>
        <v>0</v>
      </c>
      <c r="Y150" s="582"/>
      <c r="Z150" s="582"/>
      <c r="AA150" s="584">
        <f>+SUM(AA144:AC149)</f>
        <v>0</v>
      </c>
      <c r="AB150" s="582"/>
      <c r="AC150" s="582"/>
      <c r="AD150" s="584">
        <f>+SUM(AD144:AF149)</f>
        <v>0</v>
      </c>
      <c r="AE150" s="582"/>
      <c r="AF150" s="582"/>
      <c r="AG150" s="584">
        <f>+SUM(AG144:AI149)</f>
        <v>0</v>
      </c>
      <c r="AH150" s="582"/>
      <c r="AI150" s="585"/>
    </row>
    <row r="151" spans="2:35" ht="26.25" customHeight="1">
      <c r="B151" s="605" t="s">
        <v>51</v>
      </c>
      <c r="C151" s="603" t="str">
        <f>+IF(Q83=0,"",Q83)</f>
        <v/>
      </c>
      <c r="D151" s="603"/>
      <c r="E151" s="603"/>
      <c r="F151" s="603"/>
      <c r="G151" s="604"/>
      <c r="H151" s="341"/>
      <c r="I151" s="342"/>
      <c r="J151" s="342"/>
      <c r="K151" s="342"/>
      <c r="L151" s="343"/>
      <c r="M151" s="343"/>
      <c r="N151" s="343"/>
      <c r="O151" s="343"/>
      <c r="P151" s="227" t="s">
        <v>485</v>
      </c>
      <c r="Q151" s="432">
        <v>0</v>
      </c>
      <c r="R151" s="601">
        <v>1200</v>
      </c>
      <c r="S151" s="602"/>
      <c r="T151" s="438"/>
      <c r="U151" s="398"/>
      <c r="V151" s="51">
        <f>Q151*R151</f>
        <v>0</v>
      </c>
      <c r="W151" s="52"/>
      <c r="X151" s="597"/>
      <c r="Y151" s="597"/>
      <c r="Z151" s="598"/>
      <c r="AA151" s="599"/>
      <c r="AB151" s="597"/>
      <c r="AC151" s="598"/>
      <c r="AD151" s="599"/>
      <c r="AE151" s="597"/>
      <c r="AF151" s="598"/>
      <c r="AG151" s="599"/>
      <c r="AH151" s="597"/>
      <c r="AI151" s="600"/>
    </row>
    <row r="152" spans="2:35" ht="26.25" customHeight="1">
      <c r="B152" s="606"/>
      <c r="C152" s="603"/>
      <c r="D152" s="603"/>
      <c r="E152" s="603"/>
      <c r="F152" s="603"/>
      <c r="G152" s="604"/>
      <c r="H152" s="341"/>
      <c r="I152" s="342"/>
      <c r="J152" s="342"/>
      <c r="K152" s="342"/>
      <c r="L152" s="343"/>
      <c r="M152" s="343"/>
      <c r="N152" s="343"/>
      <c r="O152" s="343"/>
      <c r="P152" s="227" t="s">
        <v>221</v>
      </c>
      <c r="Q152" s="432">
        <v>0</v>
      </c>
      <c r="R152" s="601">
        <v>9</v>
      </c>
      <c r="S152" s="602"/>
      <c r="T152" s="421">
        <v>0</v>
      </c>
      <c r="U152" s="398"/>
      <c r="V152" s="51">
        <f>Q152*R152*T152</f>
        <v>0</v>
      </c>
      <c r="W152" s="52"/>
      <c r="X152" s="597"/>
      <c r="Y152" s="597"/>
      <c r="Z152" s="598"/>
      <c r="AA152" s="599"/>
      <c r="AB152" s="597"/>
      <c r="AC152" s="598"/>
      <c r="AD152" s="599"/>
      <c r="AE152" s="597"/>
      <c r="AF152" s="598"/>
      <c r="AG152" s="599"/>
      <c r="AH152" s="597"/>
      <c r="AI152" s="600"/>
    </row>
    <row r="153" spans="2:35" ht="26.25" customHeight="1">
      <c r="B153" s="606"/>
      <c r="C153" s="603"/>
      <c r="D153" s="603"/>
      <c r="E153" s="603"/>
      <c r="F153" s="603"/>
      <c r="G153" s="604"/>
      <c r="H153" s="341"/>
      <c r="I153" s="342"/>
      <c r="J153" s="342"/>
      <c r="K153" s="342"/>
      <c r="L153" s="343"/>
      <c r="M153" s="343"/>
      <c r="N153" s="343"/>
      <c r="O153" s="343"/>
      <c r="P153" s="227" t="s">
        <v>620</v>
      </c>
      <c r="Q153" s="432">
        <v>0</v>
      </c>
      <c r="R153" s="601">
        <v>250</v>
      </c>
      <c r="S153" s="602"/>
      <c r="T153" s="421">
        <v>0</v>
      </c>
      <c r="U153" s="398"/>
      <c r="V153" s="51">
        <f>Q153*R153*T153</f>
        <v>0</v>
      </c>
      <c r="W153" s="52"/>
      <c r="X153" s="597"/>
      <c r="Y153" s="597"/>
      <c r="Z153" s="598"/>
      <c r="AA153" s="599"/>
      <c r="AB153" s="597"/>
      <c r="AC153" s="598"/>
      <c r="AD153" s="599"/>
      <c r="AE153" s="597"/>
      <c r="AF153" s="598"/>
      <c r="AG153" s="599"/>
      <c r="AH153" s="597"/>
      <c r="AI153" s="600"/>
    </row>
    <row r="154" spans="2:35" ht="26.25" customHeight="1">
      <c r="B154" s="606"/>
      <c r="C154" s="603"/>
      <c r="D154" s="603"/>
      <c r="E154" s="603"/>
      <c r="F154" s="603"/>
      <c r="G154" s="604"/>
      <c r="H154" s="341"/>
      <c r="I154" s="342"/>
      <c r="J154" s="342"/>
      <c r="K154" s="342"/>
      <c r="L154" s="343"/>
      <c r="M154" s="343"/>
      <c r="N154" s="343"/>
      <c r="O154" s="343"/>
      <c r="P154" s="227" t="s">
        <v>486</v>
      </c>
      <c r="Q154" s="434">
        <v>0</v>
      </c>
      <c r="R154" s="601">
        <v>2</v>
      </c>
      <c r="S154" s="602"/>
      <c r="T154" s="421">
        <v>0</v>
      </c>
      <c r="U154" s="398"/>
      <c r="V154" s="51">
        <f>Q154*R154*T154</f>
        <v>0</v>
      </c>
      <c r="W154" s="52"/>
      <c r="X154" s="597"/>
      <c r="Y154" s="597"/>
      <c r="Z154" s="598"/>
      <c r="AA154" s="599"/>
      <c r="AB154" s="597"/>
      <c r="AC154" s="598"/>
      <c r="AD154" s="599"/>
      <c r="AE154" s="597"/>
      <c r="AF154" s="598"/>
      <c r="AG154" s="599"/>
      <c r="AH154" s="597"/>
      <c r="AI154" s="600"/>
    </row>
    <row r="155" spans="2:35" ht="26.25" customHeight="1">
      <c r="B155" s="606"/>
      <c r="C155" s="603"/>
      <c r="D155" s="603"/>
      <c r="E155" s="603"/>
      <c r="F155" s="603"/>
      <c r="G155" s="604"/>
      <c r="H155" s="341"/>
      <c r="I155" s="342"/>
      <c r="J155" s="342"/>
      <c r="K155" s="342"/>
      <c r="L155" s="343"/>
      <c r="M155" s="343"/>
      <c r="N155" s="343"/>
      <c r="O155" s="343"/>
      <c r="P155" s="227" t="s">
        <v>488</v>
      </c>
      <c r="Q155" s="434">
        <v>0</v>
      </c>
      <c r="R155" s="601">
        <v>1204</v>
      </c>
      <c r="S155" s="602"/>
      <c r="T155" s="421">
        <v>0</v>
      </c>
      <c r="U155" s="398"/>
      <c r="V155" s="51">
        <f>Q155*R155*T155</f>
        <v>0</v>
      </c>
      <c r="W155" s="52"/>
      <c r="X155" s="597"/>
      <c r="Y155" s="597"/>
      <c r="Z155" s="598"/>
      <c r="AA155" s="599"/>
      <c r="AB155" s="597"/>
      <c r="AC155" s="598"/>
      <c r="AD155" s="599"/>
      <c r="AE155" s="597"/>
      <c r="AF155" s="598"/>
      <c r="AG155" s="599"/>
      <c r="AH155" s="597"/>
      <c r="AI155" s="600"/>
    </row>
    <row r="156" spans="2:35" ht="26.25" customHeight="1">
      <c r="B156" s="606"/>
      <c r="C156" s="603"/>
      <c r="D156" s="603"/>
      <c r="E156" s="603"/>
      <c r="F156" s="603"/>
      <c r="G156" s="604"/>
      <c r="H156" s="341"/>
      <c r="I156" s="342"/>
      <c r="J156" s="342"/>
      <c r="K156" s="342"/>
      <c r="L156" s="343"/>
      <c r="M156" s="343"/>
      <c r="N156" s="343"/>
      <c r="O156" s="343"/>
      <c r="P156" s="227" t="s">
        <v>295</v>
      </c>
      <c r="Q156" s="432">
        <v>0</v>
      </c>
      <c r="R156" s="601">
        <v>2000</v>
      </c>
      <c r="S156" s="602"/>
      <c r="T156" s="421">
        <v>0</v>
      </c>
      <c r="U156" s="398"/>
      <c r="V156" s="51">
        <f>Q156*(R156/20)*T156</f>
        <v>0</v>
      </c>
      <c r="W156" s="52"/>
      <c r="X156" s="597"/>
      <c r="Y156" s="597"/>
      <c r="Z156" s="598"/>
      <c r="AA156" s="599"/>
      <c r="AB156" s="597"/>
      <c r="AC156" s="598"/>
      <c r="AD156" s="599"/>
      <c r="AE156" s="597"/>
      <c r="AF156" s="598"/>
      <c r="AG156" s="599"/>
      <c r="AH156" s="597"/>
      <c r="AI156" s="600"/>
    </row>
    <row r="157" spans="2:35" ht="26.25" customHeight="1">
      <c r="B157" s="728"/>
      <c r="C157" s="603"/>
      <c r="D157" s="603"/>
      <c r="E157" s="603"/>
      <c r="F157" s="603"/>
      <c r="G157" s="604"/>
      <c r="H157" s="344"/>
      <c r="I157" s="345"/>
      <c r="J157" s="345"/>
      <c r="K157" s="345"/>
      <c r="L157" s="346"/>
      <c r="M157" s="346"/>
      <c r="N157" s="346"/>
      <c r="O157" s="346"/>
      <c r="P157" s="347"/>
      <c r="Q157" s="274"/>
      <c r="R157" s="321"/>
      <c r="S157" s="321"/>
      <c r="T157" s="437" t="s">
        <v>74</v>
      </c>
      <c r="U157" s="414"/>
      <c r="V157" s="414">
        <f>+SUM(V151:V156)</f>
        <v>0</v>
      </c>
      <c r="W157" s="414"/>
      <c r="X157" s="582">
        <f>+SUM(X151:Z156)</f>
        <v>0</v>
      </c>
      <c r="Y157" s="582"/>
      <c r="Z157" s="583"/>
      <c r="AA157" s="584">
        <f>+SUM(AA151:AC156)</f>
        <v>0</v>
      </c>
      <c r="AB157" s="582"/>
      <c r="AC157" s="583"/>
      <c r="AD157" s="584">
        <f>+SUM(AD151:AF156)</f>
        <v>0</v>
      </c>
      <c r="AE157" s="582"/>
      <c r="AF157" s="583"/>
      <c r="AG157" s="584">
        <f>+SUM(AG151:AI156)</f>
        <v>0</v>
      </c>
      <c r="AH157" s="582"/>
      <c r="AI157" s="585"/>
    </row>
    <row r="158" spans="2:35" ht="26.25" customHeight="1">
      <c r="B158" s="605" t="s">
        <v>52</v>
      </c>
      <c r="C158" s="603" t="str">
        <f>+IF(Q84=0,"",Q84)</f>
        <v/>
      </c>
      <c r="D158" s="603"/>
      <c r="E158" s="603"/>
      <c r="F158" s="603"/>
      <c r="G158" s="604"/>
      <c r="H158" s="341"/>
      <c r="I158" s="342"/>
      <c r="J158" s="342"/>
      <c r="K158" s="342"/>
      <c r="L158" s="343"/>
      <c r="M158" s="343"/>
      <c r="N158" s="343"/>
      <c r="O158" s="343"/>
      <c r="P158" s="227" t="s">
        <v>485</v>
      </c>
      <c r="Q158" s="432">
        <v>2</v>
      </c>
      <c r="R158" s="601">
        <v>1200</v>
      </c>
      <c r="S158" s="602"/>
      <c r="T158" s="438"/>
      <c r="U158" s="398"/>
      <c r="V158" s="51">
        <f>Q158*R158</f>
        <v>2400</v>
      </c>
      <c r="W158" s="52"/>
      <c r="X158" s="597"/>
      <c r="Y158" s="597"/>
      <c r="Z158" s="598"/>
      <c r="AA158" s="599"/>
      <c r="AB158" s="597"/>
      <c r="AC158" s="598"/>
      <c r="AD158" s="599"/>
      <c r="AE158" s="597"/>
      <c r="AF158" s="598"/>
      <c r="AG158" s="599"/>
      <c r="AH158" s="597"/>
      <c r="AI158" s="600"/>
    </row>
    <row r="159" spans="2:35" ht="26.25" customHeight="1">
      <c r="B159" s="606"/>
      <c r="C159" s="603"/>
      <c r="D159" s="603"/>
      <c r="E159" s="603"/>
      <c r="F159" s="603"/>
      <c r="G159" s="604"/>
      <c r="H159" s="341"/>
      <c r="I159" s="342"/>
      <c r="J159" s="342"/>
      <c r="K159" s="342"/>
      <c r="L159" s="343"/>
      <c r="M159" s="343"/>
      <c r="N159" s="343"/>
      <c r="O159" s="343"/>
      <c r="P159" s="227" t="s">
        <v>221</v>
      </c>
      <c r="Q159" s="432">
        <v>0</v>
      </c>
      <c r="R159" s="601">
        <v>9</v>
      </c>
      <c r="S159" s="602"/>
      <c r="T159" s="421">
        <v>0</v>
      </c>
      <c r="U159" s="398"/>
      <c r="V159" s="51">
        <f>Q159*R159*T159</f>
        <v>0</v>
      </c>
      <c r="W159" s="52"/>
      <c r="X159" s="597"/>
      <c r="Y159" s="597"/>
      <c r="Z159" s="598"/>
      <c r="AA159" s="599"/>
      <c r="AB159" s="597"/>
      <c r="AC159" s="598"/>
      <c r="AD159" s="599"/>
      <c r="AE159" s="597"/>
      <c r="AF159" s="598"/>
      <c r="AG159" s="599"/>
      <c r="AH159" s="597"/>
      <c r="AI159" s="600"/>
    </row>
    <row r="160" spans="2:35" ht="26.25" customHeight="1">
      <c r="B160" s="606"/>
      <c r="C160" s="603"/>
      <c r="D160" s="603"/>
      <c r="E160" s="603"/>
      <c r="F160" s="603"/>
      <c r="G160" s="604"/>
      <c r="H160" s="341"/>
      <c r="I160" s="342"/>
      <c r="J160" s="342"/>
      <c r="K160" s="342"/>
      <c r="L160" s="343"/>
      <c r="M160" s="343"/>
      <c r="N160" s="343"/>
      <c r="O160" s="343"/>
      <c r="P160" s="227" t="s">
        <v>620</v>
      </c>
      <c r="Q160" s="432">
        <v>10</v>
      </c>
      <c r="R160" s="601">
        <v>250</v>
      </c>
      <c r="S160" s="602"/>
      <c r="T160" s="421">
        <v>0</v>
      </c>
      <c r="U160" s="398"/>
      <c r="V160" s="51">
        <f>Q160*R160*T160</f>
        <v>0</v>
      </c>
      <c r="W160" s="52"/>
      <c r="X160" s="597"/>
      <c r="Y160" s="597"/>
      <c r="Z160" s="598"/>
      <c r="AA160" s="599"/>
      <c r="AB160" s="597"/>
      <c r="AC160" s="598"/>
      <c r="AD160" s="599"/>
      <c r="AE160" s="597"/>
      <c r="AF160" s="598"/>
      <c r="AG160" s="599"/>
      <c r="AH160" s="597"/>
      <c r="AI160" s="600"/>
    </row>
    <row r="161" spans="1:43" ht="26.25" customHeight="1">
      <c r="B161" s="606"/>
      <c r="C161" s="603"/>
      <c r="D161" s="603"/>
      <c r="E161" s="603"/>
      <c r="F161" s="603"/>
      <c r="G161" s="604"/>
      <c r="H161" s="341"/>
      <c r="I161" s="342"/>
      <c r="J161" s="342"/>
      <c r="K161" s="342"/>
      <c r="L161" s="343"/>
      <c r="M161" s="343"/>
      <c r="N161" s="343"/>
      <c r="O161" s="343"/>
      <c r="P161" s="227" t="s">
        <v>486</v>
      </c>
      <c r="Q161" s="434">
        <v>0</v>
      </c>
      <c r="R161" s="601">
        <v>700</v>
      </c>
      <c r="S161" s="602"/>
      <c r="T161" s="421">
        <v>0</v>
      </c>
      <c r="U161" s="398"/>
      <c r="V161" s="51">
        <f>Q161*R161*T161</f>
        <v>0</v>
      </c>
      <c r="W161" s="52"/>
      <c r="X161" s="597"/>
      <c r="Y161" s="597"/>
      <c r="Z161" s="598"/>
      <c r="AA161" s="599"/>
      <c r="AB161" s="597"/>
      <c r="AC161" s="598"/>
      <c r="AD161" s="599"/>
      <c r="AE161" s="597"/>
      <c r="AF161" s="598"/>
      <c r="AG161" s="599"/>
      <c r="AH161" s="597"/>
      <c r="AI161" s="600"/>
    </row>
    <row r="162" spans="1:43" ht="26.25" customHeight="1">
      <c r="B162" s="606"/>
      <c r="C162" s="603"/>
      <c r="D162" s="603"/>
      <c r="E162" s="603"/>
      <c r="F162" s="603"/>
      <c r="G162" s="604"/>
      <c r="H162" s="341"/>
      <c r="I162" s="342"/>
      <c r="J162" s="342"/>
      <c r="K162" s="342"/>
      <c r="L162" s="343"/>
      <c r="M162" s="343"/>
      <c r="N162" s="343"/>
      <c r="O162" s="343"/>
      <c r="P162" s="227" t="s">
        <v>488</v>
      </c>
      <c r="Q162" s="434">
        <v>1</v>
      </c>
      <c r="R162" s="601">
        <v>1204</v>
      </c>
      <c r="S162" s="602"/>
      <c r="T162" s="421">
        <v>0</v>
      </c>
      <c r="U162" s="398"/>
      <c r="V162" s="51">
        <f>Q162*R162*T162</f>
        <v>0</v>
      </c>
      <c r="W162" s="52"/>
      <c r="X162" s="597"/>
      <c r="Y162" s="597"/>
      <c r="Z162" s="598"/>
      <c r="AA162" s="599"/>
      <c r="AB162" s="597"/>
      <c r="AC162" s="598"/>
      <c r="AD162" s="599"/>
      <c r="AE162" s="597"/>
      <c r="AF162" s="598"/>
      <c r="AG162" s="599"/>
      <c r="AH162" s="597"/>
      <c r="AI162" s="600"/>
    </row>
    <row r="163" spans="1:43" ht="26.25" customHeight="1">
      <c r="B163" s="606"/>
      <c r="C163" s="603"/>
      <c r="D163" s="603"/>
      <c r="E163" s="603"/>
      <c r="F163" s="603"/>
      <c r="G163" s="604"/>
      <c r="H163" s="341"/>
      <c r="I163" s="342"/>
      <c r="J163" s="342"/>
      <c r="K163" s="342"/>
      <c r="L163" s="343"/>
      <c r="M163" s="343"/>
      <c r="N163" s="343"/>
      <c r="O163" s="343"/>
      <c r="P163" s="227" t="s">
        <v>295</v>
      </c>
      <c r="Q163" s="432">
        <v>0</v>
      </c>
      <c r="R163" s="601">
        <v>2000</v>
      </c>
      <c r="S163" s="602"/>
      <c r="T163" s="421">
        <v>0</v>
      </c>
      <c r="U163" s="398"/>
      <c r="V163" s="51">
        <f>Q163*(R163/20)*T163</f>
        <v>0</v>
      </c>
      <c r="W163" s="52"/>
      <c r="X163" s="597"/>
      <c r="Y163" s="597"/>
      <c r="Z163" s="598"/>
      <c r="AA163" s="599"/>
      <c r="AB163" s="597"/>
      <c r="AC163" s="598"/>
      <c r="AD163" s="599"/>
      <c r="AE163" s="597"/>
      <c r="AF163" s="598"/>
      <c r="AG163" s="599"/>
      <c r="AH163" s="597"/>
      <c r="AI163" s="600"/>
    </row>
    <row r="164" spans="1:43" ht="26.25" customHeight="1">
      <c r="B164" s="606"/>
      <c r="C164" s="607"/>
      <c r="D164" s="607"/>
      <c r="E164" s="607"/>
      <c r="F164" s="607"/>
      <c r="G164" s="608"/>
      <c r="H164" s="466"/>
      <c r="I164" s="467"/>
      <c r="J164" s="467"/>
      <c r="K164" s="467"/>
      <c r="L164" s="468"/>
      <c r="M164" s="468"/>
      <c r="N164" s="468"/>
      <c r="O164" s="468"/>
      <c r="P164" s="469"/>
      <c r="Q164" s="470"/>
      <c r="R164" s="471"/>
      <c r="S164" s="471"/>
      <c r="T164" s="472" t="s">
        <v>74</v>
      </c>
      <c r="U164" s="415"/>
      <c r="V164" s="416">
        <f>+SUM(V158:V163)</f>
        <v>2400</v>
      </c>
      <c r="W164" s="417"/>
      <c r="X164" s="582">
        <f>+SUM(X158:Z163)</f>
        <v>0</v>
      </c>
      <c r="Y164" s="582"/>
      <c r="Z164" s="583"/>
      <c r="AA164" s="584">
        <f>+SUM(AA158:AC163)</f>
        <v>0</v>
      </c>
      <c r="AB164" s="582"/>
      <c r="AC164" s="583"/>
      <c r="AD164" s="584">
        <f>+SUM(AD158:AF163)</f>
        <v>0</v>
      </c>
      <c r="AE164" s="582"/>
      <c r="AF164" s="583"/>
      <c r="AG164" s="584">
        <f>+SUM(AG158:AI163)</f>
        <v>0</v>
      </c>
      <c r="AH164" s="582"/>
      <c r="AI164" s="585"/>
    </row>
    <row r="165" spans="1:43" ht="26.25" customHeight="1" thickBot="1">
      <c r="B165" s="473"/>
      <c r="C165" s="474"/>
      <c r="D165" s="474"/>
      <c r="E165" s="474"/>
      <c r="F165" s="474"/>
      <c r="G165" s="474"/>
      <c r="H165" s="474"/>
      <c r="I165" s="474"/>
      <c r="J165" s="474"/>
      <c r="K165" s="474"/>
      <c r="L165" s="474"/>
      <c r="M165" s="474"/>
      <c r="N165" s="474"/>
      <c r="O165" s="474"/>
      <c r="P165" s="474"/>
      <c r="Q165" s="475"/>
      <c r="R165" s="476"/>
      <c r="S165" s="476"/>
      <c r="T165" s="477" t="s">
        <v>619</v>
      </c>
      <c r="U165" s="418"/>
      <c r="V165" s="418">
        <f>V150+V157+U1308</f>
        <v>0</v>
      </c>
      <c r="W165" s="418"/>
      <c r="X165" s="931">
        <f>X157+X150</f>
        <v>0</v>
      </c>
      <c r="Y165" s="931"/>
      <c r="Z165" s="932"/>
      <c r="AA165" s="933">
        <f>AA157+AA150</f>
        <v>0</v>
      </c>
      <c r="AB165" s="931"/>
      <c r="AC165" s="932"/>
      <c r="AD165" s="933">
        <f>AD157+AD150</f>
        <v>0</v>
      </c>
      <c r="AE165" s="931"/>
      <c r="AF165" s="932"/>
      <c r="AG165" s="933">
        <f>AG157+AG150</f>
        <v>0</v>
      </c>
      <c r="AH165" s="931"/>
      <c r="AI165" s="934"/>
      <c r="AJ165" s="21"/>
    </row>
    <row r="166" spans="1:43" ht="26.25" customHeight="1" thickBot="1">
      <c r="B166" s="478"/>
      <c r="C166" s="479"/>
      <c r="D166" s="479"/>
      <c r="E166" s="479"/>
      <c r="F166" s="479"/>
      <c r="G166" s="479"/>
      <c r="H166" s="479"/>
      <c r="I166" s="479"/>
      <c r="J166" s="479"/>
      <c r="K166" s="479"/>
      <c r="L166" s="479"/>
      <c r="M166" s="479"/>
      <c r="N166" s="479"/>
      <c r="O166" s="479"/>
      <c r="P166" s="479"/>
      <c r="Q166" s="480"/>
      <c r="R166" s="481"/>
      <c r="S166" s="481"/>
      <c r="T166" s="482" t="s">
        <v>824</v>
      </c>
      <c r="U166" s="483"/>
      <c r="V166" s="483">
        <f>SUM(V121+V143+V165)</f>
        <v>0</v>
      </c>
      <c r="W166" s="483"/>
      <c r="X166" s="484"/>
      <c r="Y166" s="484"/>
      <c r="Z166" s="485"/>
      <c r="AA166" s="486"/>
      <c r="AB166" s="484"/>
      <c r="AC166" s="485"/>
      <c r="AD166" s="486"/>
      <c r="AE166" s="484"/>
      <c r="AF166" s="485"/>
      <c r="AG166" s="486"/>
      <c r="AH166" s="484"/>
      <c r="AI166" s="487"/>
      <c r="AJ166" s="21"/>
    </row>
    <row r="167" spans="1:43" s="14" customFormat="1" ht="26.25" customHeight="1" thickBot="1">
      <c r="A167" s="151"/>
      <c r="B167" s="935" t="s">
        <v>77</v>
      </c>
      <c r="C167" s="936"/>
      <c r="D167" s="936"/>
      <c r="E167" s="936"/>
      <c r="F167" s="936"/>
      <c r="G167" s="936"/>
      <c r="H167" s="936"/>
      <c r="I167" s="936"/>
      <c r="J167" s="936"/>
      <c r="K167" s="936"/>
      <c r="L167" s="936"/>
      <c r="M167" s="936"/>
      <c r="N167" s="936"/>
      <c r="O167" s="936"/>
      <c r="P167" s="936"/>
      <c r="Q167" s="936"/>
      <c r="R167" s="936"/>
      <c r="S167" s="936"/>
      <c r="T167" s="936"/>
      <c r="U167" s="936"/>
      <c r="V167" s="936"/>
      <c r="W167" s="937"/>
      <c r="X167" s="938">
        <f>X165+X143+X121</f>
        <v>0</v>
      </c>
      <c r="Y167" s="939"/>
      <c r="Z167" s="940"/>
      <c r="AA167" s="938">
        <f>AA165+AA143+AA121</f>
        <v>0</v>
      </c>
      <c r="AB167" s="939"/>
      <c r="AC167" s="940"/>
      <c r="AD167" s="938">
        <f>+AF121+AF143+AF165</f>
        <v>0</v>
      </c>
      <c r="AE167" s="939"/>
      <c r="AF167" s="940"/>
      <c r="AG167" s="938">
        <f>AG165+AG143+AG121</f>
        <v>0</v>
      </c>
      <c r="AH167" s="939"/>
      <c r="AI167" s="941"/>
      <c r="AJ167" s="151"/>
      <c r="AK167" s="151"/>
      <c r="AL167" s="151"/>
      <c r="AM167" s="151"/>
      <c r="AN167" s="151"/>
      <c r="AO167" s="151"/>
      <c r="AP167" s="151"/>
      <c r="AQ167" s="151"/>
    </row>
    <row r="168" spans="1:43" ht="26.25" customHeight="1" thickBot="1">
      <c r="B168" s="724" t="s">
        <v>78</v>
      </c>
      <c r="C168" s="725"/>
      <c r="D168" s="725"/>
      <c r="E168" s="725"/>
      <c r="F168" s="725"/>
      <c r="G168" s="725"/>
      <c r="H168" s="725"/>
      <c r="I168" s="725"/>
      <c r="J168" s="725"/>
      <c r="K168" s="725"/>
      <c r="L168" s="725"/>
      <c r="M168" s="725"/>
      <c r="N168" s="725"/>
      <c r="O168" s="725"/>
      <c r="P168" s="725"/>
      <c r="Q168" s="725"/>
      <c r="R168" s="725"/>
      <c r="S168" s="725"/>
      <c r="T168" s="725"/>
      <c r="U168" s="725"/>
      <c r="V168" s="725"/>
      <c r="W168" s="725"/>
      <c r="X168" s="725"/>
      <c r="Y168" s="725"/>
      <c r="Z168" s="725"/>
      <c r="AA168" s="725"/>
      <c r="AB168" s="725"/>
      <c r="AC168" s="725"/>
      <c r="AD168" s="725"/>
      <c r="AE168" s="726">
        <f>+SUM(X167:AI167)</f>
        <v>0</v>
      </c>
      <c r="AF168" s="726"/>
      <c r="AG168" s="726"/>
      <c r="AH168" s="726"/>
      <c r="AI168" s="726"/>
    </row>
    <row r="169" spans="1:43" ht="30" customHeight="1">
      <c r="B169" s="16"/>
      <c r="C169" s="17"/>
      <c r="D169" s="17"/>
      <c r="E169" s="17"/>
      <c r="F169" s="17"/>
      <c r="G169" s="17"/>
      <c r="H169" s="17"/>
      <c r="I169" s="17"/>
      <c r="J169" s="17"/>
      <c r="K169" s="17"/>
      <c r="L169" s="18"/>
      <c r="M169" s="18"/>
      <c r="N169" s="18"/>
      <c r="O169" s="18"/>
      <c r="P169" s="18"/>
      <c r="Q169" s="18"/>
      <c r="R169" s="18"/>
      <c r="S169" s="18"/>
      <c r="T169" s="18"/>
      <c r="U169" s="18"/>
      <c r="V169" s="18"/>
      <c r="W169" s="18"/>
      <c r="X169" s="18"/>
      <c r="Y169" s="18"/>
      <c r="Z169" s="18"/>
      <c r="AA169" s="19"/>
      <c r="AB169" s="19"/>
      <c r="AC169" s="19"/>
      <c r="AD169" s="19"/>
      <c r="AE169" s="19"/>
      <c r="AF169" s="19"/>
      <c r="AG169" s="19"/>
      <c r="AH169" s="19"/>
      <c r="AI169" s="20"/>
      <c r="AJ169" s="21"/>
      <c r="AK169" s="21"/>
      <c r="AL169" s="21"/>
    </row>
    <row r="170" spans="1:43" ht="30" customHeight="1">
      <c r="B170" s="16"/>
      <c r="C170" s="17"/>
      <c r="D170" s="17"/>
      <c r="E170" s="17"/>
      <c r="F170" s="17"/>
      <c r="G170" s="17"/>
      <c r="H170" s="17"/>
      <c r="I170" s="17"/>
      <c r="J170" s="17"/>
      <c r="K170" s="17"/>
      <c r="L170" s="18"/>
      <c r="M170" s="18"/>
      <c r="N170" s="18"/>
      <c r="O170" s="18"/>
      <c r="P170" s="18"/>
      <c r="Q170" s="18"/>
      <c r="R170" s="18"/>
      <c r="S170" s="18"/>
      <c r="T170" s="18"/>
      <c r="U170" s="18"/>
      <c r="V170" s="18"/>
      <c r="W170" s="18"/>
      <c r="X170" s="18"/>
      <c r="Y170" s="18"/>
      <c r="Z170" s="18"/>
      <c r="AA170" s="19"/>
      <c r="AB170" s="19"/>
      <c r="AC170" s="19"/>
      <c r="AD170" s="19"/>
      <c r="AE170" s="19"/>
      <c r="AF170" s="19"/>
      <c r="AG170" s="19"/>
      <c r="AH170" s="19"/>
      <c r="AI170" s="19"/>
      <c r="AJ170" s="21"/>
      <c r="AK170" s="21"/>
      <c r="AL170" s="21"/>
    </row>
    <row r="171" spans="1:43" ht="30" customHeight="1">
      <c r="B171" s="16"/>
      <c r="C171" s="17"/>
      <c r="D171" s="17"/>
      <c r="E171" s="17"/>
      <c r="F171" s="17"/>
      <c r="G171" s="17"/>
      <c r="H171" s="17"/>
      <c r="I171" s="17"/>
      <c r="J171" s="17"/>
      <c r="K171" s="17"/>
      <c r="L171" s="18"/>
      <c r="M171" s="18"/>
      <c r="N171" s="18"/>
      <c r="O171" s="18"/>
      <c r="P171" s="18"/>
      <c r="Q171" s="18"/>
      <c r="R171" s="18"/>
      <c r="S171" s="18"/>
      <c r="T171" s="18"/>
      <c r="U171" s="18"/>
      <c r="V171" s="18"/>
      <c r="W171" s="18"/>
      <c r="X171" s="18"/>
      <c r="Y171" s="18"/>
      <c r="Z171" s="18"/>
      <c r="AA171" s="19"/>
      <c r="AB171" s="19"/>
      <c r="AC171" s="19"/>
      <c r="AD171" s="19"/>
      <c r="AE171" s="19"/>
      <c r="AF171" s="19"/>
      <c r="AG171" s="19"/>
      <c r="AH171" s="19"/>
      <c r="AI171" s="19"/>
      <c r="AJ171" s="21"/>
      <c r="AK171" s="21"/>
      <c r="AL171" s="21"/>
      <c r="AM171" s="21"/>
      <c r="AN171" s="21"/>
      <c r="AO171" s="21"/>
      <c r="AP171" s="21"/>
    </row>
    <row r="172" spans="1:43" ht="30" customHeight="1">
      <c r="B172" s="16"/>
      <c r="C172" s="17"/>
      <c r="D172" s="17"/>
      <c r="E172" s="17"/>
      <c r="F172" s="17"/>
      <c r="G172" s="17"/>
      <c r="H172" s="17"/>
      <c r="I172" s="17"/>
      <c r="J172" s="17"/>
      <c r="K172" s="17"/>
      <c r="L172" s="18"/>
      <c r="M172" s="18"/>
      <c r="N172" s="18"/>
      <c r="O172" s="18"/>
      <c r="P172" s="18"/>
      <c r="Q172" s="18"/>
      <c r="R172" s="18"/>
      <c r="S172" s="18"/>
      <c r="T172" s="18"/>
      <c r="U172" s="18"/>
      <c r="V172" s="18"/>
      <c r="W172" s="18"/>
      <c r="X172" s="18"/>
      <c r="Y172" s="18"/>
      <c r="Z172" s="18"/>
      <c r="AA172" s="19"/>
      <c r="AB172" s="19"/>
      <c r="AC172" s="19"/>
      <c r="AD172" s="19"/>
      <c r="AE172" s="19"/>
      <c r="AF172" s="19"/>
      <c r="AG172" s="19"/>
      <c r="AH172" s="19"/>
      <c r="AI172" s="19"/>
      <c r="AJ172" s="21"/>
      <c r="AK172" s="21"/>
      <c r="AL172" s="21"/>
      <c r="AM172" s="21"/>
      <c r="AN172" s="21"/>
      <c r="AO172" s="21"/>
      <c r="AP172" s="21"/>
    </row>
    <row r="173" spans="1:43" ht="30" customHeight="1">
      <c r="B173" s="16"/>
      <c r="C173" s="17"/>
      <c r="D173" s="17"/>
      <c r="E173" s="17"/>
      <c r="F173" s="17"/>
      <c r="G173" s="17"/>
      <c r="H173" s="17"/>
      <c r="I173" s="17"/>
      <c r="J173" s="17"/>
      <c r="K173" s="17"/>
      <c r="L173" s="18"/>
      <c r="M173" s="18"/>
      <c r="N173" s="18"/>
      <c r="O173" s="18"/>
      <c r="P173" s="18"/>
      <c r="Q173" s="18"/>
      <c r="R173" s="18"/>
      <c r="S173" s="18"/>
      <c r="T173" s="18"/>
      <c r="U173" s="18"/>
      <c r="V173" s="18"/>
      <c r="W173" s="18"/>
      <c r="X173" s="18"/>
      <c r="Y173" s="18"/>
      <c r="Z173" s="18"/>
      <c r="AA173" s="19"/>
      <c r="AB173" s="19"/>
      <c r="AC173" s="19"/>
      <c r="AD173" s="19"/>
      <c r="AE173" s="19"/>
      <c r="AF173" s="19"/>
      <c r="AG173" s="19"/>
      <c r="AH173" s="19"/>
      <c r="AI173" s="19"/>
      <c r="AJ173" s="21"/>
      <c r="AK173" s="21"/>
      <c r="AL173" s="21"/>
      <c r="AM173" s="21"/>
      <c r="AN173" s="21"/>
      <c r="AO173" s="21"/>
      <c r="AP173" s="21"/>
    </row>
    <row r="174" spans="1:43" ht="30" customHeight="1">
      <c r="B174" s="16"/>
      <c r="C174" s="17"/>
      <c r="D174" s="17"/>
      <c r="E174" s="17"/>
      <c r="F174" s="17"/>
      <c r="G174" s="17"/>
      <c r="H174" s="17"/>
      <c r="I174" s="17"/>
      <c r="J174" s="17"/>
      <c r="K174" s="17"/>
      <c r="L174" s="18"/>
      <c r="M174" s="18"/>
      <c r="N174" s="18"/>
      <c r="O174" s="18"/>
      <c r="P174" s="18"/>
      <c r="Q174" s="18"/>
      <c r="R174" s="18"/>
      <c r="S174" s="18"/>
      <c r="T174" s="18"/>
      <c r="U174" s="18"/>
      <c r="V174" s="18"/>
      <c r="W174" s="18"/>
      <c r="X174" s="18"/>
      <c r="Y174" s="18"/>
      <c r="Z174" s="18"/>
      <c r="AA174" s="19"/>
      <c r="AB174" s="19"/>
      <c r="AC174" s="19"/>
      <c r="AD174" s="19"/>
      <c r="AE174" s="19"/>
      <c r="AF174" s="19"/>
      <c r="AG174" s="19"/>
      <c r="AH174" s="19"/>
      <c r="AI174" s="19"/>
      <c r="AJ174" s="21"/>
      <c r="AK174" s="21"/>
      <c r="AL174" s="21"/>
      <c r="AM174" s="21"/>
      <c r="AN174" s="21"/>
      <c r="AO174" s="21"/>
      <c r="AP174" s="21"/>
    </row>
    <row r="175" spans="1:43" ht="30" customHeight="1">
      <c r="B175" s="16"/>
      <c r="C175" s="17"/>
      <c r="D175" s="17"/>
      <c r="E175" s="17"/>
      <c r="F175" s="17"/>
      <c r="G175" s="17"/>
      <c r="H175" s="17"/>
      <c r="I175" s="17"/>
      <c r="J175" s="17"/>
      <c r="K175" s="17"/>
      <c r="L175" s="18"/>
      <c r="M175" s="18"/>
      <c r="N175" s="18"/>
      <c r="O175" s="18"/>
      <c r="P175" s="18"/>
      <c r="Q175" s="18"/>
      <c r="R175" s="18"/>
      <c r="S175" s="18"/>
      <c r="T175" s="18"/>
      <c r="U175" s="18"/>
      <c r="V175" s="18"/>
      <c r="W175" s="18"/>
      <c r="X175" s="18"/>
      <c r="Y175" s="18"/>
      <c r="Z175" s="18"/>
      <c r="AA175" s="19"/>
      <c r="AB175" s="19"/>
      <c r="AC175" s="19"/>
      <c r="AD175" s="19"/>
      <c r="AE175" s="19"/>
      <c r="AF175" s="19"/>
      <c r="AG175" s="19"/>
      <c r="AH175" s="19"/>
      <c r="AI175" s="19"/>
      <c r="AJ175" s="21"/>
      <c r="AK175" s="21"/>
      <c r="AL175" s="21"/>
      <c r="AM175" s="21"/>
      <c r="AN175" s="21"/>
      <c r="AO175" s="21"/>
      <c r="AP175" s="21"/>
    </row>
    <row r="176" spans="1:43" ht="30" customHeight="1">
      <c r="B176" s="16"/>
      <c r="C176" s="17"/>
      <c r="D176" s="17"/>
      <c r="E176" s="17"/>
      <c r="F176" s="17"/>
      <c r="G176" s="17"/>
      <c r="H176" s="17"/>
      <c r="I176" s="17"/>
      <c r="J176" s="17"/>
      <c r="K176" s="17"/>
      <c r="L176" s="18"/>
      <c r="M176" s="18"/>
      <c r="N176" s="18"/>
      <c r="O176" s="18"/>
      <c r="P176" s="18"/>
      <c r="Q176" s="18"/>
      <c r="R176" s="18"/>
      <c r="S176" s="18"/>
      <c r="T176" s="18"/>
      <c r="U176" s="18"/>
      <c r="V176" s="18"/>
      <c r="W176" s="18"/>
      <c r="X176" s="18"/>
      <c r="Y176" s="18"/>
      <c r="Z176" s="18"/>
      <c r="AA176" s="19"/>
      <c r="AB176" s="19"/>
      <c r="AC176" s="19"/>
      <c r="AD176" s="19"/>
      <c r="AE176" s="19"/>
      <c r="AF176" s="19"/>
      <c r="AG176" s="19"/>
      <c r="AH176" s="19"/>
      <c r="AI176" s="19"/>
      <c r="AJ176" s="21"/>
      <c r="AK176" s="21"/>
      <c r="AL176" s="21"/>
      <c r="AM176" s="21"/>
      <c r="AN176" s="21"/>
      <c r="AO176" s="21"/>
      <c r="AP176" s="21"/>
    </row>
    <row r="177" spans="2:42" ht="30" customHeight="1">
      <c r="B177" s="16"/>
      <c r="C177" s="17"/>
      <c r="D177" s="17"/>
      <c r="E177" s="17"/>
      <c r="F177" s="17"/>
      <c r="G177" s="17"/>
      <c r="H177" s="17"/>
      <c r="I177" s="17"/>
      <c r="J177" s="17"/>
      <c r="K177" s="17"/>
      <c r="L177" s="18"/>
      <c r="M177" s="18"/>
      <c r="N177" s="18"/>
      <c r="O177" s="18"/>
      <c r="P177" s="18"/>
      <c r="Q177" s="18"/>
      <c r="R177" s="18"/>
      <c r="S177" s="18"/>
      <c r="T177" s="18"/>
      <c r="U177" s="18"/>
      <c r="V177" s="18"/>
      <c r="W177" s="18"/>
      <c r="X177" s="18"/>
      <c r="Y177" s="18"/>
      <c r="Z177" s="18"/>
      <c r="AA177" s="19"/>
      <c r="AB177" s="19"/>
      <c r="AC177" s="19"/>
      <c r="AD177" s="19"/>
      <c r="AE177" s="19"/>
      <c r="AF177" s="19"/>
      <c r="AG177" s="19"/>
      <c r="AH177" s="19"/>
      <c r="AI177" s="19"/>
      <c r="AJ177" s="21"/>
      <c r="AK177" s="21"/>
      <c r="AL177" s="21"/>
      <c r="AM177" s="21"/>
      <c r="AN177" s="21"/>
      <c r="AO177" s="21"/>
      <c r="AP177" s="21"/>
    </row>
    <row r="178" spans="2:42" ht="30" customHeight="1">
      <c r="B178" s="16"/>
      <c r="C178" s="17"/>
      <c r="D178" s="17"/>
      <c r="E178" s="17"/>
      <c r="F178" s="17"/>
      <c r="G178" s="17"/>
      <c r="H178" s="17"/>
      <c r="I178" s="17"/>
      <c r="J178" s="17"/>
      <c r="K178" s="17"/>
      <c r="L178" s="18"/>
      <c r="M178" s="18"/>
      <c r="N178" s="18"/>
      <c r="O178" s="18"/>
      <c r="P178" s="18"/>
      <c r="Q178" s="18"/>
      <c r="R178" s="18"/>
      <c r="S178" s="18"/>
      <c r="T178" s="18"/>
      <c r="U178" s="18"/>
      <c r="V178" s="18"/>
      <c r="W178" s="18"/>
      <c r="X178" s="18"/>
      <c r="Y178" s="18"/>
      <c r="Z178" s="18"/>
      <c r="AA178" s="19"/>
      <c r="AB178" s="19"/>
      <c r="AC178" s="19"/>
      <c r="AD178" s="19"/>
      <c r="AE178" s="19"/>
      <c r="AF178" s="19"/>
      <c r="AG178" s="19"/>
      <c r="AH178" s="19"/>
      <c r="AI178" s="19"/>
      <c r="AJ178" s="21"/>
      <c r="AK178" s="21"/>
      <c r="AL178" s="21"/>
      <c r="AM178" s="21"/>
      <c r="AN178" s="21"/>
      <c r="AO178" s="21"/>
      <c r="AP178" s="21"/>
    </row>
    <row r="179" spans="2:42" ht="30" customHeight="1">
      <c r="B179" s="16"/>
      <c r="C179" s="17"/>
      <c r="D179" s="17"/>
      <c r="E179" s="17"/>
      <c r="F179" s="17"/>
      <c r="G179" s="17"/>
      <c r="H179" s="17"/>
      <c r="I179" s="17"/>
      <c r="J179" s="17"/>
      <c r="K179" s="17"/>
      <c r="L179" s="18"/>
      <c r="M179" s="18"/>
      <c r="N179" s="18"/>
      <c r="O179" s="18"/>
      <c r="P179" s="18"/>
      <c r="Q179" s="18"/>
      <c r="R179" s="18"/>
      <c r="S179" s="18"/>
      <c r="T179" s="18"/>
      <c r="U179" s="18"/>
      <c r="V179" s="18"/>
      <c r="W179" s="18"/>
      <c r="X179" s="18"/>
      <c r="Y179" s="18"/>
      <c r="Z179" s="18"/>
      <c r="AA179" s="19"/>
      <c r="AB179" s="19"/>
      <c r="AC179" s="19"/>
      <c r="AD179" s="19"/>
      <c r="AE179" s="19"/>
      <c r="AF179" s="19"/>
      <c r="AG179" s="19"/>
      <c r="AH179" s="19"/>
      <c r="AI179" s="19"/>
      <c r="AJ179" s="21"/>
      <c r="AK179" s="21"/>
      <c r="AL179" s="21"/>
      <c r="AM179" s="21"/>
      <c r="AN179" s="21"/>
      <c r="AO179" s="21"/>
      <c r="AP179" s="21"/>
    </row>
    <row r="180" spans="2:42" ht="30" customHeight="1">
      <c r="B180" s="16"/>
      <c r="C180" s="17"/>
      <c r="D180" s="17"/>
      <c r="E180" s="17"/>
      <c r="F180" s="17"/>
      <c r="G180" s="17"/>
      <c r="H180" s="17"/>
      <c r="I180" s="17"/>
      <c r="J180" s="17"/>
      <c r="K180" s="17"/>
      <c r="L180" s="18"/>
      <c r="M180" s="18"/>
      <c r="N180" s="18"/>
      <c r="O180" s="18"/>
      <c r="P180" s="18"/>
      <c r="Q180" s="18"/>
      <c r="R180" s="18"/>
      <c r="S180" s="18"/>
      <c r="T180" s="18"/>
      <c r="U180" s="18"/>
      <c r="V180" s="18"/>
      <c r="W180" s="18"/>
      <c r="X180" s="18"/>
      <c r="Y180" s="18"/>
      <c r="Z180" s="18"/>
      <c r="AA180" s="19"/>
      <c r="AB180" s="19"/>
      <c r="AC180" s="19"/>
      <c r="AD180" s="19"/>
      <c r="AE180" s="19"/>
      <c r="AF180" s="19"/>
      <c r="AG180" s="19"/>
      <c r="AH180" s="19"/>
      <c r="AI180" s="19"/>
      <c r="AJ180" s="21"/>
      <c r="AK180" s="21"/>
      <c r="AL180" s="21"/>
      <c r="AM180" s="21"/>
      <c r="AN180" s="21"/>
      <c r="AO180" s="21"/>
      <c r="AP180" s="21"/>
    </row>
    <row r="181" spans="2:42" ht="30" customHeight="1">
      <c r="B181" s="16"/>
      <c r="C181" s="17"/>
      <c r="D181" s="17"/>
      <c r="E181" s="17"/>
      <c r="F181" s="17"/>
      <c r="G181" s="17"/>
      <c r="H181" s="17"/>
      <c r="I181" s="17"/>
      <c r="J181" s="17"/>
      <c r="K181" s="17"/>
      <c r="L181" s="18"/>
      <c r="M181" s="18"/>
      <c r="N181" s="18"/>
      <c r="O181" s="18"/>
      <c r="P181" s="18"/>
      <c r="Q181" s="18"/>
      <c r="R181" s="18"/>
      <c r="S181" s="18"/>
      <c r="T181" s="18"/>
      <c r="U181" s="18"/>
      <c r="V181" s="18"/>
      <c r="W181" s="18"/>
      <c r="X181" s="18"/>
      <c r="Y181" s="18"/>
      <c r="Z181" s="18"/>
      <c r="AA181" s="19"/>
      <c r="AB181" s="19"/>
      <c r="AC181" s="19"/>
      <c r="AD181" s="19"/>
      <c r="AE181" s="19"/>
      <c r="AF181" s="19"/>
      <c r="AG181" s="19"/>
      <c r="AH181" s="19"/>
      <c r="AI181" s="19"/>
      <c r="AJ181" s="21"/>
      <c r="AK181" s="21"/>
      <c r="AL181" s="21"/>
      <c r="AM181" s="21"/>
      <c r="AN181" s="21"/>
      <c r="AO181" s="21"/>
      <c r="AP181" s="21"/>
    </row>
    <row r="182" spans="2:42" ht="30" customHeight="1">
      <c r="B182" s="16"/>
      <c r="C182" s="17"/>
      <c r="D182" s="17"/>
      <c r="E182" s="17"/>
      <c r="F182" s="17"/>
      <c r="G182" s="17"/>
      <c r="H182" s="17"/>
      <c r="I182" s="17"/>
      <c r="J182" s="17"/>
      <c r="K182" s="17"/>
      <c r="L182" s="18"/>
      <c r="M182" s="18"/>
      <c r="N182" s="18"/>
      <c r="O182" s="18"/>
      <c r="P182" s="18"/>
      <c r="Q182" s="18"/>
      <c r="R182" s="18"/>
      <c r="S182" s="18"/>
      <c r="T182" s="18"/>
      <c r="U182" s="18"/>
      <c r="V182" s="18"/>
      <c r="W182" s="18"/>
      <c r="X182" s="18"/>
      <c r="Y182" s="18"/>
      <c r="Z182" s="18"/>
      <c r="AA182" s="19"/>
      <c r="AB182" s="19"/>
      <c r="AC182" s="19"/>
      <c r="AD182" s="19"/>
      <c r="AE182" s="19"/>
      <c r="AF182" s="19"/>
      <c r="AG182" s="19"/>
      <c r="AH182" s="19"/>
      <c r="AI182" s="19"/>
      <c r="AJ182" s="21"/>
      <c r="AK182" s="21"/>
      <c r="AL182" s="21"/>
      <c r="AM182" s="21"/>
      <c r="AN182" s="21"/>
      <c r="AO182" s="21"/>
      <c r="AP182" s="21"/>
    </row>
    <row r="183" spans="2:42" ht="30" customHeight="1">
      <c r="B183" s="16"/>
      <c r="C183" s="17"/>
      <c r="D183" s="17"/>
      <c r="E183" s="17"/>
      <c r="F183" s="17"/>
      <c r="G183" s="17"/>
      <c r="H183" s="17"/>
      <c r="I183" s="17"/>
      <c r="J183" s="17"/>
      <c r="K183" s="17"/>
      <c r="L183" s="18"/>
      <c r="M183" s="18"/>
      <c r="N183" s="18"/>
      <c r="O183" s="18"/>
      <c r="P183" s="18"/>
      <c r="Q183" s="18"/>
      <c r="R183" s="18"/>
      <c r="S183" s="18"/>
      <c r="T183" s="18"/>
      <c r="U183" s="18"/>
      <c r="V183" s="18"/>
      <c r="W183" s="18"/>
      <c r="X183" s="18"/>
      <c r="Y183" s="18"/>
      <c r="Z183" s="18"/>
      <c r="AA183" s="19"/>
      <c r="AB183" s="19"/>
      <c r="AC183" s="19"/>
      <c r="AD183" s="19"/>
      <c r="AE183" s="19"/>
      <c r="AF183" s="19"/>
      <c r="AG183" s="19"/>
      <c r="AH183" s="19"/>
      <c r="AI183" s="19"/>
      <c r="AJ183" s="21"/>
      <c r="AK183" s="21"/>
      <c r="AL183" s="21"/>
      <c r="AM183" s="21"/>
      <c r="AN183" s="21"/>
      <c r="AO183" s="21"/>
      <c r="AP183" s="21"/>
    </row>
    <row r="184" spans="2:42" ht="30" customHeight="1">
      <c r="B184" s="16"/>
      <c r="C184" s="17"/>
      <c r="D184" s="17"/>
      <c r="E184" s="17"/>
      <c r="F184" s="17"/>
      <c r="G184" s="17"/>
      <c r="H184" s="17"/>
      <c r="I184" s="17"/>
      <c r="J184" s="17"/>
      <c r="K184" s="17"/>
      <c r="L184" s="18"/>
      <c r="M184" s="18"/>
      <c r="N184" s="18"/>
      <c r="O184" s="18"/>
      <c r="P184" s="18"/>
      <c r="Q184" s="18"/>
      <c r="R184" s="18"/>
      <c r="S184" s="18"/>
      <c r="T184" s="18"/>
      <c r="U184" s="18"/>
      <c r="V184" s="18"/>
      <c r="W184" s="18"/>
      <c r="X184" s="18"/>
      <c r="Y184" s="18"/>
      <c r="Z184" s="18"/>
      <c r="AA184" s="19"/>
      <c r="AB184" s="19"/>
      <c r="AC184" s="19"/>
      <c r="AD184" s="19"/>
      <c r="AE184" s="19"/>
      <c r="AF184" s="19"/>
      <c r="AG184" s="19"/>
      <c r="AH184" s="19"/>
      <c r="AI184" s="19"/>
      <c r="AJ184" s="21"/>
      <c r="AK184" s="21"/>
      <c r="AL184" s="21"/>
      <c r="AM184" s="21"/>
      <c r="AN184" s="21"/>
      <c r="AO184" s="21"/>
      <c r="AP184" s="21"/>
    </row>
    <row r="185" spans="2:42" ht="30" customHeight="1">
      <c r="B185" s="16"/>
      <c r="C185" s="17"/>
      <c r="D185" s="17"/>
      <c r="E185" s="17"/>
      <c r="F185" s="17"/>
      <c r="G185" s="17"/>
      <c r="H185" s="17"/>
      <c r="I185" s="17"/>
      <c r="J185" s="17"/>
      <c r="K185" s="17"/>
      <c r="L185" s="18"/>
      <c r="M185" s="18"/>
      <c r="N185" s="18"/>
      <c r="O185" s="18"/>
      <c r="P185" s="18"/>
      <c r="Q185" s="18"/>
      <c r="R185" s="18"/>
      <c r="S185" s="18"/>
      <c r="T185" s="18"/>
      <c r="U185" s="18"/>
      <c r="V185" s="18"/>
      <c r="W185" s="18"/>
      <c r="X185" s="18"/>
      <c r="Y185" s="18"/>
      <c r="Z185" s="18"/>
      <c r="AA185" s="19"/>
      <c r="AB185" s="19"/>
      <c r="AC185" s="19"/>
      <c r="AD185" s="19"/>
      <c r="AE185" s="19"/>
      <c r="AF185" s="19"/>
      <c r="AG185" s="19"/>
      <c r="AH185" s="19"/>
      <c r="AI185" s="19"/>
      <c r="AJ185" s="21"/>
      <c r="AK185" s="21"/>
      <c r="AL185" s="21"/>
      <c r="AM185" s="21"/>
      <c r="AN185" s="21"/>
      <c r="AO185" s="21"/>
      <c r="AP185" s="21"/>
    </row>
    <row r="186" spans="2:42" ht="30" customHeight="1">
      <c r="B186" s="16"/>
      <c r="C186" s="17"/>
      <c r="D186" s="17"/>
      <c r="E186" s="17"/>
      <c r="F186" s="17"/>
      <c r="G186" s="17"/>
      <c r="H186" s="17"/>
      <c r="I186" s="17"/>
      <c r="J186" s="17"/>
      <c r="K186" s="17"/>
      <c r="L186" s="18"/>
      <c r="M186" s="18"/>
      <c r="N186" s="18"/>
      <c r="O186" s="18"/>
      <c r="P186" s="18"/>
      <c r="Q186" s="18"/>
      <c r="R186" s="18"/>
      <c r="S186" s="18"/>
      <c r="T186" s="18"/>
      <c r="U186" s="18"/>
      <c r="V186" s="18"/>
      <c r="W186" s="18"/>
      <c r="X186" s="18"/>
      <c r="Y186" s="18"/>
      <c r="Z186" s="18"/>
      <c r="AA186" s="19"/>
      <c r="AB186" s="19"/>
      <c r="AC186" s="19"/>
      <c r="AD186" s="19"/>
      <c r="AE186" s="19"/>
      <c r="AF186" s="19"/>
      <c r="AG186" s="19"/>
      <c r="AH186" s="19"/>
      <c r="AI186" s="19"/>
      <c r="AJ186" s="21"/>
      <c r="AK186" s="21"/>
      <c r="AL186" s="21"/>
      <c r="AM186" s="21"/>
      <c r="AN186" s="21"/>
      <c r="AO186" s="21"/>
      <c r="AP186" s="21"/>
    </row>
    <row r="187" spans="2:42" ht="30" customHeight="1">
      <c r="B187" s="16"/>
      <c r="C187" s="17"/>
      <c r="D187" s="17"/>
      <c r="E187" s="17"/>
      <c r="F187" s="17"/>
      <c r="G187" s="17"/>
      <c r="H187" s="17"/>
      <c r="I187" s="17"/>
      <c r="J187" s="17"/>
      <c r="K187" s="17"/>
      <c r="L187" s="18"/>
      <c r="M187" s="18"/>
      <c r="N187" s="18"/>
      <c r="O187" s="18"/>
      <c r="P187" s="18"/>
      <c r="Q187" s="18"/>
      <c r="R187" s="18"/>
      <c r="S187" s="18"/>
      <c r="T187" s="18"/>
      <c r="U187" s="18"/>
      <c r="V187" s="18"/>
      <c r="W187" s="18"/>
      <c r="X187" s="18"/>
      <c r="Y187" s="18"/>
      <c r="Z187" s="18"/>
      <c r="AA187" s="19"/>
      <c r="AB187" s="19"/>
      <c r="AC187" s="19"/>
      <c r="AD187" s="19"/>
      <c r="AE187" s="19"/>
      <c r="AF187" s="19"/>
      <c r="AG187" s="19"/>
      <c r="AH187" s="19"/>
      <c r="AI187" s="19"/>
      <c r="AJ187" s="21"/>
      <c r="AK187" s="21"/>
      <c r="AL187" s="21"/>
      <c r="AM187" s="21"/>
      <c r="AN187" s="21"/>
      <c r="AO187" s="21"/>
      <c r="AP187" s="21"/>
    </row>
    <row r="188" spans="2:42" ht="30" customHeight="1">
      <c r="B188" s="16"/>
      <c r="C188" s="17"/>
      <c r="D188" s="17"/>
      <c r="E188" s="17"/>
      <c r="F188" s="17"/>
      <c r="G188" s="17"/>
      <c r="H188" s="17"/>
      <c r="I188" s="17"/>
      <c r="J188" s="17"/>
      <c r="K188" s="17"/>
      <c r="L188" s="18"/>
      <c r="M188" s="18"/>
      <c r="N188" s="18"/>
      <c r="O188" s="18"/>
      <c r="P188" s="18"/>
      <c r="Q188" s="18"/>
      <c r="R188" s="18"/>
      <c r="S188" s="18"/>
      <c r="T188" s="18"/>
      <c r="U188" s="18"/>
      <c r="V188" s="18"/>
      <c r="W188" s="18"/>
      <c r="X188" s="18"/>
      <c r="Y188" s="18"/>
      <c r="Z188" s="18"/>
      <c r="AA188" s="19"/>
      <c r="AB188" s="19"/>
      <c r="AC188" s="19"/>
      <c r="AD188" s="19"/>
      <c r="AE188" s="19"/>
      <c r="AF188" s="19"/>
      <c r="AG188" s="19"/>
      <c r="AH188" s="19"/>
      <c r="AI188" s="19"/>
      <c r="AJ188" s="21"/>
      <c r="AK188" s="21"/>
      <c r="AL188" s="21"/>
      <c r="AM188" s="21"/>
      <c r="AN188" s="21"/>
      <c r="AO188" s="21"/>
      <c r="AP188" s="21"/>
    </row>
    <row r="189" spans="2:42" ht="30" customHeight="1">
      <c r="B189" s="16"/>
      <c r="C189" s="17"/>
      <c r="D189" s="17"/>
      <c r="E189" s="17"/>
      <c r="F189" s="17"/>
      <c r="G189" s="17"/>
      <c r="H189" s="17"/>
      <c r="I189" s="17"/>
      <c r="J189" s="17"/>
      <c r="K189" s="17"/>
      <c r="L189" s="18"/>
      <c r="M189" s="18"/>
      <c r="N189" s="18"/>
      <c r="O189" s="18"/>
      <c r="P189" s="18"/>
      <c r="Q189" s="18"/>
      <c r="R189" s="18"/>
      <c r="S189" s="18"/>
      <c r="T189" s="18"/>
      <c r="U189" s="18"/>
      <c r="V189" s="18"/>
      <c r="W189" s="18"/>
      <c r="X189" s="18"/>
      <c r="Y189" s="18"/>
      <c r="Z189" s="18"/>
      <c r="AA189" s="19"/>
      <c r="AB189" s="19"/>
      <c r="AC189" s="19"/>
      <c r="AD189" s="19"/>
      <c r="AE189" s="19"/>
      <c r="AF189" s="19"/>
      <c r="AG189" s="19"/>
      <c r="AH189" s="19"/>
      <c r="AI189" s="19"/>
      <c r="AJ189" s="21"/>
      <c r="AK189" s="21"/>
      <c r="AL189" s="21"/>
      <c r="AM189" s="21"/>
      <c r="AN189" s="21"/>
      <c r="AO189" s="21"/>
      <c r="AP189" s="21"/>
    </row>
    <row r="190" spans="2:42" ht="30" customHeight="1">
      <c r="B190" s="16"/>
      <c r="C190" s="17"/>
      <c r="D190" s="17"/>
      <c r="E190" s="17"/>
      <c r="F190" s="17"/>
      <c r="G190" s="17"/>
      <c r="H190" s="17"/>
      <c r="I190" s="17"/>
      <c r="J190" s="17"/>
      <c r="K190" s="17"/>
      <c r="L190" s="18"/>
      <c r="M190" s="18"/>
      <c r="N190" s="18"/>
      <c r="O190" s="18"/>
      <c r="P190" s="18"/>
      <c r="Q190" s="18"/>
      <c r="R190" s="18"/>
      <c r="S190" s="18"/>
      <c r="T190" s="18"/>
      <c r="U190" s="18"/>
      <c r="V190" s="18"/>
      <c r="W190" s="18"/>
      <c r="X190" s="18"/>
      <c r="Y190" s="18"/>
      <c r="Z190" s="18"/>
      <c r="AA190" s="19"/>
      <c r="AB190" s="19"/>
      <c r="AC190" s="19"/>
      <c r="AD190" s="19"/>
      <c r="AE190" s="19"/>
      <c r="AF190" s="19"/>
      <c r="AG190" s="19"/>
      <c r="AH190" s="19"/>
      <c r="AI190" s="19"/>
      <c r="AJ190" s="21"/>
      <c r="AK190" s="21"/>
      <c r="AL190" s="21"/>
      <c r="AM190" s="21"/>
      <c r="AN190" s="21"/>
      <c r="AO190" s="21"/>
      <c r="AP190" s="21"/>
    </row>
    <row r="191" spans="2:42" ht="30" customHeight="1">
      <c r="B191" s="16"/>
      <c r="C191" s="17"/>
      <c r="D191" s="17"/>
      <c r="E191" s="17"/>
      <c r="F191" s="17"/>
      <c r="G191" s="17"/>
      <c r="H191" s="17"/>
      <c r="I191" s="17"/>
      <c r="J191" s="17"/>
      <c r="K191" s="17"/>
      <c r="L191" s="18"/>
      <c r="M191" s="18"/>
      <c r="N191" s="18"/>
      <c r="O191" s="18"/>
      <c r="P191" s="18"/>
      <c r="Q191" s="18"/>
      <c r="R191" s="18"/>
      <c r="S191" s="18"/>
      <c r="T191" s="18"/>
      <c r="U191" s="18"/>
      <c r="V191" s="18"/>
      <c r="W191" s="18"/>
      <c r="X191" s="18"/>
      <c r="Y191" s="18"/>
      <c r="Z191" s="18"/>
      <c r="AA191" s="19"/>
      <c r="AB191" s="19"/>
      <c r="AC191" s="19"/>
      <c r="AD191" s="19"/>
      <c r="AE191" s="19"/>
      <c r="AF191" s="19"/>
      <c r="AG191" s="19"/>
      <c r="AH191" s="19"/>
      <c r="AI191" s="19"/>
      <c r="AJ191" s="21"/>
      <c r="AK191" s="21"/>
      <c r="AL191" s="21"/>
      <c r="AM191" s="21"/>
      <c r="AN191" s="21"/>
      <c r="AO191" s="21"/>
      <c r="AP191" s="21"/>
    </row>
    <row r="192" spans="2:42" ht="30" customHeight="1">
      <c r="B192" s="16"/>
      <c r="C192" s="17"/>
      <c r="D192" s="17"/>
      <c r="E192" s="17"/>
      <c r="F192" s="17"/>
      <c r="G192" s="17"/>
      <c r="H192" s="17"/>
      <c r="I192" s="17"/>
      <c r="J192" s="17"/>
      <c r="K192" s="17"/>
      <c r="L192" s="18"/>
      <c r="M192" s="18"/>
      <c r="N192" s="18"/>
      <c r="O192" s="18"/>
      <c r="P192" s="18"/>
      <c r="Q192" s="18"/>
      <c r="R192" s="18"/>
      <c r="S192" s="18"/>
      <c r="T192" s="18"/>
      <c r="U192" s="18"/>
      <c r="V192" s="18"/>
      <c r="W192" s="18"/>
      <c r="X192" s="18"/>
      <c r="Y192" s="18"/>
      <c r="Z192" s="18"/>
      <c r="AA192" s="19"/>
      <c r="AB192" s="19"/>
      <c r="AC192" s="19"/>
      <c r="AD192" s="19"/>
      <c r="AE192" s="19"/>
      <c r="AF192" s="19"/>
      <c r="AG192" s="19"/>
      <c r="AH192" s="19"/>
      <c r="AI192" s="19"/>
      <c r="AJ192" s="21"/>
      <c r="AK192" s="21"/>
      <c r="AL192" s="21"/>
      <c r="AM192" s="21"/>
      <c r="AN192" s="21"/>
      <c r="AO192" s="21"/>
      <c r="AP192" s="21"/>
    </row>
    <row r="193" spans="2:42" ht="30" customHeight="1">
      <c r="B193" s="16"/>
      <c r="C193" s="17"/>
      <c r="D193" s="17"/>
      <c r="E193" s="17"/>
      <c r="F193" s="17"/>
      <c r="G193" s="17"/>
      <c r="H193" s="17"/>
      <c r="I193" s="17"/>
      <c r="J193" s="17"/>
      <c r="K193" s="17"/>
      <c r="L193" s="18"/>
      <c r="M193" s="18"/>
      <c r="N193" s="18"/>
      <c r="O193" s="18"/>
      <c r="P193" s="18"/>
      <c r="Q193" s="18"/>
      <c r="R193" s="18"/>
      <c r="S193" s="18"/>
      <c r="T193" s="18"/>
      <c r="U193" s="18"/>
      <c r="V193" s="18"/>
      <c r="W193" s="18"/>
      <c r="X193" s="18"/>
      <c r="Y193" s="18"/>
      <c r="Z193" s="18"/>
      <c r="AA193" s="19"/>
      <c r="AB193" s="19"/>
      <c r="AC193" s="19"/>
      <c r="AD193" s="19"/>
      <c r="AE193" s="19"/>
      <c r="AF193" s="19"/>
      <c r="AG193" s="19"/>
      <c r="AH193" s="19"/>
      <c r="AI193" s="19"/>
      <c r="AJ193" s="21"/>
      <c r="AK193" s="21"/>
      <c r="AL193" s="21"/>
      <c r="AM193" s="21"/>
      <c r="AN193" s="21"/>
      <c r="AO193" s="21"/>
      <c r="AP193" s="21"/>
    </row>
    <row r="194" spans="2:42" ht="30" customHeight="1">
      <c r="B194" s="16"/>
      <c r="C194" s="17"/>
      <c r="D194" s="17"/>
      <c r="E194" s="17"/>
      <c r="F194" s="17"/>
      <c r="G194" s="17"/>
      <c r="H194" s="17"/>
      <c r="I194" s="17"/>
      <c r="J194" s="17"/>
      <c r="K194" s="17"/>
      <c r="L194" s="18"/>
      <c r="M194" s="18"/>
      <c r="N194" s="18"/>
      <c r="O194" s="18"/>
      <c r="P194" s="18"/>
      <c r="Q194" s="18"/>
      <c r="R194" s="18"/>
      <c r="S194" s="18"/>
      <c r="T194" s="18"/>
      <c r="U194" s="18"/>
      <c r="V194" s="18"/>
      <c r="W194" s="18"/>
      <c r="X194" s="18"/>
      <c r="Y194" s="18"/>
      <c r="Z194" s="18"/>
      <c r="AA194" s="19"/>
      <c r="AB194" s="19"/>
      <c r="AC194" s="19"/>
      <c r="AD194" s="19"/>
      <c r="AE194" s="19"/>
      <c r="AF194" s="19"/>
      <c r="AG194" s="19"/>
      <c r="AH194" s="19"/>
      <c r="AI194" s="19"/>
      <c r="AJ194" s="21"/>
      <c r="AK194" s="21"/>
      <c r="AL194" s="21"/>
      <c r="AM194" s="21"/>
      <c r="AN194" s="21"/>
      <c r="AO194" s="21"/>
      <c r="AP194" s="21"/>
    </row>
    <row r="195" spans="2:42" ht="30" customHeight="1">
      <c r="B195" s="16"/>
      <c r="C195" s="17"/>
      <c r="D195" s="17"/>
      <c r="E195" s="17"/>
      <c r="F195" s="17"/>
      <c r="G195" s="17"/>
      <c r="H195" s="17"/>
      <c r="I195" s="17"/>
      <c r="J195" s="17"/>
      <c r="K195" s="17"/>
      <c r="L195" s="18"/>
      <c r="M195" s="18"/>
      <c r="N195" s="18"/>
      <c r="O195" s="18"/>
      <c r="P195" s="18"/>
      <c r="Q195" s="18"/>
      <c r="R195" s="18"/>
      <c r="S195" s="18"/>
      <c r="T195" s="18"/>
      <c r="U195" s="18"/>
      <c r="V195" s="18"/>
      <c r="W195" s="18"/>
      <c r="X195" s="18"/>
      <c r="Y195" s="18"/>
      <c r="Z195" s="18"/>
      <c r="AA195" s="19"/>
      <c r="AB195" s="19"/>
      <c r="AC195" s="19"/>
      <c r="AD195" s="19"/>
      <c r="AE195" s="19"/>
      <c r="AF195" s="19"/>
      <c r="AG195" s="19"/>
      <c r="AH195" s="19"/>
      <c r="AI195" s="19"/>
      <c r="AJ195" s="21"/>
      <c r="AK195" s="21"/>
      <c r="AL195" s="21"/>
      <c r="AM195" s="21"/>
      <c r="AN195" s="21"/>
      <c r="AO195" s="21"/>
      <c r="AP195" s="21"/>
    </row>
    <row r="196" spans="2:42" ht="30" customHeight="1">
      <c r="B196" s="16"/>
      <c r="C196" s="17"/>
      <c r="D196" s="17"/>
      <c r="E196" s="17"/>
      <c r="F196" s="17"/>
      <c r="G196" s="17"/>
      <c r="H196" s="17"/>
      <c r="I196" s="17"/>
      <c r="J196" s="17"/>
      <c r="K196" s="17"/>
      <c r="L196" s="18"/>
      <c r="M196" s="18"/>
      <c r="N196" s="18"/>
      <c r="O196" s="18"/>
      <c r="P196" s="18"/>
      <c r="Q196" s="18"/>
      <c r="R196" s="18"/>
      <c r="S196" s="18"/>
      <c r="T196" s="18"/>
      <c r="U196" s="18"/>
      <c r="V196" s="18"/>
      <c r="W196" s="18"/>
      <c r="X196" s="18"/>
      <c r="Y196" s="18"/>
      <c r="Z196" s="18"/>
      <c r="AA196" s="19"/>
      <c r="AB196" s="19"/>
      <c r="AC196" s="19"/>
      <c r="AD196" s="19"/>
      <c r="AE196" s="19"/>
      <c r="AF196" s="19"/>
      <c r="AG196" s="19"/>
      <c r="AH196" s="19"/>
      <c r="AI196" s="19"/>
      <c r="AJ196" s="21"/>
      <c r="AK196" s="21"/>
      <c r="AL196" s="21"/>
      <c r="AM196" s="21"/>
      <c r="AN196" s="21"/>
      <c r="AO196" s="21"/>
      <c r="AP196" s="21"/>
    </row>
    <row r="197" spans="2:42" ht="30" customHeight="1">
      <c r="B197" s="16"/>
      <c r="C197" s="17"/>
      <c r="D197" s="17"/>
      <c r="E197" s="17"/>
      <c r="F197" s="17"/>
      <c r="G197" s="17"/>
      <c r="H197" s="17"/>
      <c r="I197" s="17"/>
      <c r="J197" s="17"/>
      <c r="K197" s="17"/>
      <c r="L197" s="18"/>
      <c r="M197" s="18"/>
      <c r="N197" s="18"/>
      <c r="O197" s="18"/>
      <c r="P197" s="18"/>
      <c r="Q197" s="18"/>
      <c r="R197" s="18"/>
      <c r="S197" s="18"/>
      <c r="T197" s="18"/>
      <c r="U197" s="18"/>
      <c r="V197" s="18"/>
      <c r="W197" s="18"/>
      <c r="X197" s="18"/>
      <c r="Y197" s="18"/>
      <c r="Z197" s="18"/>
      <c r="AA197" s="19"/>
      <c r="AB197" s="19"/>
      <c r="AC197" s="19"/>
      <c r="AD197" s="19"/>
      <c r="AE197" s="19"/>
      <c r="AF197" s="19"/>
      <c r="AG197" s="19"/>
      <c r="AH197" s="19"/>
      <c r="AI197" s="19"/>
      <c r="AJ197" s="21"/>
      <c r="AK197" s="21"/>
      <c r="AL197" s="21"/>
      <c r="AM197" s="21"/>
      <c r="AN197" s="21"/>
      <c r="AO197" s="21"/>
      <c r="AP197" s="21"/>
    </row>
    <row r="198" spans="2:42" ht="30" customHeight="1">
      <c r="B198" s="16"/>
      <c r="C198" s="17"/>
      <c r="D198" s="17"/>
      <c r="E198" s="17"/>
      <c r="F198" s="17"/>
      <c r="G198" s="17"/>
      <c r="H198" s="17"/>
      <c r="I198" s="17"/>
      <c r="J198" s="17"/>
      <c r="K198" s="17"/>
      <c r="L198" s="18"/>
      <c r="M198" s="18"/>
      <c r="N198" s="18"/>
      <c r="O198" s="18"/>
      <c r="P198" s="18"/>
      <c r="Q198" s="18"/>
      <c r="R198" s="18"/>
      <c r="S198" s="18"/>
      <c r="T198" s="18"/>
      <c r="U198" s="18"/>
      <c r="V198" s="18"/>
      <c r="W198" s="18"/>
      <c r="X198" s="18"/>
      <c r="Y198" s="18"/>
      <c r="Z198" s="18"/>
      <c r="AA198" s="19"/>
      <c r="AB198" s="19"/>
      <c r="AC198" s="19"/>
      <c r="AD198" s="19"/>
      <c r="AE198" s="19"/>
      <c r="AF198" s="19"/>
      <c r="AG198" s="19"/>
      <c r="AH198" s="19"/>
      <c r="AI198" s="19"/>
      <c r="AJ198" s="21"/>
      <c r="AK198" s="21"/>
      <c r="AL198" s="21"/>
      <c r="AM198" s="21"/>
      <c r="AN198" s="21"/>
      <c r="AO198" s="21"/>
      <c r="AP198" s="21"/>
    </row>
    <row r="199" spans="2:42" ht="30" customHeight="1">
      <c r="B199" s="16"/>
      <c r="C199" s="17"/>
      <c r="D199" s="17"/>
      <c r="E199" s="17"/>
      <c r="F199" s="17"/>
      <c r="G199" s="17"/>
      <c r="H199" s="17"/>
      <c r="I199" s="17"/>
      <c r="J199" s="17"/>
      <c r="K199" s="17"/>
      <c r="L199" s="18"/>
      <c r="M199" s="18"/>
      <c r="N199" s="18"/>
      <c r="O199" s="18"/>
      <c r="P199" s="18"/>
      <c r="Q199" s="18"/>
      <c r="R199" s="18"/>
      <c r="S199" s="18"/>
      <c r="T199" s="18"/>
      <c r="U199" s="18"/>
      <c r="V199" s="18"/>
      <c r="W199" s="18"/>
      <c r="X199" s="18"/>
      <c r="Y199" s="18"/>
      <c r="Z199" s="18"/>
      <c r="AA199" s="19"/>
      <c r="AB199" s="19"/>
      <c r="AC199" s="19"/>
      <c r="AD199" s="19"/>
      <c r="AE199" s="19"/>
      <c r="AF199" s="19"/>
      <c r="AG199" s="19"/>
      <c r="AH199" s="19"/>
      <c r="AI199" s="19"/>
      <c r="AJ199" s="21"/>
      <c r="AK199" s="21"/>
      <c r="AL199" s="21"/>
      <c r="AM199" s="21"/>
      <c r="AN199" s="21"/>
      <c r="AO199" s="21"/>
      <c r="AP199" s="21"/>
    </row>
    <row r="200" spans="2:42" ht="30" customHeight="1">
      <c r="B200" s="16"/>
      <c r="C200" s="17"/>
      <c r="D200" s="17"/>
      <c r="E200" s="17"/>
      <c r="F200" s="17"/>
      <c r="G200" s="17"/>
      <c r="H200" s="17"/>
      <c r="I200" s="17"/>
      <c r="J200" s="17"/>
      <c r="K200" s="17"/>
      <c r="L200" s="18"/>
      <c r="M200" s="18"/>
      <c r="N200" s="18"/>
      <c r="O200" s="18"/>
      <c r="P200" s="18"/>
      <c r="Q200" s="18"/>
      <c r="R200" s="18"/>
      <c r="S200" s="18"/>
      <c r="T200" s="18"/>
      <c r="U200" s="18"/>
      <c r="V200" s="18"/>
      <c r="W200" s="18"/>
      <c r="X200" s="18"/>
      <c r="Y200" s="18"/>
      <c r="Z200" s="18"/>
      <c r="AA200" s="19"/>
      <c r="AB200" s="19"/>
      <c r="AC200" s="19"/>
      <c r="AD200" s="19"/>
      <c r="AE200" s="19"/>
      <c r="AF200" s="19"/>
      <c r="AG200" s="19"/>
      <c r="AH200" s="19"/>
      <c r="AI200" s="19"/>
      <c r="AJ200" s="21"/>
      <c r="AK200" s="21"/>
      <c r="AL200" s="21"/>
      <c r="AM200" s="21"/>
      <c r="AN200" s="21"/>
      <c r="AO200" s="21"/>
      <c r="AP200" s="21"/>
    </row>
    <row r="201" spans="2:42" ht="30" customHeight="1">
      <c r="B201" s="16"/>
      <c r="C201" s="17"/>
      <c r="D201" s="17"/>
      <c r="E201" s="17"/>
      <c r="F201" s="17"/>
      <c r="G201" s="17"/>
      <c r="H201" s="17"/>
      <c r="I201" s="17"/>
      <c r="J201" s="17"/>
      <c r="K201" s="17"/>
      <c r="L201" s="18"/>
      <c r="M201" s="18"/>
      <c r="N201" s="18"/>
      <c r="O201" s="18"/>
      <c r="P201" s="18"/>
      <c r="Q201" s="18"/>
      <c r="R201" s="18"/>
      <c r="S201" s="18"/>
      <c r="T201" s="18"/>
      <c r="U201" s="18"/>
      <c r="V201" s="18"/>
      <c r="W201" s="18"/>
      <c r="X201" s="18"/>
      <c r="Y201" s="18"/>
      <c r="Z201" s="18"/>
      <c r="AA201" s="19"/>
      <c r="AB201" s="19"/>
      <c r="AC201" s="19"/>
      <c r="AD201" s="19"/>
      <c r="AE201" s="19"/>
      <c r="AF201" s="19"/>
      <c r="AG201" s="19"/>
      <c r="AH201" s="19"/>
      <c r="AI201" s="19"/>
      <c r="AJ201" s="21"/>
      <c r="AK201" s="21"/>
      <c r="AL201" s="21"/>
      <c r="AM201" s="21"/>
      <c r="AN201" s="21"/>
      <c r="AO201" s="21"/>
      <c r="AP201" s="21"/>
    </row>
    <row r="202" spans="2:42" ht="30" customHeight="1">
      <c r="B202" s="16"/>
      <c r="C202" s="17"/>
      <c r="D202" s="17"/>
      <c r="E202" s="17"/>
      <c r="F202" s="17"/>
      <c r="G202" s="17"/>
      <c r="H202" s="17"/>
      <c r="I202" s="17"/>
      <c r="J202" s="17"/>
      <c r="K202" s="17"/>
      <c r="L202" s="18"/>
      <c r="M202" s="18"/>
      <c r="N202" s="18"/>
      <c r="O202" s="18"/>
      <c r="P202" s="18"/>
      <c r="Q202" s="18"/>
      <c r="R202" s="18"/>
      <c r="S202" s="18"/>
      <c r="T202" s="18"/>
      <c r="U202" s="18"/>
      <c r="V202" s="18"/>
      <c r="W202" s="18"/>
      <c r="X202" s="18"/>
      <c r="Y202" s="18"/>
      <c r="Z202" s="18"/>
      <c r="AA202" s="19"/>
      <c r="AB202" s="19"/>
      <c r="AC202" s="19"/>
      <c r="AD202" s="19"/>
      <c r="AE202" s="19"/>
      <c r="AF202" s="19"/>
      <c r="AG202" s="19"/>
      <c r="AH202" s="19"/>
      <c r="AI202" s="19"/>
      <c r="AJ202" s="21"/>
      <c r="AK202" s="21"/>
      <c r="AL202" s="21"/>
      <c r="AM202" s="21"/>
      <c r="AN202" s="21"/>
      <c r="AO202" s="21"/>
      <c r="AP202" s="21"/>
    </row>
    <row r="203" spans="2:42" ht="30" customHeight="1">
      <c r="B203" s="16"/>
      <c r="C203" s="17"/>
      <c r="D203" s="17"/>
      <c r="E203" s="17"/>
      <c r="F203" s="17"/>
      <c r="G203" s="17"/>
      <c r="H203" s="17"/>
      <c r="I203" s="17"/>
      <c r="J203" s="17"/>
      <c r="K203" s="17"/>
      <c r="L203" s="18"/>
      <c r="M203" s="18"/>
      <c r="N203" s="18"/>
      <c r="O203" s="18"/>
      <c r="P203" s="18"/>
      <c r="Q203" s="18"/>
      <c r="R203" s="18"/>
      <c r="S203" s="18"/>
      <c r="T203" s="18"/>
      <c r="U203" s="18"/>
      <c r="V203" s="18"/>
      <c r="W203" s="18"/>
      <c r="X203" s="18"/>
      <c r="Y203" s="18"/>
      <c r="Z203" s="18"/>
      <c r="AA203" s="19"/>
      <c r="AB203" s="19"/>
      <c r="AC203" s="19"/>
      <c r="AD203" s="19"/>
      <c r="AE203" s="19"/>
      <c r="AF203" s="19"/>
      <c r="AG203" s="19"/>
      <c r="AH203" s="19"/>
      <c r="AI203" s="19"/>
      <c r="AJ203" s="21"/>
      <c r="AK203" s="21"/>
      <c r="AL203" s="21"/>
      <c r="AM203" s="21"/>
      <c r="AN203" s="21"/>
      <c r="AO203" s="21"/>
      <c r="AP203" s="21"/>
    </row>
    <row r="204" spans="2:42" ht="30" customHeight="1">
      <c r="B204" s="16"/>
      <c r="C204" s="17"/>
      <c r="D204" s="17"/>
      <c r="E204" s="17"/>
      <c r="F204" s="17"/>
      <c r="G204" s="17"/>
      <c r="H204" s="17"/>
      <c r="I204" s="17"/>
      <c r="J204" s="17"/>
      <c r="K204" s="17"/>
      <c r="L204" s="18"/>
      <c r="M204" s="18"/>
      <c r="N204" s="18"/>
      <c r="O204" s="18"/>
      <c r="P204" s="18"/>
      <c r="Q204" s="18"/>
      <c r="R204" s="18"/>
      <c r="S204" s="18"/>
      <c r="T204" s="18"/>
      <c r="U204" s="18"/>
      <c r="V204" s="18"/>
      <c r="W204" s="18"/>
      <c r="X204" s="18"/>
      <c r="Y204" s="18"/>
      <c r="Z204" s="18"/>
      <c r="AA204" s="19"/>
      <c r="AB204" s="19"/>
      <c r="AC204" s="19"/>
      <c r="AD204" s="19"/>
      <c r="AE204" s="19"/>
      <c r="AF204" s="19"/>
      <c r="AG204" s="19"/>
      <c r="AH204" s="19"/>
      <c r="AI204" s="19"/>
      <c r="AJ204" s="21"/>
      <c r="AK204" s="21"/>
      <c r="AL204" s="21"/>
      <c r="AM204" s="21"/>
      <c r="AN204" s="21"/>
      <c r="AO204" s="21"/>
      <c r="AP204" s="21"/>
    </row>
    <row r="205" spans="2:42" ht="30" customHeight="1">
      <c r="B205" s="16"/>
      <c r="C205" s="17"/>
      <c r="D205" s="17"/>
      <c r="E205" s="17"/>
      <c r="F205" s="17"/>
      <c r="G205" s="17"/>
      <c r="H205" s="17"/>
      <c r="I205" s="17"/>
      <c r="J205" s="17"/>
      <c r="K205" s="17"/>
      <c r="L205" s="18"/>
      <c r="M205" s="18"/>
      <c r="N205" s="18"/>
      <c r="O205" s="18"/>
      <c r="P205" s="18"/>
      <c r="Q205" s="18"/>
      <c r="R205" s="18"/>
      <c r="S205" s="18"/>
      <c r="T205" s="18"/>
      <c r="U205" s="18"/>
      <c r="V205" s="18"/>
      <c r="W205" s="18"/>
      <c r="X205" s="18"/>
      <c r="Y205" s="18"/>
      <c r="Z205" s="18"/>
      <c r="AA205" s="19"/>
      <c r="AB205" s="19"/>
      <c r="AC205" s="19"/>
      <c r="AD205" s="19"/>
      <c r="AE205" s="19"/>
      <c r="AF205" s="19"/>
      <c r="AG205" s="19"/>
      <c r="AH205" s="19"/>
      <c r="AI205" s="19"/>
      <c r="AJ205" s="21"/>
      <c r="AK205" s="21"/>
      <c r="AL205" s="21"/>
      <c r="AM205" s="21"/>
      <c r="AN205" s="21"/>
      <c r="AO205" s="21"/>
      <c r="AP205" s="21"/>
    </row>
    <row r="206" spans="2:42" ht="30" customHeight="1">
      <c r="B206" s="16"/>
      <c r="C206" s="17"/>
      <c r="D206" s="17"/>
      <c r="E206" s="17"/>
      <c r="F206" s="17"/>
      <c r="G206" s="17"/>
      <c r="H206" s="17"/>
      <c r="I206" s="17"/>
      <c r="J206" s="17"/>
      <c r="K206" s="17"/>
      <c r="L206" s="18"/>
      <c r="M206" s="18"/>
      <c r="N206" s="18"/>
      <c r="O206" s="18"/>
      <c r="P206" s="18"/>
      <c r="Q206" s="18"/>
      <c r="R206" s="18"/>
      <c r="S206" s="18"/>
      <c r="T206" s="18"/>
      <c r="U206" s="18"/>
      <c r="V206" s="18"/>
      <c r="W206" s="18"/>
      <c r="X206" s="18"/>
      <c r="Y206" s="18"/>
      <c r="Z206" s="18"/>
      <c r="AA206" s="19"/>
      <c r="AB206" s="19"/>
      <c r="AC206" s="19"/>
      <c r="AD206" s="19"/>
      <c r="AE206" s="19"/>
      <c r="AF206" s="19"/>
      <c r="AG206" s="19"/>
      <c r="AH206" s="19"/>
      <c r="AI206" s="19"/>
      <c r="AJ206" s="21"/>
      <c r="AK206" s="21"/>
      <c r="AL206" s="21"/>
      <c r="AM206" s="21"/>
      <c r="AN206" s="21"/>
      <c r="AO206" s="21"/>
      <c r="AP206" s="21"/>
    </row>
    <row r="207" spans="2:42" ht="30" customHeight="1">
      <c r="B207" s="16"/>
      <c r="C207" s="17"/>
      <c r="D207" s="17"/>
      <c r="E207" s="17"/>
      <c r="F207" s="17"/>
      <c r="G207" s="17"/>
      <c r="H207" s="17"/>
      <c r="I207" s="17"/>
      <c r="J207" s="17"/>
      <c r="K207" s="17"/>
      <c r="L207" s="18"/>
      <c r="M207" s="18"/>
      <c r="N207" s="18"/>
      <c r="O207" s="18"/>
      <c r="P207" s="18"/>
      <c r="Q207" s="18"/>
      <c r="R207" s="18"/>
      <c r="S207" s="18"/>
      <c r="T207" s="18"/>
      <c r="U207" s="18"/>
      <c r="V207" s="18"/>
      <c r="W207" s="18"/>
      <c r="X207" s="18"/>
      <c r="Y207" s="18"/>
      <c r="Z207" s="18"/>
      <c r="AA207" s="19"/>
      <c r="AB207" s="19"/>
      <c r="AC207" s="19"/>
      <c r="AD207" s="19"/>
      <c r="AE207" s="19"/>
      <c r="AF207" s="19"/>
      <c r="AG207" s="19"/>
      <c r="AH207" s="19"/>
      <c r="AI207" s="19"/>
      <c r="AJ207" s="21"/>
      <c r="AK207" s="21"/>
      <c r="AL207" s="21"/>
      <c r="AM207" s="21"/>
      <c r="AN207" s="21"/>
      <c r="AO207" s="21"/>
      <c r="AP207" s="21"/>
    </row>
    <row r="208" spans="2:42" ht="30" customHeight="1">
      <c r="B208" s="16"/>
      <c r="C208" s="17"/>
      <c r="D208" s="17"/>
      <c r="E208" s="17"/>
      <c r="F208" s="17"/>
      <c r="G208" s="17"/>
      <c r="H208" s="17"/>
      <c r="I208" s="17"/>
      <c r="J208" s="17"/>
      <c r="K208" s="17"/>
      <c r="L208" s="18"/>
      <c r="M208" s="18"/>
      <c r="N208" s="18"/>
      <c r="O208" s="18"/>
      <c r="P208" s="18"/>
      <c r="Q208" s="18"/>
      <c r="R208" s="18"/>
      <c r="S208" s="18"/>
      <c r="T208" s="18"/>
      <c r="U208" s="18"/>
      <c r="V208" s="18"/>
      <c r="W208" s="18"/>
      <c r="X208" s="18"/>
      <c r="Y208" s="18"/>
      <c r="Z208" s="18"/>
      <c r="AA208" s="19"/>
      <c r="AB208" s="19"/>
      <c r="AC208" s="19"/>
      <c r="AD208" s="19"/>
      <c r="AE208" s="19"/>
      <c r="AF208" s="19"/>
      <c r="AG208" s="19"/>
      <c r="AH208" s="19"/>
      <c r="AI208" s="19"/>
      <c r="AJ208" s="21"/>
      <c r="AK208" s="21"/>
      <c r="AL208" s="21"/>
      <c r="AM208" s="21"/>
      <c r="AN208" s="21"/>
      <c r="AO208" s="21"/>
      <c r="AP208" s="21"/>
    </row>
    <row r="209" spans="2:42" ht="30" customHeight="1">
      <c r="B209" s="16"/>
      <c r="C209" s="17"/>
      <c r="D209" s="17"/>
      <c r="E209" s="17"/>
      <c r="F209" s="17"/>
      <c r="G209" s="17"/>
      <c r="H209" s="17"/>
      <c r="I209" s="17"/>
      <c r="J209" s="17"/>
      <c r="K209" s="17"/>
      <c r="L209" s="18"/>
      <c r="M209" s="18"/>
      <c r="N209" s="18"/>
      <c r="O209" s="18"/>
      <c r="P209" s="18"/>
      <c r="Q209" s="18"/>
      <c r="R209" s="18"/>
      <c r="S209" s="18"/>
      <c r="T209" s="18"/>
      <c r="U209" s="18"/>
      <c r="V209" s="18"/>
      <c r="W209" s="18"/>
      <c r="X209" s="18"/>
      <c r="Y209" s="18"/>
      <c r="Z209" s="18"/>
      <c r="AA209" s="19"/>
      <c r="AB209" s="19"/>
      <c r="AC209" s="19"/>
      <c r="AD209" s="19"/>
      <c r="AE209" s="19"/>
      <c r="AF209" s="19"/>
      <c r="AG209" s="19"/>
      <c r="AH209" s="19"/>
      <c r="AI209" s="19"/>
      <c r="AJ209" s="21"/>
      <c r="AK209" s="21"/>
      <c r="AL209" s="21"/>
      <c r="AM209" s="21"/>
      <c r="AN209" s="21"/>
      <c r="AO209" s="21"/>
      <c r="AP209" s="21"/>
    </row>
    <row r="210" spans="2:42" ht="30" customHeight="1">
      <c r="B210" s="16"/>
      <c r="C210" s="17"/>
      <c r="D210" s="17"/>
      <c r="E210" s="17"/>
      <c r="F210" s="17"/>
      <c r="G210" s="17"/>
      <c r="H210" s="17"/>
      <c r="I210" s="17"/>
      <c r="J210" s="17"/>
      <c r="K210" s="17"/>
      <c r="L210" s="18"/>
      <c r="M210" s="18"/>
      <c r="N210" s="18"/>
      <c r="O210" s="18"/>
      <c r="P210" s="18"/>
      <c r="Q210" s="18"/>
      <c r="R210" s="18"/>
      <c r="S210" s="18"/>
      <c r="T210" s="18"/>
      <c r="U210" s="18"/>
      <c r="V210" s="18"/>
      <c r="W210" s="18"/>
      <c r="X210" s="18"/>
      <c r="Y210" s="18"/>
      <c r="Z210" s="18"/>
      <c r="AA210" s="19"/>
      <c r="AB210" s="19"/>
      <c r="AC210" s="19"/>
      <c r="AD210" s="19"/>
      <c r="AE210" s="19"/>
      <c r="AF210" s="19"/>
      <c r="AG210" s="19"/>
      <c r="AH210" s="19"/>
      <c r="AI210" s="19"/>
      <c r="AJ210" s="21"/>
      <c r="AK210" s="21"/>
      <c r="AL210" s="21"/>
      <c r="AM210" s="21"/>
      <c r="AN210" s="21"/>
      <c r="AO210" s="21"/>
      <c r="AP210" s="21"/>
    </row>
    <row r="211" spans="2:42" ht="30" customHeight="1">
      <c r="B211" s="16"/>
      <c r="C211" s="17"/>
      <c r="D211" s="17"/>
      <c r="E211" s="17"/>
      <c r="F211" s="17"/>
      <c r="G211" s="17"/>
      <c r="H211" s="17"/>
      <c r="I211" s="17"/>
      <c r="J211" s="17"/>
      <c r="K211" s="17"/>
      <c r="L211" s="18"/>
      <c r="M211" s="18"/>
      <c r="N211" s="18"/>
      <c r="O211" s="18"/>
      <c r="P211" s="18"/>
      <c r="Q211" s="18"/>
      <c r="R211" s="18"/>
      <c r="S211" s="18"/>
      <c r="T211" s="18"/>
      <c r="U211" s="18"/>
      <c r="V211" s="18"/>
      <c r="W211" s="18"/>
      <c r="X211" s="18"/>
      <c r="Y211" s="18"/>
      <c r="Z211" s="18"/>
      <c r="AA211" s="19"/>
      <c r="AB211" s="19"/>
      <c r="AC211" s="19"/>
      <c r="AD211" s="19"/>
      <c r="AE211" s="19"/>
      <c r="AF211" s="19"/>
      <c r="AG211" s="19"/>
      <c r="AH211" s="19"/>
      <c r="AI211" s="19"/>
      <c r="AJ211" s="21"/>
      <c r="AK211" s="21"/>
      <c r="AL211" s="21"/>
      <c r="AM211" s="21"/>
      <c r="AN211" s="21"/>
      <c r="AO211" s="21"/>
      <c r="AP211" s="21"/>
    </row>
    <row r="212" spans="2:42" ht="30" customHeight="1">
      <c r="B212" s="16"/>
      <c r="C212" s="17"/>
      <c r="D212" s="17"/>
      <c r="E212" s="17"/>
      <c r="F212" s="17"/>
      <c r="G212" s="17"/>
      <c r="H212" s="17"/>
      <c r="I212" s="17"/>
      <c r="J212" s="17"/>
      <c r="K212" s="17"/>
      <c r="L212" s="18"/>
      <c r="M212" s="18"/>
      <c r="N212" s="18"/>
      <c r="O212" s="18"/>
      <c r="P212" s="18"/>
      <c r="Q212" s="18"/>
      <c r="R212" s="18"/>
      <c r="S212" s="18"/>
      <c r="T212" s="18"/>
      <c r="U212" s="18"/>
      <c r="V212" s="18"/>
      <c r="W212" s="18"/>
      <c r="X212" s="18"/>
      <c r="Y212" s="18"/>
      <c r="Z212" s="18"/>
      <c r="AA212" s="19"/>
      <c r="AB212" s="19"/>
      <c r="AC212" s="19"/>
      <c r="AD212" s="19"/>
      <c r="AE212" s="19"/>
      <c r="AF212" s="19"/>
      <c r="AG212" s="19"/>
      <c r="AH212" s="19"/>
      <c r="AI212" s="19"/>
      <c r="AJ212" s="21"/>
      <c r="AK212" s="21"/>
      <c r="AL212" s="21"/>
      <c r="AM212" s="21"/>
      <c r="AN212" s="21"/>
      <c r="AO212" s="21"/>
      <c r="AP212" s="21"/>
    </row>
    <row r="213" spans="2:42" ht="30" customHeight="1">
      <c r="B213" s="16"/>
      <c r="C213" s="17"/>
      <c r="D213" s="17"/>
      <c r="E213" s="17"/>
      <c r="F213" s="17"/>
      <c r="G213" s="17"/>
      <c r="H213" s="17"/>
      <c r="I213" s="17"/>
      <c r="J213" s="17"/>
      <c r="K213" s="17"/>
      <c r="L213" s="18"/>
      <c r="M213" s="18"/>
      <c r="N213" s="18"/>
      <c r="O213" s="18"/>
      <c r="P213" s="18"/>
      <c r="Q213" s="18"/>
      <c r="R213" s="18"/>
      <c r="S213" s="18"/>
      <c r="T213" s="18"/>
      <c r="U213" s="18"/>
      <c r="V213" s="18"/>
      <c r="W213" s="18"/>
      <c r="X213" s="18"/>
      <c r="Y213" s="18"/>
      <c r="Z213" s="18"/>
      <c r="AA213" s="19"/>
      <c r="AB213" s="19"/>
      <c r="AC213" s="19"/>
      <c r="AD213" s="19"/>
      <c r="AE213" s="19"/>
      <c r="AF213" s="19"/>
      <c r="AG213" s="19"/>
      <c r="AH213" s="19"/>
      <c r="AI213" s="19"/>
      <c r="AJ213" s="21"/>
      <c r="AK213" s="21"/>
      <c r="AL213" s="21"/>
      <c r="AM213" s="21"/>
      <c r="AN213" s="21"/>
      <c r="AO213" s="21"/>
      <c r="AP213" s="21"/>
    </row>
    <row r="214" spans="2:42" ht="30" customHeight="1">
      <c r="B214" s="16"/>
      <c r="C214" s="17"/>
      <c r="D214" s="17"/>
      <c r="E214" s="17"/>
      <c r="F214" s="17"/>
      <c r="G214" s="17"/>
      <c r="H214" s="17"/>
      <c r="I214" s="17"/>
      <c r="J214" s="17"/>
      <c r="K214" s="17"/>
      <c r="L214" s="18"/>
      <c r="M214" s="18"/>
      <c r="N214" s="18"/>
      <c r="O214" s="18"/>
      <c r="P214" s="18"/>
      <c r="Q214" s="18"/>
      <c r="R214" s="18"/>
      <c r="S214" s="18"/>
      <c r="T214" s="18"/>
      <c r="U214" s="18"/>
      <c r="V214" s="18"/>
      <c r="W214" s="18"/>
      <c r="X214" s="18"/>
      <c r="Y214" s="18"/>
      <c r="Z214" s="18"/>
      <c r="AA214" s="19"/>
      <c r="AB214" s="19"/>
      <c r="AC214" s="19"/>
      <c r="AD214" s="19"/>
      <c r="AE214" s="19"/>
      <c r="AF214" s="19"/>
      <c r="AG214" s="19"/>
      <c r="AH214" s="19"/>
      <c r="AI214" s="19"/>
      <c r="AJ214" s="21"/>
      <c r="AK214" s="21"/>
      <c r="AL214" s="21"/>
      <c r="AM214" s="21"/>
      <c r="AN214" s="21"/>
      <c r="AO214" s="21"/>
      <c r="AP214" s="21"/>
    </row>
    <row r="215" spans="2:42" ht="30" customHeight="1">
      <c r="B215" s="16"/>
      <c r="C215" s="17"/>
      <c r="D215" s="17"/>
      <c r="E215" s="17"/>
      <c r="F215" s="17"/>
      <c r="G215" s="17"/>
      <c r="H215" s="17"/>
      <c r="I215" s="17"/>
      <c r="J215" s="17"/>
      <c r="K215" s="17"/>
      <c r="L215" s="18"/>
      <c r="M215" s="18"/>
      <c r="N215" s="18"/>
      <c r="O215" s="18"/>
      <c r="P215" s="18"/>
      <c r="Q215" s="18"/>
      <c r="R215" s="18"/>
      <c r="S215" s="18"/>
      <c r="T215" s="18"/>
      <c r="U215" s="18"/>
      <c r="V215" s="18"/>
      <c r="W215" s="18"/>
      <c r="X215" s="18"/>
      <c r="Y215" s="18"/>
      <c r="Z215" s="18"/>
      <c r="AA215" s="19"/>
      <c r="AB215" s="19"/>
      <c r="AC215" s="19"/>
      <c r="AD215" s="19"/>
      <c r="AE215" s="19"/>
      <c r="AF215" s="19"/>
      <c r="AG215" s="19"/>
      <c r="AH215" s="19"/>
      <c r="AI215" s="19"/>
      <c r="AJ215" s="21"/>
      <c r="AK215" s="21"/>
      <c r="AL215" s="21"/>
      <c r="AM215" s="21"/>
      <c r="AN215" s="21"/>
      <c r="AO215" s="21"/>
      <c r="AP215" s="21"/>
    </row>
    <row r="216" spans="2:42" ht="30" customHeight="1">
      <c r="B216" s="16"/>
      <c r="C216" s="17"/>
      <c r="D216" s="17"/>
      <c r="E216" s="17"/>
      <c r="F216" s="17"/>
      <c r="G216" s="17"/>
      <c r="H216" s="17"/>
      <c r="I216" s="17"/>
      <c r="J216" s="17"/>
      <c r="K216" s="17"/>
      <c r="L216" s="18"/>
      <c r="M216" s="18"/>
      <c r="N216" s="18"/>
      <c r="O216" s="18"/>
      <c r="P216" s="18"/>
      <c r="Q216" s="18"/>
      <c r="R216" s="18"/>
      <c r="S216" s="18"/>
      <c r="T216" s="18"/>
      <c r="U216" s="18"/>
      <c r="V216" s="18"/>
      <c r="W216" s="18"/>
      <c r="X216" s="18"/>
      <c r="Y216" s="18"/>
      <c r="Z216" s="18"/>
      <c r="AA216" s="19"/>
      <c r="AB216" s="19"/>
      <c r="AC216" s="19"/>
      <c r="AD216" s="19"/>
      <c r="AE216" s="19"/>
      <c r="AF216" s="19"/>
      <c r="AG216" s="19"/>
      <c r="AH216" s="19"/>
      <c r="AI216" s="19"/>
      <c r="AJ216" s="21"/>
      <c r="AK216" s="21"/>
      <c r="AL216" s="21"/>
      <c r="AM216" s="21"/>
      <c r="AN216" s="21"/>
      <c r="AO216" s="21"/>
      <c r="AP216" s="21"/>
    </row>
    <row r="217" spans="2:42" ht="30" customHeight="1">
      <c r="B217" s="16"/>
      <c r="C217" s="17"/>
      <c r="D217" s="17"/>
      <c r="E217" s="17"/>
      <c r="F217" s="17"/>
      <c r="G217" s="17"/>
      <c r="H217" s="17"/>
      <c r="I217" s="17"/>
      <c r="J217" s="17"/>
      <c r="K217" s="17"/>
      <c r="L217" s="18"/>
      <c r="M217" s="18"/>
      <c r="N217" s="18"/>
      <c r="O217" s="18"/>
      <c r="P217" s="18"/>
      <c r="Q217" s="18"/>
      <c r="R217" s="18"/>
      <c r="S217" s="18"/>
      <c r="T217" s="18"/>
      <c r="U217" s="18"/>
      <c r="V217" s="18"/>
      <c r="W217" s="18"/>
      <c r="X217" s="18"/>
      <c r="Y217" s="18"/>
      <c r="Z217" s="18"/>
      <c r="AA217" s="19"/>
      <c r="AB217" s="19"/>
      <c r="AC217" s="19"/>
      <c r="AD217" s="19"/>
      <c r="AE217" s="19"/>
      <c r="AF217" s="19"/>
      <c r="AG217" s="19"/>
      <c r="AH217" s="19"/>
      <c r="AI217" s="19"/>
      <c r="AJ217" s="21"/>
      <c r="AK217" s="21"/>
      <c r="AL217" s="21"/>
      <c r="AM217" s="21"/>
      <c r="AN217" s="21"/>
      <c r="AO217" s="21"/>
      <c r="AP217" s="21"/>
    </row>
    <row r="218" spans="2:42" ht="30" customHeight="1">
      <c r="B218" s="16"/>
      <c r="C218" s="17"/>
      <c r="D218" s="17"/>
      <c r="E218" s="17"/>
      <c r="F218" s="17"/>
      <c r="G218" s="17"/>
      <c r="H218" s="17"/>
      <c r="I218" s="17"/>
      <c r="J218" s="17"/>
      <c r="K218" s="17"/>
      <c r="L218" s="18"/>
      <c r="M218" s="18"/>
      <c r="N218" s="18"/>
      <c r="O218" s="18"/>
      <c r="P218" s="18"/>
      <c r="Q218" s="18"/>
      <c r="R218" s="18"/>
      <c r="S218" s="18"/>
      <c r="T218" s="18"/>
      <c r="U218" s="18"/>
      <c r="V218" s="18"/>
      <c r="W218" s="18"/>
      <c r="X218" s="18"/>
      <c r="Y218" s="18"/>
      <c r="Z218" s="18"/>
      <c r="AA218" s="19"/>
      <c r="AB218" s="19"/>
      <c r="AC218" s="19"/>
      <c r="AD218" s="19"/>
      <c r="AE218" s="19"/>
      <c r="AF218" s="19"/>
      <c r="AG218" s="19"/>
      <c r="AH218" s="19"/>
      <c r="AI218" s="19"/>
      <c r="AJ218" s="21"/>
      <c r="AK218" s="21"/>
      <c r="AL218" s="21"/>
      <c r="AM218" s="21"/>
      <c r="AN218" s="21"/>
      <c r="AO218" s="21"/>
      <c r="AP218" s="21"/>
    </row>
    <row r="219" spans="2:42" ht="30" customHeight="1">
      <c r="B219" s="16"/>
      <c r="C219" s="17"/>
      <c r="D219" s="17"/>
      <c r="E219" s="17"/>
      <c r="F219" s="17"/>
      <c r="G219" s="17"/>
      <c r="H219" s="17"/>
      <c r="I219" s="17"/>
      <c r="J219" s="17"/>
      <c r="K219" s="17"/>
      <c r="L219" s="18"/>
      <c r="M219" s="18"/>
      <c r="N219" s="18"/>
      <c r="O219" s="18"/>
      <c r="P219" s="18"/>
      <c r="Q219" s="18"/>
      <c r="R219" s="18"/>
      <c r="S219" s="18"/>
      <c r="T219" s="18"/>
      <c r="U219" s="18"/>
      <c r="V219" s="18"/>
      <c r="W219" s="18"/>
      <c r="X219" s="18"/>
      <c r="Y219" s="18"/>
      <c r="Z219" s="18"/>
      <c r="AA219" s="19"/>
      <c r="AB219" s="19"/>
      <c r="AC219" s="19"/>
      <c r="AD219" s="19"/>
      <c r="AE219" s="19"/>
      <c r="AF219" s="19"/>
      <c r="AG219" s="19"/>
      <c r="AH219" s="19"/>
      <c r="AI219" s="19"/>
      <c r="AJ219" s="21"/>
      <c r="AK219" s="21"/>
      <c r="AL219" s="21"/>
      <c r="AM219" s="21"/>
      <c r="AN219" s="21"/>
      <c r="AO219" s="21"/>
      <c r="AP219" s="21"/>
    </row>
    <row r="220" spans="2:42" ht="30" customHeight="1">
      <c r="B220" s="16"/>
      <c r="C220" s="17"/>
      <c r="D220" s="17"/>
      <c r="E220" s="17"/>
      <c r="F220" s="17"/>
      <c r="G220" s="17"/>
      <c r="H220" s="17"/>
      <c r="I220" s="17"/>
      <c r="J220" s="17"/>
      <c r="K220" s="17"/>
      <c r="L220" s="18"/>
      <c r="M220" s="18"/>
      <c r="N220" s="18"/>
      <c r="O220" s="18"/>
      <c r="P220" s="18"/>
      <c r="Q220" s="18"/>
      <c r="R220" s="18"/>
      <c r="S220" s="18"/>
      <c r="T220" s="18"/>
      <c r="U220" s="18"/>
      <c r="V220" s="18"/>
      <c r="W220" s="18"/>
      <c r="X220" s="18"/>
      <c r="Y220" s="18"/>
      <c r="Z220" s="18"/>
      <c r="AA220" s="19"/>
      <c r="AB220" s="19"/>
      <c r="AC220" s="19"/>
      <c r="AD220" s="19"/>
      <c r="AE220" s="19"/>
      <c r="AF220" s="19"/>
      <c r="AG220" s="19"/>
      <c r="AH220" s="19"/>
      <c r="AI220" s="19"/>
      <c r="AJ220" s="21"/>
      <c r="AK220" s="21"/>
      <c r="AL220" s="21"/>
      <c r="AM220" s="21"/>
      <c r="AN220" s="21"/>
      <c r="AO220" s="21"/>
      <c r="AP220" s="21"/>
    </row>
    <row r="221" spans="2:42" ht="30" customHeight="1">
      <c r="B221" s="16"/>
      <c r="C221" s="17"/>
      <c r="D221" s="17"/>
      <c r="E221" s="17"/>
      <c r="F221" s="17"/>
      <c r="G221" s="17"/>
      <c r="H221" s="17"/>
      <c r="I221" s="17"/>
      <c r="J221" s="17"/>
      <c r="K221" s="17"/>
      <c r="L221" s="18"/>
      <c r="M221" s="18"/>
      <c r="N221" s="18"/>
      <c r="O221" s="18"/>
      <c r="P221" s="18"/>
      <c r="Q221" s="18"/>
      <c r="R221" s="18"/>
      <c r="S221" s="18"/>
      <c r="T221" s="18"/>
      <c r="U221" s="18"/>
      <c r="V221" s="18"/>
      <c r="W221" s="18"/>
      <c r="X221" s="18"/>
      <c r="Y221" s="18"/>
      <c r="Z221" s="18"/>
      <c r="AA221" s="19"/>
      <c r="AB221" s="19"/>
      <c r="AC221" s="19"/>
      <c r="AD221" s="19"/>
      <c r="AE221" s="19"/>
      <c r="AF221" s="19"/>
      <c r="AG221" s="19"/>
      <c r="AH221" s="19"/>
      <c r="AI221" s="19"/>
      <c r="AJ221" s="21"/>
      <c r="AK221" s="21"/>
      <c r="AL221" s="21"/>
      <c r="AM221" s="21"/>
      <c r="AN221" s="21"/>
      <c r="AO221" s="21"/>
      <c r="AP221" s="21"/>
    </row>
    <row r="222" spans="2:42" ht="30" customHeight="1">
      <c r="B222" s="16"/>
      <c r="C222" s="17"/>
      <c r="D222" s="17"/>
      <c r="E222" s="17"/>
      <c r="F222" s="17"/>
      <c r="G222" s="17"/>
      <c r="H222" s="17"/>
      <c r="I222" s="17"/>
      <c r="J222" s="17"/>
      <c r="K222" s="17"/>
      <c r="L222" s="18"/>
      <c r="M222" s="18"/>
      <c r="N222" s="18"/>
      <c r="O222" s="18"/>
      <c r="P222" s="18"/>
      <c r="Q222" s="18"/>
      <c r="R222" s="18"/>
      <c r="S222" s="18"/>
      <c r="T222" s="18"/>
      <c r="U222" s="18"/>
      <c r="V222" s="18"/>
      <c r="W222" s="18"/>
      <c r="X222" s="18"/>
      <c r="Y222" s="18"/>
      <c r="Z222" s="18"/>
      <c r="AA222" s="19"/>
      <c r="AB222" s="19"/>
      <c r="AC222" s="19"/>
      <c r="AD222" s="19"/>
      <c r="AE222" s="19"/>
      <c r="AF222" s="19"/>
      <c r="AG222" s="19"/>
      <c r="AH222" s="19"/>
      <c r="AI222" s="19"/>
      <c r="AJ222" s="21"/>
      <c r="AK222" s="21"/>
      <c r="AL222" s="21"/>
      <c r="AM222" s="21"/>
      <c r="AN222" s="21"/>
      <c r="AO222" s="21"/>
      <c r="AP222" s="21"/>
    </row>
    <row r="223" spans="2:42" ht="30" customHeight="1">
      <c r="B223" s="16"/>
      <c r="C223" s="17"/>
      <c r="D223" s="17"/>
      <c r="E223" s="17"/>
      <c r="F223" s="17"/>
      <c r="G223" s="17"/>
      <c r="H223" s="17"/>
      <c r="I223" s="17"/>
      <c r="J223" s="17"/>
      <c r="K223" s="17"/>
      <c r="L223" s="18"/>
      <c r="M223" s="18"/>
      <c r="N223" s="18"/>
      <c r="O223" s="18"/>
      <c r="P223" s="18"/>
      <c r="Q223" s="18"/>
      <c r="R223" s="18"/>
      <c r="S223" s="18"/>
      <c r="T223" s="18"/>
      <c r="U223" s="18"/>
      <c r="V223" s="18"/>
      <c r="W223" s="18"/>
      <c r="X223" s="18"/>
      <c r="Y223" s="18"/>
      <c r="Z223" s="18"/>
      <c r="AA223" s="19"/>
      <c r="AB223" s="19"/>
      <c r="AC223" s="19"/>
      <c r="AD223" s="19"/>
      <c r="AE223" s="19"/>
      <c r="AF223" s="19"/>
      <c r="AG223" s="19"/>
      <c r="AH223" s="19"/>
      <c r="AI223" s="19"/>
      <c r="AJ223" s="21"/>
      <c r="AK223" s="21"/>
      <c r="AL223" s="21"/>
      <c r="AM223" s="21"/>
      <c r="AN223" s="21"/>
      <c r="AO223" s="21"/>
      <c r="AP223" s="21"/>
    </row>
    <row r="224" spans="2:42" ht="30" customHeight="1">
      <c r="B224" s="16"/>
      <c r="C224" s="17"/>
      <c r="D224" s="17"/>
      <c r="E224" s="17"/>
      <c r="F224" s="17"/>
      <c r="G224" s="17"/>
      <c r="H224" s="17"/>
      <c r="I224" s="17"/>
      <c r="J224" s="17"/>
      <c r="K224" s="17"/>
      <c r="L224" s="18"/>
      <c r="M224" s="18"/>
      <c r="N224" s="18"/>
      <c r="O224" s="18"/>
      <c r="P224" s="18"/>
      <c r="Q224" s="18"/>
      <c r="R224" s="18"/>
      <c r="S224" s="18"/>
      <c r="T224" s="18"/>
      <c r="U224" s="18"/>
      <c r="V224" s="18"/>
      <c r="W224" s="18"/>
      <c r="X224" s="18"/>
      <c r="Y224" s="18"/>
      <c r="Z224" s="18"/>
      <c r="AA224" s="19"/>
      <c r="AB224" s="19"/>
      <c r="AC224" s="19"/>
      <c r="AD224" s="19"/>
      <c r="AE224" s="19"/>
      <c r="AF224" s="19"/>
      <c r="AG224" s="19"/>
      <c r="AH224" s="19"/>
      <c r="AI224" s="19"/>
      <c r="AJ224" s="21"/>
      <c r="AK224" s="21"/>
      <c r="AL224" s="21"/>
      <c r="AM224" s="21"/>
      <c r="AN224" s="21"/>
      <c r="AO224" s="21"/>
      <c r="AP224" s="21"/>
    </row>
    <row r="225" spans="2:42" ht="30" customHeight="1">
      <c r="B225" s="16"/>
      <c r="C225" s="17"/>
      <c r="D225" s="17"/>
      <c r="E225" s="17"/>
      <c r="F225" s="17"/>
      <c r="G225" s="17"/>
      <c r="H225" s="17"/>
      <c r="I225" s="17"/>
      <c r="J225" s="17"/>
      <c r="K225" s="17"/>
      <c r="L225" s="18"/>
      <c r="M225" s="18"/>
      <c r="N225" s="18"/>
      <c r="O225" s="18"/>
      <c r="P225" s="18"/>
      <c r="Q225" s="18"/>
      <c r="R225" s="18"/>
      <c r="S225" s="18"/>
      <c r="T225" s="18"/>
      <c r="U225" s="18"/>
      <c r="V225" s="18"/>
      <c r="W225" s="18"/>
      <c r="X225" s="18"/>
      <c r="Y225" s="18"/>
      <c r="Z225" s="18"/>
      <c r="AA225" s="19"/>
      <c r="AB225" s="19"/>
      <c r="AC225" s="19"/>
      <c r="AD225" s="19"/>
      <c r="AE225" s="19"/>
      <c r="AF225" s="19"/>
      <c r="AG225" s="19"/>
      <c r="AH225" s="19"/>
      <c r="AI225" s="19"/>
      <c r="AJ225" s="21"/>
      <c r="AK225" s="21"/>
      <c r="AL225" s="21"/>
      <c r="AM225" s="21"/>
      <c r="AN225" s="21"/>
      <c r="AO225" s="21"/>
      <c r="AP225" s="21"/>
    </row>
    <row r="226" spans="2:42" ht="30" customHeight="1">
      <c r="B226" s="16"/>
      <c r="C226" s="17"/>
      <c r="D226" s="17"/>
      <c r="E226" s="17"/>
      <c r="F226" s="17"/>
      <c r="G226" s="17"/>
      <c r="H226" s="17"/>
      <c r="I226" s="17"/>
      <c r="J226" s="17"/>
      <c r="K226" s="17"/>
      <c r="L226" s="18"/>
      <c r="M226" s="18"/>
      <c r="N226" s="18"/>
      <c r="O226" s="18"/>
      <c r="P226" s="18"/>
      <c r="Q226" s="18"/>
      <c r="R226" s="18"/>
      <c r="S226" s="18"/>
      <c r="T226" s="18"/>
      <c r="U226" s="18"/>
      <c r="V226" s="18"/>
      <c r="W226" s="18"/>
      <c r="X226" s="18"/>
      <c r="Y226" s="18"/>
      <c r="Z226" s="18"/>
      <c r="AA226" s="19"/>
      <c r="AB226" s="19"/>
      <c r="AC226" s="19"/>
      <c r="AD226" s="19"/>
      <c r="AE226" s="19"/>
      <c r="AF226" s="19"/>
      <c r="AG226" s="19"/>
      <c r="AH226" s="19"/>
      <c r="AI226" s="19"/>
      <c r="AJ226" s="21"/>
      <c r="AK226" s="21"/>
      <c r="AL226" s="21"/>
      <c r="AM226" s="21"/>
      <c r="AN226" s="21"/>
      <c r="AO226" s="21"/>
      <c r="AP226" s="21"/>
    </row>
    <row r="227" spans="2:42" ht="30" customHeight="1">
      <c r="B227" s="16"/>
      <c r="C227" s="17"/>
      <c r="D227" s="17"/>
      <c r="E227" s="17"/>
      <c r="F227" s="17"/>
      <c r="G227" s="17"/>
      <c r="H227" s="17"/>
      <c r="I227" s="17"/>
      <c r="J227" s="17"/>
      <c r="K227" s="17"/>
      <c r="L227" s="18"/>
      <c r="M227" s="18"/>
      <c r="N227" s="18"/>
      <c r="O227" s="18"/>
      <c r="P227" s="18"/>
      <c r="Q227" s="18"/>
      <c r="R227" s="18"/>
      <c r="S227" s="18"/>
      <c r="T227" s="18"/>
      <c r="U227" s="18"/>
      <c r="V227" s="18"/>
      <c r="W227" s="18"/>
      <c r="X227" s="18"/>
      <c r="Y227" s="18"/>
      <c r="Z227" s="18"/>
      <c r="AA227" s="19"/>
      <c r="AB227" s="19"/>
      <c r="AC227" s="19"/>
      <c r="AD227" s="19"/>
      <c r="AE227" s="19"/>
      <c r="AF227" s="19"/>
      <c r="AG227" s="19"/>
      <c r="AH227" s="19"/>
      <c r="AI227" s="19"/>
      <c r="AJ227" s="21"/>
      <c r="AK227" s="21"/>
      <c r="AL227" s="21"/>
      <c r="AM227" s="21"/>
      <c r="AN227" s="21"/>
      <c r="AO227" s="21"/>
      <c r="AP227" s="21"/>
    </row>
    <row r="228" spans="2:42" ht="30" customHeight="1">
      <c r="B228" s="16"/>
      <c r="C228" s="17"/>
      <c r="D228" s="17"/>
      <c r="E228" s="17"/>
      <c r="F228" s="17"/>
      <c r="G228" s="17"/>
      <c r="H228" s="17"/>
      <c r="I228" s="17"/>
      <c r="J228" s="17"/>
      <c r="K228" s="17"/>
      <c r="L228" s="18"/>
      <c r="M228" s="18"/>
      <c r="N228" s="18"/>
      <c r="O228" s="18"/>
      <c r="P228" s="18"/>
      <c r="Q228" s="18"/>
      <c r="R228" s="18"/>
      <c r="S228" s="18"/>
      <c r="T228" s="18"/>
      <c r="U228" s="18"/>
      <c r="V228" s="18"/>
      <c r="W228" s="18"/>
      <c r="X228" s="18"/>
      <c r="Y228" s="18"/>
      <c r="Z228" s="18"/>
      <c r="AA228" s="19"/>
      <c r="AB228" s="19"/>
      <c r="AC228" s="19"/>
      <c r="AD228" s="19"/>
      <c r="AE228" s="19"/>
      <c r="AF228" s="19"/>
      <c r="AG228" s="19"/>
      <c r="AH228" s="19"/>
      <c r="AI228" s="19"/>
      <c r="AJ228" s="21"/>
      <c r="AK228" s="21"/>
      <c r="AL228" s="21"/>
      <c r="AM228" s="21"/>
      <c r="AN228" s="21"/>
      <c r="AO228" s="21"/>
      <c r="AP228" s="21"/>
    </row>
    <row r="229" spans="2:42" ht="30" customHeight="1">
      <c r="B229" s="16"/>
      <c r="C229" s="17"/>
      <c r="D229" s="17"/>
      <c r="E229" s="17"/>
      <c r="F229" s="17"/>
      <c r="G229" s="17"/>
      <c r="H229" s="17"/>
      <c r="I229" s="17"/>
      <c r="J229" s="17"/>
      <c r="K229" s="17"/>
      <c r="L229" s="18"/>
      <c r="M229" s="18"/>
      <c r="N229" s="18"/>
      <c r="O229" s="18"/>
      <c r="P229" s="18"/>
      <c r="Q229" s="18"/>
      <c r="R229" s="18"/>
      <c r="S229" s="18"/>
      <c r="T229" s="18"/>
      <c r="U229" s="18"/>
      <c r="V229" s="18"/>
      <c r="W229" s="18"/>
      <c r="X229" s="18"/>
      <c r="Y229" s="18"/>
      <c r="Z229" s="18"/>
      <c r="AA229" s="19"/>
      <c r="AB229" s="19"/>
      <c r="AC229" s="19"/>
      <c r="AD229" s="19"/>
      <c r="AE229" s="19"/>
      <c r="AF229" s="19"/>
      <c r="AG229" s="19"/>
      <c r="AH229" s="19"/>
      <c r="AI229" s="19"/>
      <c r="AJ229" s="21"/>
      <c r="AK229" s="21"/>
      <c r="AL229" s="21"/>
      <c r="AM229" s="21"/>
      <c r="AN229" s="21"/>
      <c r="AO229" s="21"/>
      <c r="AP229" s="21"/>
    </row>
    <row r="230" spans="2:42" ht="30" customHeight="1">
      <c r="B230" s="16"/>
      <c r="C230" s="17"/>
      <c r="D230" s="17"/>
      <c r="E230" s="17"/>
      <c r="F230" s="17"/>
      <c r="G230" s="17"/>
      <c r="H230" s="17"/>
      <c r="I230" s="17"/>
      <c r="J230" s="17"/>
      <c r="K230" s="17"/>
      <c r="L230" s="18"/>
      <c r="M230" s="18"/>
      <c r="N230" s="18"/>
      <c r="O230" s="18"/>
      <c r="P230" s="18"/>
      <c r="Q230" s="18"/>
      <c r="R230" s="18"/>
      <c r="S230" s="18"/>
      <c r="T230" s="18"/>
      <c r="U230" s="18"/>
      <c r="V230" s="18"/>
      <c r="W230" s="18"/>
      <c r="X230" s="18"/>
      <c r="Y230" s="18"/>
      <c r="Z230" s="18"/>
      <c r="AA230" s="19"/>
      <c r="AB230" s="19"/>
      <c r="AC230" s="19"/>
      <c r="AD230" s="19"/>
      <c r="AE230" s="19"/>
      <c r="AF230" s="19"/>
      <c r="AG230" s="19"/>
      <c r="AH230" s="19"/>
      <c r="AI230" s="19"/>
      <c r="AJ230" s="21"/>
      <c r="AK230" s="21"/>
      <c r="AL230" s="21"/>
      <c r="AM230" s="21"/>
      <c r="AN230" s="21"/>
      <c r="AO230" s="21"/>
      <c r="AP230" s="21"/>
    </row>
    <row r="231" spans="2:42" ht="30" customHeight="1">
      <c r="B231" s="16"/>
      <c r="C231" s="17"/>
      <c r="D231" s="17"/>
      <c r="E231" s="17"/>
      <c r="F231" s="17"/>
      <c r="G231" s="17"/>
      <c r="H231" s="17"/>
      <c r="I231" s="17"/>
      <c r="J231" s="17"/>
      <c r="K231" s="17"/>
      <c r="L231" s="18"/>
      <c r="M231" s="18"/>
      <c r="N231" s="18"/>
      <c r="O231" s="18"/>
      <c r="P231" s="18"/>
      <c r="Q231" s="18"/>
      <c r="R231" s="18"/>
      <c r="S231" s="18"/>
      <c r="T231" s="18"/>
      <c r="U231" s="18"/>
      <c r="V231" s="18"/>
      <c r="W231" s="18"/>
      <c r="X231" s="18"/>
      <c r="Y231" s="18"/>
      <c r="Z231" s="18"/>
      <c r="AA231" s="19"/>
      <c r="AB231" s="19"/>
      <c r="AC231" s="19"/>
      <c r="AD231" s="19"/>
      <c r="AE231" s="19"/>
      <c r="AF231" s="19"/>
      <c r="AG231" s="19"/>
      <c r="AH231" s="19"/>
      <c r="AI231" s="19"/>
      <c r="AJ231" s="21"/>
      <c r="AK231" s="21"/>
      <c r="AL231" s="21"/>
      <c r="AM231" s="21"/>
      <c r="AN231" s="21"/>
      <c r="AO231" s="21"/>
      <c r="AP231" s="21"/>
    </row>
    <row r="232" spans="2:42" ht="30" customHeight="1">
      <c r="B232" s="16"/>
      <c r="C232" s="17"/>
      <c r="D232" s="17"/>
      <c r="E232" s="17"/>
      <c r="F232" s="17"/>
      <c r="G232" s="17"/>
      <c r="H232" s="17"/>
      <c r="I232" s="17"/>
      <c r="J232" s="17"/>
      <c r="K232" s="17"/>
      <c r="L232" s="18"/>
      <c r="M232" s="18"/>
      <c r="N232" s="18"/>
      <c r="O232" s="18"/>
      <c r="P232" s="18"/>
      <c r="Q232" s="18"/>
      <c r="R232" s="18"/>
      <c r="S232" s="18"/>
      <c r="T232" s="18"/>
      <c r="U232" s="18"/>
      <c r="V232" s="18"/>
      <c r="W232" s="18"/>
      <c r="X232" s="18"/>
      <c r="Y232" s="18"/>
      <c r="Z232" s="18"/>
      <c r="AA232" s="19"/>
      <c r="AB232" s="19"/>
      <c r="AC232" s="19"/>
      <c r="AD232" s="19"/>
      <c r="AE232" s="19"/>
      <c r="AF232" s="19"/>
      <c r="AG232" s="19"/>
      <c r="AH232" s="19"/>
      <c r="AI232" s="19"/>
      <c r="AJ232" s="21"/>
      <c r="AK232" s="21"/>
      <c r="AL232" s="21"/>
      <c r="AM232" s="21"/>
      <c r="AN232" s="21"/>
      <c r="AO232" s="21"/>
      <c r="AP232" s="21"/>
    </row>
    <row r="233" spans="2:42" ht="30" customHeight="1">
      <c r="B233" s="16"/>
      <c r="C233" s="17"/>
      <c r="D233" s="17"/>
      <c r="E233" s="17"/>
      <c r="F233" s="17"/>
      <c r="G233" s="17"/>
      <c r="H233" s="17"/>
      <c r="I233" s="17"/>
      <c r="J233" s="17"/>
      <c r="K233" s="17"/>
      <c r="L233" s="18"/>
      <c r="M233" s="18"/>
      <c r="N233" s="18"/>
      <c r="O233" s="18"/>
      <c r="P233" s="18"/>
      <c r="Q233" s="18"/>
      <c r="R233" s="18"/>
      <c r="S233" s="18"/>
      <c r="T233" s="18"/>
      <c r="U233" s="18"/>
      <c r="V233" s="18"/>
      <c r="W233" s="18"/>
      <c r="X233" s="18"/>
      <c r="Y233" s="18"/>
      <c r="Z233" s="18"/>
      <c r="AA233" s="19"/>
      <c r="AB233" s="19"/>
      <c r="AC233" s="19"/>
      <c r="AD233" s="19"/>
      <c r="AE233" s="19"/>
      <c r="AF233" s="19"/>
      <c r="AG233" s="19"/>
      <c r="AH233" s="19"/>
      <c r="AI233" s="19"/>
      <c r="AJ233" s="21"/>
      <c r="AK233" s="21"/>
      <c r="AL233" s="21"/>
      <c r="AM233" s="21"/>
      <c r="AN233" s="21"/>
      <c r="AO233" s="21"/>
      <c r="AP233" s="21"/>
    </row>
    <row r="234" spans="2:42" ht="30" customHeight="1">
      <c r="B234" s="16"/>
      <c r="C234" s="17"/>
      <c r="D234" s="17"/>
      <c r="E234" s="17"/>
      <c r="F234" s="17"/>
      <c r="G234" s="17"/>
      <c r="H234" s="17"/>
      <c r="I234" s="17"/>
      <c r="J234" s="17"/>
      <c r="K234" s="17"/>
      <c r="L234" s="18"/>
      <c r="M234" s="18"/>
      <c r="N234" s="18"/>
      <c r="O234" s="18"/>
      <c r="P234" s="18"/>
      <c r="Q234" s="18"/>
      <c r="R234" s="18"/>
      <c r="S234" s="18"/>
      <c r="T234" s="18"/>
      <c r="U234" s="18"/>
      <c r="V234" s="18"/>
      <c r="W234" s="18"/>
      <c r="X234" s="18"/>
      <c r="Y234" s="18"/>
      <c r="Z234" s="18"/>
      <c r="AA234" s="19"/>
      <c r="AB234" s="19"/>
      <c r="AC234" s="19"/>
      <c r="AD234" s="19"/>
      <c r="AE234" s="19"/>
      <c r="AF234" s="19"/>
      <c r="AG234" s="19"/>
      <c r="AH234" s="19"/>
      <c r="AI234" s="19"/>
      <c r="AJ234" s="21"/>
      <c r="AK234" s="21"/>
      <c r="AL234" s="21"/>
      <c r="AM234" s="21"/>
      <c r="AN234" s="21"/>
      <c r="AO234" s="21"/>
      <c r="AP234" s="21"/>
    </row>
    <row r="235" spans="2:42" ht="30" customHeight="1">
      <c r="B235" s="16"/>
      <c r="C235" s="17"/>
      <c r="D235" s="17"/>
      <c r="E235" s="17"/>
      <c r="F235" s="17"/>
      <c r="G235" s="17"/>
      <c r="H235" s="17"/>
      <c r="I235" s="17"/>
      <c r="J235" s="17"/>
      <c r="K235" s="17"/>
      <c r="L235" s="18"/>
      <c r="M235" s="18"/>
      <c r="N235" s="18"/>
      <c r="O235" s="18"/>
      <c r="P235" s="18"/>
      <c r="Q235" s="18"/>
      <c r="R235" s="18"/>
      <c r="S235" s="18"/>
      <c r="T235" s="18"/>
      <c r="U235" s="18"/>
      <c r="V235" s="18"/>
      <c r="W235" s="18"/>
      <c r="X235" s="18"/>
      <c r="Y235" s="18"/>
      <c r="Z235" s="18"/>
      <c r="AA235" s="19"/>
      <c r="AB235" s="19"/>
      <c r="AC235" s="19"/>
      <c r="AD235" s="19"/>
      <c r="AE235" s="19"/>
      <c r="AF235" s="19"/>
      <c r="AG235" s="19"/>
      <c r="AH235" s="19"/>
      <c r="AI235" s="19"/>
      <c r="AJ235" s="21"/>
      <c r="AK235" s="21"/>
      <c r="AL235" s="21"/>
      <c r="AM235" s="21"/>
      <c r="AN235" s="21"/>
      <c r="AO235" s="21"/>
      <c r="AP235" s="21"/>
    </row>
    <row r="236" spans="2:42" ht="30" customHeight="1">
      <c r="B236" s="16"/>
      <c r="C236" s="17"/>
      <c r="D236" s="17"/>
      <c r="E236" s="17"/>
      <c r="F236" s="17"/>
      <c r="G236" s="17"/>
      <c r="H236" s="17"/>
      <c r="I236" s="17"/>
      <c r="J236" s="17"/>
      <c r="K236" s="17"/>
      <c r="L236" s="18"/>
      <c r="M236" s="18"/>
      <c r="N236" s="18"/>
      <c r="O236" s="18"/>
      <c r="P236" s="18"/>
      <c r="Q236" s="18"/>
      <c r="R236" s="18"/>
      <c r="S236" s="18"/>
      <c r="T236" s="18"/>
      <c r="U236" s="18"/>
      <c r="V236" s="18"/>
      <c r="W236" s="18"/>
      <c r="X236" s="18"/>
      <c r="Y236" s="18"/>
      <c r="Z236" s="18"/>
      <c r="AA236" s="19"/>
      <c r="AB236" s="19"/>
      <c r="AC236" s="19"/>
      <c r="AD236" s="19"/>
      <c r="AE236" s="19"/>
      <c r="AF236" s="19"/>
      <c r="AG236" s="19"/>
      <c r="AH236" s="19"/>
      <c r="AI236" s="19"/>
      <c r="AJ236" s="21"/>
      <c r="AK236" s="21"/>
      <c r="AL236" s="21"/>
      <c r="AM236" s="21"/>
      <c r="AN236" s="21"/>
      <c r="AO236" s="21"/>
      <c r="AP236" s="21"/>
    </row>
    <row r="237" spans="2:42" ht="30" customHeight="1">
      <c r="B237" s="16"/>
      <c r="C237" s="17"/>
      <c r="D237" s="17"/>
      <c r="E237" s="17"/>
      <c r="F237" s="17"/>
      <c r="G237" s="17"/>
      <c r="H237" s="17"/>
      <c r="I237" s="17"/>
      <c r="J237" s="17"/>
      <c r="K237" s="17"/>
      <c r="L237" s="18"/>
      <c r="M237" s="18"/>
      <c r="N237" s="18"/>
      <c r="O237" s="18"/>
      <c r="P237" s="18"/>
      <c r="Q237" s="18"/>
      <c r="R237" s="18"/>
      <c r="S237" s="18"/>
      <c r="T237" s="18"/>
      <c r="U237" s="18"/>
      <c r="V237" s="18"/>
      <c r="W237" s="18"/>
      <c r="X237" s="18"/>
      <c r="Y237" s="18"/>
      <c r="Z237" s="18"/>
      <c r="AA237" s="19"/>
      <c r="AB237" s="19"/>
      <c r="AC237" s="19"/>
      <c r="AD237" s="19"/>
      <c r="AE237" s="19"/>
      <c r="AF237" s="19"/>
      <c r="AG237" s="19"/>
      <c r="AH237" s="19"/>
      <c r="AI237" s="19"/>
      <c r="AJ237" s="21"/>
      <c r="AK237" s="21"/>
      <c r="AL237" s="21"/>
      <c r="AM237" s="21"/>
      <c r="AN237" s="21"/>
      <c r="AO237" s="21"/>
      <c r="AP237" s="21"/>
    </row>
    <row r="238" spans="2:42" ht="30" customHeight="1">
      <c r="B238" s="16"/>
      <c r="C238" s="17"/>
      <c r="D238" s="17"/>
      <c r="E238" s="17"/>
      <c r="F238" s="17"/>
      <c r="G238" s="17"/>
      <c r="H238" s="17"/>
      <c r="I238" s="17"/>
      <c r="J238" s="17"/>
      <c r="K238" s="17"/>
      <c r="L238" s="18"/>
      <c r="M238" s="18"/>
      <c r="N238" s="18"/>
      <c r="O238" s="18"/>
      <c r="P238" s="18"/>
      <c r="Q238" s="18"/>
      <c r="R238" s="18"/>
      <c r="S238" s="18"/>
      <c r="T238" s="18"/>
      <c r="U238" s="18"/>
      <c r="V238" s="18"/>
      <c r="W238" s="18"/>
      <c r="X238" s="18"/>
      <c r="Y238" s="18"/>
      <c r="Z238" s="18"/>
      <c r="AA238" s="19"/>
      <c r="AB238" s="19"/>
      <c r="AC238" s="19"/>
      <c r="AD238" s="19"/>
      <c r="AE238" s="19"/>
      <c r="AF238" s="19"/>
      <c r="AG238" s="19"/>
      <c r="AH238" s="19"/>
      <c r="AI238" s="19"/>
      <c r="AJ238" s="21"/>
      <c r="AK238" s="21"/>
      <c r="AL238" s="21"/>
      <c r="AM238" s="21"/>
      <c r="AN238" s="21"/>
      <c r="AO238" s="21"/>
      <c r="AP238" s="21"/>
    </row>
    <row r="239" spans="2:42" ht="30" customHeight="1">
      <c r="B239" s="16"/>
      <c r="C239" s="17"/>
      <c r="D239" s="17"/>
      <c r="E239" s="17"/>
      <c r="F239" s="17"/>
      <c r="G239" s="17"/>
      <c r="H239" s="17"/>
      <c r="I239" s="17"/>
      <c r="J239" s="17"/>
      <c r="K239" s="17"/>
      <c r="L239" s="18"/>
      <c r="M239" s="18"/>
      <c r="N239" s="18"/>
      <c r="O239" s="18"/>
      <c r="P239" s="18"/>
      <c r="Q239" s="18"/>
      <c r="R239" s="18"/>
      <c r="S239" s="18"/>
      <c r="T239" s="18"/>
      <c r="U239" s="18"/>
      <c r="V239" s="18"/>
      <c r="W239" s="18"/>
      <c r="X239" s="18"/>
      <c r="Y239" s="18"/>
      <c r="Z239" s="18"/>
      <c r="AA239" s="19"/>
      <c r="AB239" s="19"/>
      <c r="AC239" s="19"/>
      <c r="AD239" s="19"/>
      <c r="AE239" s="19"/>
      <c r="AF239" s="19"/>
      <c r="AG239" s="19"/>
      <c r="AH239" s="19"/>
      <c r="AI239" s="19"/>
      <c r="AJ239" s="21"/>
      <c r="AK239" s="21"/>
      <c r="AL239" s="21"/>
      <c r="AM239" s="21"/>
      <c r="AN239" s="21"/>
      <c r="AO239" s="21"/>
      <c r="AP239" s="21"/>
    </row>
    <row r="240" spans="2:42" ht="30" customHeight="1">
      <c r="B240" s="16"/>
      <c r="C240" s="17"/>
      <c r="D240" s="17"/>
      <c r="E240" s="17"/>
      <c r="F240" s="17"/>
      <c r="G240" s="17"/>
      <c r="H240" s="17"/>
      <c r="I240" s="17"/>
      <c r="J240" s="17"/>
      <c r="K240" s="17"/>
      <c r="L240" s="18"/>
      <c r="M240" s="18"/>
      <c r="N240" s="18"/>
      <c r="O240" s="18"/>
      <c r="P240" s="18"/>
      <c r="Q240" s="18"/>
      <c r="R240" s="18"/>
      <c r="S240" s="18"/>
      <c r="T240" s="18"/>
      <c r="U240" s="18"/>
      <c r="V240" s="18"/>
      <c r="W240" s="18"/>
      <c r="X240" s="18"/>
      <c r="Y240" s="18"/>
      <c r="Z240" s="18"/>
      <c r="AA240" s="19"/>
      <c r="AB240" s="19"/>
      <c r="AC240" s="19"/>
      <c r="AD240" s="19"/>
      <c r="AE240" s="19"/>
      <c r="AF240" s="19"/>
      <c r="AG240" s="19"/>
      <c r="AH240" s="19"/>
      <c r="AI240" s="19"/>
      <c r="AJ240" s="21"/>
      <c r="AK240" s="21"/>
      <c r="AL240" s="21"/>
      <c r="AM240" s="21"/>
      <c r="AN240" s="21"/>
      <c r="AO240" s="21"/>
      <c r="AP240" s="21"/>
    </row>
    <row r="241" spans="2:42" ht="30" customHeight="1">
      <c r="B241" s="16"/>
      <c r="C241" s="17"/>
      <c r="D241" s="17"/>
      <c r="E241" s="17"/>
      <c r="F241" s="17"/>
      <c r="G241" s="17"/>
      <c r="H241" s="17"/>
      <c r="I241" s="17"/>
      <c r="J241" s="17"/>
      <c r="K241" s="17"/>
      <c r="L241" s="18"/>
      <c r="M241" s="18"/>
      <c r="N241" s="18"/>
      <c r="O241" s="18"/>
      <c r="P241" s="18"/>
      <c r="Q241" s="18"/>
      <c r="R241" s="18"/>
      <c r="S241" s="18"/>
      <c r="T241" s="18"/>
      <c r="U241" s="18"/>
      <c r="V241" s="18"/>
      <c r="W241" s="18"/>
      <c r="X241" s="18"/>
      <c r="Y241" s="18"/>
      <c r="Z241" s="18"/>
      <c r="AA241" s="19"/>
      <c r="AB241" s="19"/>
      <c r="AC241" s="19"/>
      <c r="AD241" s="19"/>
      <c r="AE241" s="19"/>
      <c r="AF241" s="19"/>
      <c r="AG241" s="19"/>
      <c r="AH241" s="19"/>
      <c r="AI241" s="19"/>
      <c r="AJ241" s="21"/>
      <c r="AK241" s="21"/>
      <c r="AL241" s="21"/>
      <c r="AM241" s="21"/>
      <c r="AN241" s="21"/>
      <c r="AO241" s="21"/>
      <c r="AP241" s="21"/>
    </row>
    <row r="242" spans="2:42" ht="30" customHeight="1">
      <c r="B242" s="16"/>
      <c r="C242" s="17"/>
      <c r="D242" s="17"/>
      <c r="E242" s="17"/>
      <c r="F242" s="17"/>
      <c r="G242" s="17"/>
      <c r="H242" s="17"/>
      <c r="I242" s="17"/>
      <c r="J242" s="17"/>
      <c r="K242" s="17"/>
      <c r="L242" s="18"/>
      <c r="M242" s="18"/>
      <c r="N242" s="18"/>
      <c r="O242" s="18"/>
      <c r="P242" s="18"/>
      <c r="Q242" s="18"/>
      <c r="R242" s="18"/>
      <c r="S242" s="18"/>
      <c r="T242" s="18"/>
      <c r="U242" s="18"/>
      <c r="V242" s="18"/>
      <c r="W242" s="18"/>
      <c r="X242" s="18"/>
      <c r="Y242" s="18"/>
      <c r="Z242" s="18"/>
      <c r="AA242" s="19"/>
      <c r="AB242" s="19"/>
      <c r="AC242" s="19"/>
      <c r="AD242" s="19"/>
      <c r="AE242" s="19"/>
      <c r="AF242" s="19"/>
      <c r="AG242" s="19"/>
      <c r="AH242" s="19"/>
      <c r="AI242" s="19"/>
      <c r="AJ242" s="21"/>
      <c r="AK242" s="21"/>
      <c r="AL242" s="21"/>
      <c r="AM242" s="21"/>
      <c r="AN242" s="21"/>
      <c r="AO242" s="21"/>
      <c r="AP242" s="21"/>
    </row>
    <row r="243" spans="2:42" ht="30" customHeight="1">
      <c r="B243" s="16"/>
      <c r="C243" s="17"/>
      <c r="D243" s="17"/>
      <c r="E243" s="17"/>
      <c r="F243" s="17"/>
      <c r="G243" s="17"/>
      <c r="H243" s="17"/>
      <c r="I243" s="17"/>
      <c r="J243" s="17"/>
      <c r="K243" s="17"/>
      <c r="L243" s="18"/>
      <c r="M243" s="18"/>
      <c r="N243" s="18"/>
      <c r="O243" s="18"/>
      <c r="P243" s="18"/>
      <c r="Q243" s="18"/>
      <c r="R243" s="18"/>
      <c r="S243" s="18"/>
      <c r="T243" s="18"/>
      <c r="U243" s="18"/>
      <c r="V243" s="18"/>
      <c r="W243" s="18"/>
      <c r="X243" s="18"/>
      <c r="Y243" s="18"/>
      <c r="Z243" s="18"/>
      <c r="AA243" s="19"/>
      <c r="AB243" s="19"/>
      <c r="AC243" s="19"/>
      <c r="AD243" s="19"/>
      <c r="AE243" s="19"/>
      <c r="AF243" s="19"/>
      <c r="AG243" s="19"/>
      <c r="AH243" s="19"/>
      <c r="AI243" s="19"/>
      <c r="AJ243" s="21"/>
      <c r="AK243" s="21"/>
      <c r="AL243" s="21"/>
      <c r="AM243" s="21"/>
      <c r="AN243" s="21"/>
      <c r="AO243" s="21"/>
      <c r="AP243" s="21"/>
    </row>
    <row r="244" spans="2:42" ht="30" customHeight="1">
      <c r="B244" s="16"/>
      <c r="AN244" s="21"/>
      <c r="AO244" s="21"/>
      <c r="AP244" s="21"/>
    </row>
    <row r="245" spans="2:42" ht="30" customHeight="1">
      <c r="B245" s="16"/>
      <c r="D245" s="23"/>
      <c r="E245" s="23"/>
      <c r="F245" s="23"/>
      <c r="G245" s="23"/>
      <c r="H245" s="23"/>
      <c r="I245" s="23"/>
      <c r="J245" s="23"/>
      <c r="K245" s="23"/>
      <c r="L245" s="23"/>
      <c r="M245" s="23"/>
      <c r="N245" s="23"/>
      <c r="O245" s="23"/>
      <c r="P245" s="23"/>
      <c r="Q245" s="384"/>
      <c r="R245" s="23"/>
      <c r="S245" s="23"/>
      <c r="T245" s="23"/>
      <c r="U245" s="23"/>
      <c r="V245" s="23"/>
      <c r="W245" s="23"/>
      <c r="X245" s="23"/>
      <c r="Y245" s="23"/>
      <c r="Z245" s="23"/>
      <c r="AA245" s="23"/>
      <c r="AB245" s="23"/>
      <c r="AC245" s="23"/>
      <c r="AD245" s="23"/>
      <c r="AE245" s="23"/>
      <c r="AF245" s="23"/>
      <c r="AG245" s="23"/>
      <c r="AH245" s="23"/>
      <c r="AI245" s="23"/>
      <c r="AJ245" s="152"/>
      <c r="AK245" s="152"/>
      <c r="AN245" s="21"/>
      <c r="AO245" s="21"/>
      <c r="AP245" s="21"/>
    </row>
    <row r="246" spans="2:42" ht="30" customHeight="1">
      <c r="B246" s="727"/>
      <c r="D246" s="23"/>
      <c r="E246" s="23"/>
      <c r="F246" s="23"/>
      <c r="G246" s="23"/>
      <c r="H246" s="23"/>
      <c r="I246" s="23"/>
      <c r="J246" s="23"/>
      <c r="K246" s="23"/>
      <c r="L246" s="23"/>
      <c r="M246" s="23"/>
      <c r="N246" s="23"/>
      <c r="O246" s="23"/>
      <c r="P246" s="23"/>
      <c r="Q246" s="384"/>
      <c r="R246" s="23"/>
      <c r="S246" s="23"/>
      <c r="T246" s="23"/>
      <c r="U246" s="23"/>
      <c r="V246" s="23"/>
      <c r="W246" s="23"/>
      <c r="X246" s="23"/>
      <c r="Y246" s="23"/>
      <c r="Z246" s="23"/>
      <c r="AA246" s="23"/>
      <c r="AB246" s="23"/>
      <c r="AC246" s="23"/>
      <c r="AD246" s="23"/>
      <c r="AE246" s="23"/>
      <c r="AF246" s="23"/>
      <c r="AG246" s="23"/>
      <c r="AH246" s="23"/>
      <c r="AI246" s="23"/>
      <c r="AJ246" s="152"/>
      <c r="AK246" s="152"/>
      <c r="AN246" s="21"/>
      <c r="AO246" s="21"/>
      <c r="AP246" s="21"/>
    </row>
    <row r="247" spans="2:42" ht="30" customHeight="1">
      <c r="B247" s="727"/>
      <c r="D247" s="23"/>
      <c r="E247" s="23"/>
      <c r="F247" s="23"/>
      <c r="G247" s="23"/>
      <c r="H247" s="23"/>
      <c r="I247" s="23"/>
      <c r="J247" s="23"/>
      <c r="K247" s="23"/>
      <c r="L247" s="23"/>
      <c r="M247" s="23"/>
      <c r="N247" s="23"/>
      <c r="O247" s="23"/>
      <c r="P247" s="23"/>
      <c r="Q247" s="384"/>
      <c r="R247" s="23"/>
      <c r="S247" s="23"/>
      <c r="T247" s="23"/>
      <c r="U247" s="23"/>
      <c r="V247" s="23"/>
      <c r="W247" s="23"/>
      <c r="X247" s="23"/>
      <c r="Y247" s="23"/>
      <c r="Z247" s="23"/>
      <c r="AA247" s="23"/>
      <c r="AB247" s="23"/>
      <c r="AC247" s="23"/>
      <c r="AD247" s="23"/>
      <c r="AE247" s="23"/>
      <c r="AF247" s="23"/>
      <c r="AG247" s="23"/>
      <c r="AH247" s="23"/>
      <c r="AI247" s="23"/>
      <c r="AJ247" s="152"/>
      <c r="AK247" s="152"/>
      <c r="AN247" s="21"/>
      <c r="AO247" s="21"/>
      <c r="AP247" s="21"/>
    </row>
    <row r="248" spans="2:42" ht="30" customHeight="1">
      <c r="B248" s="727"/>
      <c r="D248" s="23"/>
      <c r="E248" s="23"/>
      <c r="F248" s="23"/>
      <c r="G248" s="23"/>
      <c r="H248" s="23"/>
      <c r="I248" s="23"/>
      <c r="J248" s="23"/>
      <c r="K248" s="23"/>
      <c r="L248" s="23"/>
      <c r="M248" s="23"/>
      <c r="N248" s="23"/>
      <c r="O248" s="23"/>
      <c r="P248" s="23"/>
      <c r="Q248" s="384"/>
      <c r="R248" s="23"/>
      <c r="S248" s="23"/>
      <c r="T248" s="23"/>
      <c r="U248" s="23"/>
      <c r="V248" s="23"/>
      <c r="W248" s="23"/>
      <c r="X248" s="23"/>
      <c r="Y248" s="23"/>
      <c r="Z248" s="23"/>
      <c r="AA248" s="23"/>
      <c r="AB248" s="23"/>
      <c r="AC248" s="23"/>
      <c r="AD248" s="23"/>
      <c r="AE248" s="23"/>
      <c r="AF248" s="23"/>
      <c r="AG248" s="23"/>
      <c r="AH248" s="23"/>
      <c r="AI248" s="23"/>
      <c r="AJ248" s="152"/>
      <c r="AK248" s="152"/>
      <c r="AN248" s="21"/>
      <c r="AO248" s="21"/>
      <c r="AP248" s="21"/>
    </row>
    <row r="249" spans="2:42" ht="30" customHeight="1">
      <c r="B249" s="727"/>
      <c r="D249" s="23"/>
      <c r="E249" s="23"/>
      <c r="F249" s="23"/>
      <c r="G249" s="23"/>
      <c r="H249" s="23"/>
      <c r="I249" s="23"/>
      <c r="J249" s="23"/>
      <c r="K249" s="23"/>
      <c r="L249" s="23"/>
      <c r="M249" s="23"/>
      <c r="N249" s="23"/>
      <c r="O249" s="23"/>
      <c r="P249" s="23"/>
      <c r="Q249" s="384"/>
      <c r="R249" s="23"/>
      <c r="S249" s="23"/>
      <c r="T249" s="23"/>
      <c r="U249" s="23"/>
      <c r="V249" s="23"/>
      <c r="W249" s="23"/>
      <c r="X249" s="23"/>
      <c r="Y249" s="23"/>
      <c r="Z249" s="23"/>
      <c r="AA249" s="23"/>
      <c r="AB249" s="23"/>
      <c r="AC249" s="23"/>
      <c r="AD249" s="23"/>
      <c r="AE249" s="23"/>
      <c r="AF249" s="23"/>
      <c r="AG249" s="23"/>
      <c r="AH249" s="23"/>
      <c r="AI249" s="23"/>
      <c r="AJ249" s="152"/>
      <c r="AK249" s="152"/>
      <c r="AN249" s="21"/>
      <c r="AO249" s="21"/>
      <c r="AP249" s="21"/>
    </row>
    <row r="250" spans="2:42" ht="30" customHeight="1">
      <c r="B250" s="727"/>
      <c r="AN250" s="21"/>
      <c r="AO250" s="21"/>
      <c r="AP250" s="21"/>
    </row>
    <row r="251" spans="2:42" ht="30" customHeight="1">
      <c r="B251" s="727"/>
      <c r="AN251" s="21"/>
      <c r="AO251" s="21"/>
      <c r="AP251" s="21"/>
    </row>
    <row r="252" spans="2:42" ht="30" customHeight="1">
      <c r="B252" s="727"/>
      <c r="AN252" s="21"/>
      <c r="AO252" s="21"/>
      <c r="AP252" s="21"/>
    </row>
    <row r="253" spans="2:42" ht="30" customHeight="1">
      <c r="B253" s="727"/>
      <c r="AN253" s="21"/>
      <c r="AO253" s="21"/>
      <c r="AP253" s="21"/>
    </row>
    <row r="254" spans="2:42" ht="30" customHeight="1">
      <c r="B254" s="6"/>
      <c r="C254" s="24"/>
      <c r="D254" s="24"/>
      <c r="E254" s="24"/>
      <c r="F254" s="24"/>
      <c r="G254" s="24"/>
      <c r="H254" s="24"/>
      <c r="I254" s="24"/>
      <c r="J254" s="24"/>
      <c r="K254" s="24"/>
      <c r="L254" s="24"/>
      <c r="M254" s="24"/>
      <c r="N254" s="24"/>
      <c r="O254" s="24"/>
      <c r="P254" s="24"/>
      <c r="Q254" s="385"/>
      <c r="R254" s="24"/>
      <c r="S254" s="24"/>
      <c r="T254" s="24"/>
      <c r="U254" s="24"/>
      <c r="V254" s="24"/>
      <c r="W254" s="24"/>
      <c r="X254" s="24"/>
      <c r="Y254" s="24"/>
      <c r="Z254" s="24"/>
      <c r="AA254" s="24"/>
      <c r="AB254" s="24"/>
      <c r="AC254" s="24"/>
      <c r="AD254" s="24"/>
      <c r="AE254" s="24"/>
      <c r="AF254" s="24"/>
      <c r="AG254" s="24"/>
      <c r="AH254" s="24"/>
      <c r="AI254" s="24"/>
      <c r="AJ254" s="21"/>
      <c r="AK254" s="21"/>
      <c r="AL254" s="21"/>
      <c r="AM254" s="21"/>
      <c r="AN254" s="21"/>
      <c r="AO254" s="21"/>
      <c r="AP254" s="21"/>
    </row>
    <row r="255" spans="2:42" ht="30" customHeight="1">
      <c r="B255" s="6"/>
      <c r="C255" s="24"/>
      <c r="D255" s="24"/>
      <c r="E255" s="24"/>
      <c r="F255" s="24"/>
      <c r="G255" s="24"/>
      <c r="H255" s="24"/>
      <c r="I255" s="24"/>
      <c r="J255" s="24"/>
      <c r="K255" s="24"/>
      <c r="L255" s="24"/>
      <c r="M255" s="24"/>
      <c r="N255" s="24"/>
      <c r="O255" s="24"/>
      <c r="P255" s="24"/>
      <c r="Q255" s="385"/>
      <c r="R255" s="24"/>
      <c r="S255" s="24"/>
      <c r="T255" s="24"/>
      <c r="U255" s="24"/>
      <c r="V255" s="24"/>
      <c r="W255" s="24"/>
      <c r="X255" s="24"/>
      <c r="Y255" s="24"/>
      <c r="Z255" s="24"/>
      <c r="AA255" s="24"/>
      <c r="AB255" s="24"/>
      <c r="AC255" s="24"/>
      <c r="AD255" s="24"/>
      <c r="AE255" s="24"/>
      <c r="AF255" s="24"/>
      <c r="AG255" s="24"/>
      <c r="AH255" s="24"/>
      <c r="AI255" s="24"/>
      <c r="AJ255" s="21"/>
      <c r="AK255" s="21"/>
      <c r="AL255" s="21"/>
      <c r="AM255" s="21"/>
      <c r="AN255" s="21"/>
      <c r="AO255" s="21"/>
      <c r="AP255" s="21"/>
    </row>
    <row r="256" spans="2:42" ht="30" customHeight="1">
      <c r="B256" s="6"/>
      <c r="C256" s="24"/>
      <c r="D256" s="24"/>
      <c r="E256" s="24"/>
      <c r="F256" s="24"/>
      <c r="G256" s="24"/>
      <c r="H256" s="24"/>
      <c r="I256" s="24"/>
      <c r="J256" s="24"/>
      <c r="K256" s="24"/>
      <c r="L256" s="24"/>
      <c r="M256" s="24"/>
      <c r="N256" s="24"/>
      <c r="O256" s="24"/>
      <c r="P256" s="24"/>
      <c r="Q256" s="385"/>
      <c r="R256" s="24"/>
      <c r="S256" s="24"/>
      <c r="T256" s="24"/>
      <c r="U256" s="24"/>
      <c r="V256" s="24"/>
      <c r="W256" s="24"/>
      <c r="X256" s="24"/>
      <c r="Y256" s="24"/>
      <c r="Z256" s="24"/>
      <c r="AA256" s="24"/>
      <c r="AB256" s="24"/>
      <c r="AC256" s="24"/>
      <c r="AD256" s="24"/>
      <c r="AE256" s="24"/>
      <c r="AF256" s="24"/>
      <c r="AG256" s="24"/>
      <c r="AH256" s="24"/>
      <c r="AI256" s="24"/>
      <c r="AJ256" s="21"/>
      <c r="AK256" s="21"/>
      <c r="AL256" s="21"/>
      <c r="AM256" s="21"/>
      <c r="AN256" s="21"/>
      <c r="AO256" s="21"/>
      <c r="AP256" s="21"/>
    </row>
    <row r="257" spans="2:42" ht="30" customHeight="1">
      <c r="B257" s="6"/>
      <c r="C257" s="24"/>
      <c r="D257" s="24"/>
      <c r="E257" s="24"/>
      <c r="F257" s="24"/>
      <c r="G257" s="24"/>
      <c r="H257" s="24"/>
      <c r="I257" s="24"/>
      <c r="J257" s="24"/>
      <c r="K257" s="24"/>
      <c r="L257" s="24"/>
      <c r="M257" s="24"/>
      <c r="N257" s="24"/>
      <c r="O257" s="24"/>
      <c r="P257" s="24"/>
      <c r="Q257" s="385"/>
      <c r="R257" s="24"/>
      <c r="S257" s="24"/>
      <c r="T257" s="24"/>
      <c r="U257" s="24"/>
      <c r="V257" s="24"/>
      <c r="W257" s="24"/>
      <c r="X257" s="24"/>
      <c r="Y257" s="24"/>
      <c r="Z257" s="24"/>
      <c r="AA257" s="24"/>
      <c r="AB257" s="24"/>
      <c r="AC257" s="24"/>
      <c r="AD257" s="24"/>
      <c r="AE257" s="24"/>
      <c r="AF257" s="24"/>
      <c r="AG257" s="24"/>
      <c r="AH257" s="24"/>
      <c r="AI257" s="24"/>
      <c r="AJ257" s="21"/>
      <c r="AK257" s="21"/>
      <c r="AL257" s="21"/>
      <c r="AM257" s="21"/>
      <c r="AN257" s="21"/>
      <c r="AO257" s="21"/>
      <c r="AP257" s="21"/>
    </row>
    <row r="258" spans="2:42" ht="30" customHeight="1">
      <c r="B258" s="6"/>
      <c r="C258" s="24"/>
      <c r="D258" s="24"/>
      <c r="E258" s="24"/>
      <c r="F258" s="24"/>
      <c r="G258" s="24"/>
      <c r="H258" s="24"/>
      <c r="I258" s="24"/>
      <c r="J258" s="24"/>
      <c r="K258" s="24"/>
      <c r="L258" s="24"/>
      <c r="M258" s="24"/>
      <c r="N258" s="24"/>
      <c r="O258" s="24"/>
      <c r="P258" s="24"/>
      <c r="Q258" s="385"/>
      <c r="R258" s="24"/>
      <c r="S258" s="24"/>
      <c r="T258" s="24"/>
      <c r="U258" s="24"/>
      <c r="V258" s="24"/>
      <c r="W258" s="24"/>
      <c r="X258" s="24"/>
      <c r="Y258" s="24"/>
      <c r="Z258" s="24"/>
      <c r="AA258" s="24"/>
      <c r="AB258" s="24"/>
      <c r="AC258" s="24"/>
      <c r="AD258" s="24"/>
      <c r="AE258" s="24"/>
      <c r="AF258" s="24"/>
      <c r="AG258" s="24"/>
      <c r="AH258" s="24"/>
      <c r="AI258" s="24"/>
      <c r="AJ258" s="21"/>
      <c r="AK258" s="21"/>
      <c r="AL258" s="21"/>
      <c r="AM258" s="21"/>
      <c r="AN258" s="21"/>
      <c r="AO258" s="21"/>
      <c r="AP258" s="21"/>
    </row>
    <row r="259" spans="2:42" ht="30" customHeight="1">
      <c r="B259" s="6"/>
      <c r="C259" s="24"/>
      <c r="D259" s="24"/>
      <c r="E259" s="24"/>
      <c r="F259" s="24"/>
      <c r="G259" s="24"/>
      <c r="H259" s="24"/>
      <c r="I259" s="24"/>
      <c r="J259" s="24"/>
      <c r="K259" s="24"/>
      <c r="L259" s="24"/>
      <c r="M259" s="24"/>
      <c r="N259" s="24"/>
      <c r="O259" s="24"/>
      <c r="P259" s="24"/>
      <c r="Q259" s="385"/>
      <c r="R259" s="24"/>
      <c r="S259" s="24"/>
      <c r="T259" s="24"/>
      <c r="U259" s="24"/>
      <c r="V259" s="24"/>
      <c r="W259" s="24"/>
      <c r="X259" s="24"/>
      <c r="Y259" s="24"/>
      <c r="Z259" s="24"/>
      <c r="AA259" s="24"/>
      <c r="AB259" s="24"/>
      <c r="AC259" s="24"/>
      <c r="AD259" s="24"/>
      <c r="AE259" s="24"/>
      <c r="AF259" s="24"/>
      <c r="AG259" s="24"/>
      <c r="AH259" s="24"/>
      <c r="AI259" s="24"/>
      <c r="AJ259" s="21"/>
      <c r="AK259" s="21"/>
      <c r="AL259" s="21"/>
      <c r="AM259" s="21"/>
      <c r="AN259" s="21"/>
      <c r="AO259" s="21"/>
      <c r="AP259" s="21"/>
    </row>
    <row r="260" spans="2:42" ht="30" customHeight="1">
      <c r="B260" s="6"/>
      <c r="C260" s="24"/>
      <c r="D260" s="24"/>
      <c r="E260" s="24"/>
      <c r="F260" s="24"/>
      <c r="G260" s="24"/>
      <c r="H260" s="24"/>
      <c r="I260" s="24"/>
      <c r="J260" s="24"/>
      <c r="K260" s="24"/>
      <c r="L260" s="24"/>
      <c r="M260" s="24"/>
      <c r="N260" s="24"/>
      <c r="O260" s="24"/>
      <c r="P260" s="24"/>
      <c r="Q260" s="385"/>
      <c r="R260" s="24"/>
      <c r="S260" s="24"/>
      <c r="T260" s="24"/>
      <c r="U260" s="24"/>
      <c r="V260" s="24"/>
      <c r="W260" s="24"/>
      <c r="X260" s="24"/>
      <c r="Y260" s="24"/>
      <c r="Z260" s="24"/>
      <c r="AA260" s="24"/>
      <c r="AB260" s="24"/>
      <c r="AC260" s="24"/>
      <c r="AD260" s="24"/>
      <c r="AE260" s="24"/>
      <c r="AF260" s="24"/>
      <c r="AG260" s="24"/>
      <c r="AH260" s="24"/>
      <c r="AI260" s="24"/>
      <c r="AJ260" s="21"/>
      <c r="AK260" s="21"/>
      <c r="AL260" s="21"/>
      <c r="AM260" s="21"/>
      <c r="AN260" s="21"/>
      <c r="AO260" s="21"/>
      <c r="AP260" s="21"/>
    </row>
    <row r="261" spans="2:42" ht="30" customHeight="1">
      <c r="B261" s="6"/>
      <c r="C261" s="24"/>
      <c r="D261" s="24"/>
      <c r="E261" s="24"/>
      <c r="F261" s="24"/>
      <c r="G261" s="24"/>
      <c r="H261" s="24"/>
      <c r="I261" s="24"/>
      <c r="J261" s="24"/>
      <c r="K261" s="24"/>
      <c r="L261" s="24"/>
      <c r="M261" s="24"/>
      <c r="N261" s="24"/>
      <c r="O261" s="24"/>
      <c r="P261" s="24"/>
      <c r="Q261" s="385"/>
      <c r="R261" s="24"/>
      <c r="S261" s="24"/>
      <c r="T261" s="24"/>
      <c r="U261" s="24"/>
      <c r="V261" s="24"/>
      <c r="W261" s="24"/>
      <c r="X261" s="24"/>
      <c r="Y261" s="24"/>
      <c r="Z261" s="24"/>
      <c r="AA261" s="24"/>
      <c r="AB261" s="24"/>
      <c r="AC261" s="24"/>
      <c r="AD261" s="24"/>
      <c r="AE261" s="24"/>
      <c r="AF261" s="24"/>
      <c r="AG261" s="24"/>
      <c r="AH261" s="24"/>
      <c r="AI261" s="24"/>
      <c r="AJ261" s="21"/>
      <c r="AK261" s="21"/>
      <c r="AL261" s="21"/>
      <c r="AM261" s="21"/>
      <c r="AN261" s="21"/>
      <c r="AO261" s="21"/>
      <c r="AP261" s="21"/>
    </row>
    <row r="262" spans="2:42" ht="30" customHeight="1">
      <c r="B262" s="6"/>
      <c r="C262" s="24"/>
      <c r="D262" s="24"/>
      <c r="E262" s="24"/>
      <c r="F262" s="24"/>
      <c r="G262" s="24"/>
      <c r="H262" s="24"/>
      <c r="I262" s="24"/>
      <c r="J262" s="24"/>
      <c r="K262" s="24"/>
      <c r="L262" s="24"/>
      <c r="M262" s="24"/>
      <c r="N262" s="24"/>
      <c r="O262" s="24"/>
      <c r="P262" s="24"/>
      <c r="Q262" s="385"/>
      <c r="R262" s="24"/>
      <c r="S262" s="24"/>
      <c r="T262" s="24"/>
      <c r="U262" s="24"/>
      <c r="V262" s="24"/>
      <c r="W262" s="24"/>
      <c r="X262" s="24"/>
      <c r="Y262" s="24"/>
      <c r="Z262" s="24"/>
      <c r="AA262" s="24"/>
      <c r="AB262" s="24"/>
      <c r="AC262" s="24"/>
      <c r="AD262" s="24"/>
      <c r="AE262" s="24"/>
      <c r="AF262" s="24"/>
      <c r="AG262" s="24"/>
      <c r="AH262" s="24"/>
      <c r="AI262" s="24"/>
      <c r="AJ262" s="21"/>
      <c r="AK262" s="21"/>
      <c r="AL262" s="21"/>
      <c r="AM262" s="21"/>
      <c r="AN262" s="21"/>
      <c r="AO262" s="21"/>
      <c r="AP262" s="21"/>
    </row>
    <row r="263" spans="2:42" ht="30" customHeight="1">
      <c r="B263" s="6"/>
      <c r="C263" s="24"/>
      <c r="D263" s="24"/>
      <c r="E263" s="24"/>
      <c r="F263" s="24"/>
      <c r="G263" s="24"/>
      <c r="H263" s="24"/>
      <c r="I263" s="24"/>
      <c r="J263" s="24"/>
      <c r="K263" s="24"/>
      <c r="L263" s="24"/>
      <c r="M263" s="24"/>
      <c r="N263" s="24"/>
      <c r="O263" s="24"/>
      <c r="P263" s="24"/>
      <c r="Q263" s="385"/>
      <c r="R263" s="24"/>
      <c r="S263" s="24"/>
      <c r="T263" s="24"/>
      <c r="U263" s="24"/>
      <c r="V263" s="24"/>
      <c r="W263" s="24"/>
      <c r="X263" s="24"/>
      <c r="Y263" s="24"/>
      <c r="Z263" s="24"/>
      <c r="AA263" s="24"/>
      <c r="AB263" s="24"/>
      <c r="AC263" s="24"/>
      <c r="AD263" s="24"/>
      <c r="AE263" s="24"/>
      <c r="AF263" s="24"/>
      <c r="AG263" s="24"/>
      <c r="AH263" s="24"/>
      <c r="AI263" s="24"/>
      <c r="AJ263" s="21"/>
      <c r="AK263" s="21"/>
      <c r="AL263" s="21"/>
      <c r="AM263" s="21"/>
      <c r="AN263" s="21"/>
      <c r="AO263" s="21"/>
      <c r="AP263" s="21"/>
    </row>
    <row r="264" spans="2:42" ht="30" customHeight="1">
      <c r="B264" s="6"/>
      <c r="C264" s="24"/>
      <c r="D264" s="24"/>
      <c r="E264" s="24"/>
      <c r="F264" s="24"/>
      <c r="G264" s="24"/>
      <c r="H264" s="24"/>
      <c r="I264" s="24"/>
      <c r="J264" s="24"/>
      <c r="K264" s="24"/>
      <c r="L264" s="24"/>
      <c r="M264" s="24"/>
      <c r="N264" s="24"/>
      <c r="O264" s="24"/>
      <c r="P264" s="24"/>
      <c r="Q264" s="385"/>
      <c r="R264" s="24"/>
      <c r="S264" s="24"/>
      <c r="T264" s="24"/>
      <c r="U264" s="24"/>
      <c r="V264" s="24"/>
      <c r="W264" s="24"/>
      <c r="X264" s="24"/>
      <c r="Y264" s="24"/>
      <c r="Z264" s="24"/>
      <c r="AA264" s="24"/>
      <c r="AB264" s="24"/>
      <c r="AC264" s="24"/>
      <c r="AD264" s="24"/>
      <c r="AE264" s="24"/>
      <c r="AF264" s="24"/>
      <c r="AG264" s="24"/>
      <c r="AH264" s="24"/>
      <c r="AI264" s="24"/>
      <c r="AJ264" s="21"/>
      <c r="AK264" s="21"/>
      <c r="AL264" s="21"/>
      <c r="AM264" s="21"/>
      <c r="AN264" s="21"/>
      <c r="AO264" s="21"/>
      <c r="AP264" s="21"/>
    </row>
    <row r="265" spans="2:42" ht="30" customHeight="1">
      <c r="B265" s="6"/>
      <c r="C265" s="24"/>
      <c r="D265" s="24"/>
      <c r="E265" s="24"/>
      <c r="F265" s="24"/>
      <c r="G265" s="24"/>
      <c r="H265" s="24"/>
      <c r="I265" s="24"/>
      <c r="J265" s="24"/>
      <c r="K265" s="24"/>
      <c r="L265" s="24"/>
      <c r="M265" s="24"/>
      <c r="N265" s="24"/>
      <c r="O265" s="24"/>
      <c r="P265" s="24"/>
      <c r="Q265" s="385"/>
      <c r="R265" s="24"/>
      <c r="S265" s="24"/>
      <c r="T265" s="24"/>
      <c r="U265" s="24"/>
      <c r="V265" s="24"/>
      <c r="W265" s="24"/>
      <c r="X265" s="24"/>
      <c r="Y265" s="24"/>
      <c r="Z265" s="24"/>
      <c r="AA265" s="24"/>
      <c r="AB265" s="24"/>
      <c r="AC265" s="24"/>
      <c r="AD265" s="24"/>
      <c r="AE265" s="24"/>
      <c r="AF265" s="24"/>
      <c r="AG265" s="24"/>
      <c r="AH265" s="24"/>
      <c r="AI265" s="24"/>
      <c r="AJ265" s="21"/>
      <c r="AK265" s="21"/>
      <c r="AL265" s="21"/>
      <c r="AM265" s="21"/>
      <c r="AN265" s="21"/>
      <c r="AO265" s="21"/>
      <c r="AP265" s="21"/>
    </row>
    <row r="266" spans="2:42" ht="30" customHeight="1">
      <c r="B266" s="6"/>
      <c r="C266" s="24"/>
      <c r="D266" s="24"/>
      <c r="E266" s="24"/>
      <c r="F266" s="24"/>
      <c r="G266" s="24"/>
      <c r="H266" s="24"/>
      <c r="I266" s="24"/>
      <c r="J266" s="24"/>
      <c r="K266" s="24"/>
      <c r="L266" s="24"/>
      <c r="M266" s="24"/>
      <c r="N266" s="24"/>
      <c r="O266" s="24"/>
      <c r="P266" s="24"/>
      <c r="Q266" s="385"/>
      <c r="R266" s="24"/>
      <c r="S266" s="24"/>
      <c r="T266" s="24"/>
      <c r="U266" s="24"/>
      <c r="V266" s="24"/>
      <c r="W266" s="24"/>
      <c r="X266" s="24"/>
      <c r="Y266" s="24"/>
      <c r="Z266" s="24"/>
      <c r="AA266" s="24"/>
      <c r="AB266" s="24"/>
      <c r="AC266" s="24"/>
      <c r="AD266" s="24"/>
      <c r="AE266" s="24"/>
      <c r="AF266" s="24"/>
      <c r="AG266" s="24"/>
      <c r="AH266" s="24"/>
      <c r="AI266" s="24"/>
      <c r="AJ266" s="21"/>
      <c r="AK266" s="21"/>
      <c r="AL266" s="21"/>
      <c r="AM266" s="21"/>
      <c r="AN266" s="21"/>
      <c r="AO266" s="21"/>
      <c r="AP266" s="21"/>
    </row>
    <row r="267" spans="2:42" ht="30" customHeight="1">
      <c r="B267" s="6"/>
      <c r="C267" s="24"/>
      <c r="D267" s="24"/>
      <c r="E267" s="24"/>
      <c r="F267" s="24"/>
      <c r="G267" s="24"/>
      <c r="H267" s="24"/>
      <c r="I267" s="24"/>
      <c r="J267" s="24"/>
      <c r="K267" s="24"/>
      <c r="L267" s="24"/>
      <c r="M267" s="24"/>
      <c r="N267" s="24"/>
      <c r="O267" s="24"/>
      <c r="P267" s="24"/>
      <c r="Q267" s="385"/>
      <c r="R267" s="24"/>
      <c r="S267" s="24"/>
      <c r="T267" s="24"/>
      <c r="U267" s="24"/>
      <c r="V267" s="24"/>
      <c r="W267" s="24"/>
      <c r="X267" s="24"/>
      <c r="Y267" s="24"/>
      <c r="Z267" s="24"/>
      <c r="AA267" s="24"/>
      <c r="AB267" s="24"/>
      <c r="AC267" s="24"/>
      <c r="AD267" s="24"/>
      <c r="AE267" s="24"/>
      <c r="AF267" s="24"/>
      <c r="AG267" s="24"/>
      <c r="AH267" s="24"/>
      <c r="AI267" s="24"/>
      <c r="AJ267" s="21"/>
      <c r="AK267" s="21"/>
      <c r="AL267" s="21"/>
      <c r="AM267" s="21"/>
      <c r="AN267" s="21"/>
      <c r="AO267" s="21"/>
      <c r="AP267" s="21"/>
    </row>
    <row r="268" spans="2:42" ht="30" customHeight="1">
      <c r="B268" s="6"/>
      <c r="C268" s="24"/>
      <c r="D268" s="24"/>
      <c r="E268" s="24"/>
      <c r="F268" s="24"/>
      <c r="G268" s="24"/>
      <c r="H268" s="24"/>
      <c r="I268" s="24"/>
      <c r="J268" s="24"/>
      <c r="K268" s="24"/>
      <c r="L268" s="24"/>
      <c r="M268" s="24"/>
      <c r="N268" s="24"/>
      <c r="O268" s="24"/>
      <c r="P268" s="24"/>
      <c r="Q268" s="385"/>
      <c r="R268" s="24"/>
      <c r="S268" s="24"/>
      <c r="T268" s="24"/>
      <c r="U268" s="24"/>
      <c r="V268" s="24"/>
      <c r="W268" s="24"/>
      <c r="X268" s="24"/>
      <c r="Y268" s="24"/>
      <c r="Z268" s="24"/>
      <c r="AA268" s="24"/>
      <c r="AB268" s="24"/>
      <c r="AC268" s="24"/>
      <c r="AD268" s="24"/>
      <c r="AE268" s="24"/>
      <c r="AF268" s="24"/>
      <c r="AG268" s="24"/>
      <c r="AH268" s="24"/>
      <c r="AI268" s="24"/>
      <c r="AJ268" s="21"/>
      <c r="AK268" s="21"/>
      <c r="AL268" s="21"/>
      <c r="AM268" s="21"/>
      <c r="AN268" s="21"/>
      <c r="AO268" s="21"/>
      <c r="AP268" s="21"/>
    </row>
    <row r="269" spans="2:42" ht="30" customHeight="1">
      <c r="C269" s="25"/>
      <c r="D269" s="25"/>
      <c r="E269" s="25"/>
      <c r="F269" s="25"/>
      <c r="G269" s="25"/>
      <c r="H269" s="25"/>
      <c r="I269" s="25"/>
      <c r="J269" s="25"/>
      <c r="K269" s="25"/>
      <c r="L269" s="25"/>
      <c r="M269" s="25"/>
      <c r="N269" s="25"/>
      <c r="O269" s="25"/>
      <c r="P269" s="25"/>
      <c r="Q269" s="380"/>
      <c r="R269" s="25"/>
      <c r="S269" s="25"/>
      <c r="T269" s="25"/>
      <c r="U269" s="25"/>
      <c r="V269" s="25"/>
      <c r="W269" s="25"/>
      <c r="X269" s="25"/>
      <c r="Y269" s="25"/>
      <c r="Z269" s="25"/>
      <c r="AA269" s="25"/>
      <c r="AB269" s="25"/>
      <c r="AC269" s="25"/>
      <c r="AD269" s="25"/>
      <c r="AE269" s="25"/>
      <c r="AF269" s="25"/>
      <c r="AG269" s="25"/>
      <c r="AH269" s="25"/>
      <c r="AI269" s="25"/>
    </row>
    <row r="270" spans="2:42" ht="30" customHeight="1">
      <c r="C270" s="25"/>
      <c r="D270" s="25"/>
      <c r="E270" s="25"/>
      <c r="F270" s="25"/>
      <c r="G270" s="25"/>
      <c r="H270" s="25"/>
      <c r="I270" s="25"/>
      <c r="J270" s="25"/>
      <c r="K270" s="25"/>
      <c r="L270" s="25"/>
      <c r="M270" s="25"/>
      <c r="N270" s="25"/>
      <c r="O270" s="25"/>
      <c r="P270" s="25"/>
      <c r="Q270" s="380"/>
      <c r="R270" s="25"/>
      <c r="S270" s="25"/>
      <c r="T270" s="25"/>
      <c r="U270" s="25"/>
      <c r="V270" s="25"/>
      <c r="W270" s="25"/>
      <c r="X270" s="25"/>
      <c r="Y270" s="25"/>
      <c r="Z270" s="25"/>
      <c r="AA270" s="25"/>
      <c r="AB270" s="25"/>
      <c r="AC270" s="25"/>
      <c r="AD270" s="25"/>
      <c r="AE270" s="25"/>
      <c r="AF270" s="25"/>
      <c r="AG270" s="25"/>
      <c r="AH270" s="25"/>
      <c r="AI270" s="25"/>
    </row>
    <row r="271" spans="2:42" ht="30" customHeight="1">
      <c r="C271" s="25"/>
      <c r="D271" s="25"/>
      <c r="E271" s="25"/>
      <c r="F271" s="25"/>
      <c r="G271" s="25"/>
      <c r="H271" s="25"/>
      <c r="I271" s="25"/>
      <c r="J271" s="25"/>
      <c r="K271" s="25"/>
      <c r="L271" s="25"/>
      <c r="M271" s="25"/>
      <c r="N271" s="25"/>
      <c r="O271" s="25"/>
      <c r="P271" s="25"/>
      <c r="Q271" s="380"/>
      <c r="R271" s="25"/>
      <c r="S271" s="25"/>
      <c r="T271" s="25"/>
      <c r="U271" s="25"/>
      <c r="V271" s="25"/>
      <c r="W271" s="25"/>
      <c r="X271" s="25"/>
      <c r="Y271" s="25"/>
      <c r="Z271" s="25"/>
      <c r="AA271" s="25"/>
      <c r="AB271" s="25"/>
      <c r="AC271" s="25"/>
      <c r="AD271" s="25"/>
      <c r="AE271" s="25"/>
      <c r="AF271" s="25"/>
      <c r="AG271" s="25"/>
      <c r="AH271" s="25"/>
      <c r="AI271" s="25"/>
    </row>
    <row r="272" spans="2:42" ht="30" customHeight="1">
      <c r="C272" s="25"/>
      <c r="D272" s="25"/>
      <c r="E272" s="25"/>
      <c r="F272" s="25"/>
      <c r="G272" s="25"/>
      <c r="H272" s="25"/>
      <c r="I272" s="25"/>
      <c r="J272" s="25"/>
      <c r="K272" s="25"/>
      <c r="L272" s="25"/>
      <c r="M272" s="25"/>
      <c r="N272" s="25"/>
      <c r="O272" s="25"/>
      <c r="P272" s="25"/>
      <c r="Q272" s="380"/>
      <c r="R272" s="25"/>
      <c r="S272" s="25"/>
      <c r="T272" s="25"/>
      <c r="U272" s="25"/>
      <c r="V272" s="25"/>
      <c r="W272" s="25"/>
      <c r="X272" s="25"/>
      <c r="Y272" s="25"/>
      <c r="Z272" s="25"/>
      <c r="AA272" s="25"/>
      <c r="AB272" s="25"/>
      <c r="AC272" s="25"/>
      <c r="AD272" s="25"/>
      <c r="AE272" s="25"/>
      <c r="AF272" s="25"/>
      <c r="AG272" s="25"/>
      <c r="AH272" s="25"/>
      <c r="AI272" s="25"/>
    </row>
    <row r="273" spans="3:35" ht="30" customHeight="1">
      <c r="C273" s="25"/>
      <c r="D273" s="25"/>
      <c r="E273" s="25"/>
      <c r="F273" s="25"/>
      <c r="G273" s="25"/>
      <c r="H273" s="25"/>
      <c r="I273" s="25"/>
      <c r="J273" s="25"/>
      <c r="K273" s="25"/>
      <c r="L273" s="25"/>
      <c r="M273" s="25"/>
      <c r="N273" s="25"/>
      <c r="O273" s="25"/>
      <c r="P273" s="25"/>
      <c r="Q273" s="380"/>
      <c r="R273" s="25"/>
      <c r="S273" s="25"/>
      <c r="T273" s="25"/>
      <c r="U273" s="25"/>
      <c r="V273" s="25"/>
      <c r="W273" s="25"/>
      <c r="X273" s="25"/>
      <c r="Y273" s="25"/>
      <c r="Z273" s="25"/>
      <c r="AA273" s="25"/>
      <c r="AB273" s="25"/>
      <c r="AC273" s="25"/>
      <c r="AD273" s="25"/>
      <c r="AE273" s="25"/>
      <c r="AF273" s="25"/>
      <c r="AG273" s="25"/>
      <c r="AH273" s="25"/>
      <c r="AI273" s="25"/>
    </row>
    <row r="274" spans="3:35" ht="30" customHeight="1">
      <c r="C274" s="25"/>
      <c r="D274" s="25"/>
      <c r="E274" s="25"/>
      <c r="F274" s="25"/>
      <c r="G274" s="25"/>
      <c r="H274" s="25"/>
      <c r="I274" s="25"/>
      <c r="J274" s="25"/>
      <c r="K274" s="25"/>
      <c r="L274" s="25"/>
      <c r="M274" s="25"/>
      <c r="N274" s="25"/>
      <c r="O274" s="25"/>
      <c r="P274" s="25"/>
      <c r="Q274" s="380"/>
      <c r="R274" s="25"/>
      <c r="S274" s="25"/>
      <c r="T274" s="25"/>
      <c r="U274" s="25"/>
      <c r="V274" s="25"/>
      <c r="W274" s="25"/>
      <c r="X274" s="25"/>
      <c r="Y274" s="25"/>
      <c r="Z274" s="25"/>
      <c r="AA274" s="25"/>
      <c r="AB274" s="25"/>
      <c r="AC274" s="25"/>
      <c r="AD274" s="25"/>
      <c r="AE274" s="25"/>
      <c r="AF274" s="25"/>
      <c r="AG274" s="25"/>
      <c r="AH274" s="25"/>
      <c r="AI274" s="25"/>
    </row>
    <row r="275" spans="3:35" ht="30" customHeight="1">
      <c r="C275" s="25"/>
      <c r="D275" s="25"/>
      <c r="E275" s="25"/>
      <c r="F275" s="25"/>
      <c r="G275" s="25"/>
      <c r="H275" s="25"/>
      <c r="I275" s="25"/>
      <c r="J275" s="25"/>
      <c r="K275" s="25"/>
      <c r="L275" s="25"/>
      <c r="M275" s="25"/>
      <c r="N275" s="25"/>
      <c r="O275" s="25"/>
      <c r="P275" s="25"/>
      <c r="Q275" s="380"/>
      <c r="R275" s="25"/>
      <c r="S275" s="25"/>
      <c r="T275" s="25"/>
      <c r="U275" s="25"/>
      <c r="V275" s="25"/>
      <c r="W275" s="25"/>
      <c r="X275" s="25"/>
      <c r="Y275" s="25"/>
      <c r="Z275" s="25"/>
      <c r="AA275" s="25"/>
      <c r="AB275" s="25"/>
      <c r="AC275" s="25"/>
      <c r="AD275" s="25"/>
      <c r="AE275" s="25"/>
      <c r="AF275" s="25"/>
      <c r="AG275" s="25"/>
      <c r="AH275" s="25"/>
      <c r="AI275" s="25"/>
    </row>
    <row r="276" spans="3:35" ht="30" customHeight="1">
      <c r="C276" s="25"/>
      <c r="D276" s="25"/>
      <c r="E276" s="25"/>
      <c r="F276" s="25"/>
      <c r="G276" s="25"/>
      <c r="H276" s="25"/>
      <c r="I276" s="25"/>
      <c r="J276" s="25"/>
      <c r="K276" s="25"/>
      <c r="L276" s="25"/>
      <c r="M276" s="25"/>
      <c r="N276" s="25"/>
      <c r="O276" s="25"/>
      <c r="P276" s="25"/>
      <c r="Q276" s="380"/>
      <c r="R276" s="25"/>
      <c r="S276" s="25"/>
      <c r="T276" s="25"/>
      <c r="U276" s="25"/>
      <c r="V276" s="25"/>
      <c r="W276" s="25"/>
      <c r="X276" s="25"/>
      <c r="Y276" s="25"/>
      <c r="Z276" s="25"/>
      <c r="AA276" s="25"/>
      <c r="AB276" s="25"/>
      <c r="AC276" s="25"/>
      <c r="AD276" s="25"/>
      <c r="AE276" s="25"/>
      <c r="AF276" s="25"/>
      <c r="AG276" s="25"/>
      <c r="AH276" s="25"/>
      <c r="AI276" s="25"/>
    </row>
    <row r="277" spans="3:35" ht="30" customHeight="1">
      <c r="C277" s="25"/>
      <c r="D277" s="25"/>
      <c r="E277" s="25"/>
      <c r="F277" s="25"/>
      <c r="G277" s="25"/>
      <c r="H277" s="25"/>
      <c r="I277" s="25"/>
      <c r="J277" s="25"/>
      <c r="K277" s="25"/>
      <c r="L277" s="25"/>
      <c r="M277" s="25"/>
      <c r="N277" s="25"/>
      <c r="O277" s="25"/>
      <c r="P277" s="25"/>
      <c r="Q277" s="380"/>
      <c r="R277" s="25"/>
      <c r="S277" s="25"/>
      <c r="T277" s="25"/>
      <c r="U277" s="25"/>
      <c r="V277" s="25"/>
      <c r="W277" s="25"/>
      <c r="X277" s="25"/>
      <c r="Y277" s="25"/>
      <c r="Z277" s="25"/>
      <c r="AA277" s="25"/>
      <c r="AB277" s="25"/>
      <c r="AC277" s="25"/>
      <c r="AD277" s="25"/>
      <c r="AE277" s="25"/>
      <c r="AF277" s="25"/>
      <c r="AG277" s="25"/>
      <c r="AH277" s="25"/>
      <c r="AI277" s="25"/>
    </row>
    <row r="278" spans="3:35" ht="30" customHeight="1">
      <c r="C278" s="25"/>
      <c r="D278" s="25"/>
      <c r="E278" s="25"/>
      <c r="F278" s="25"/>
      <c r="G278" s="25"/>
      <c r="H278" s="25"/>
      <c r="I278" s="25"/>
      <c r="J278" s="25"/>
      <c r="K278" s="25"/>
      <c r="L278" s="25"/>
      <c r="M278" s="25"/>
      <c r="N278" s="25"/>
      <c r="O278" s="25"/>
      <c r="P278" s="25"/>
      <c r="Q278" s="380"/>
      <c r="R278" s="25"/>
      <c r="S278" s="25"/>
      <c r="T278" s="25"/>
      <c r="U278" s="25"/>
      <c r="V278" s="25"/>
      <c r="W278" s="25"/>
      <c r="X278" s="25"/>
      <c r="Y278" s="25"/>
      <c r="Z278" s="25"/>
      <c r="AA278" s="25"/>
      <c r="AB278" s="25"/>
      <c r="AC278" s="25"/>
      <c r="AD278" s="25"/>
      <c r="AE278" s="25"/>
      <c r="AF278" s="25"/>
      <c r="AG278" s="25"/>
      <c r="AH278" s="25"/>
      <c r="AI278" s="25"/>
    </row>
    <row r="279" spans="3:35" ht="30" customHeight="1">
      <c r="C279" s="25"/>
      <c r="D279" s="25"/>
      <c r="E279" s="25"/>
      <c r="F279" s="25"/>
      <c r="G279" s="25"/>
      <c r="H279" s="25"/>
      <c r="I279" s="25"/>
      <c r="J279" s="25"/>
      <c r="K279" s="25"/>
      <c r="L279" s="25"/>
      <c r="M279" s="25"/>
      <c r="N279" s="25"/>
      <c r="O279" s="25"/>
      <c r="P279" s="25"/>
      <c r="Q279" s="380"/>
      <c r="R279" s="25"/>
      <c r="S279" s="25"/>
      <c r="T279" s="25"/>
      <c r="U279" s="25"/>
      <c r="V279" s="25"/>
      <c r="W279" s="25"/>
      <c r="X279" s="25"/>
      <c r="Y279" s="25"/>
      <c r="Z279" s="25"/>
      <c r="AA279" s="25"/>
      <c r="AB279" s="25"/>
      <c r="AC279" s="25"/>
      <c r="AD279" s="25"/>
      <c r="AE279" s="25"/>
      <c r="AF279" s="25"/>
      <c r="AG279" s="25"/>
      <c r="AH279" s="25"/>
      <c r="AI279" s="25"/>
    </row>
    <row r="280" spans="3:35" ht="30" customHeight="1">
      <c r="C280" s="25"/>
      <c r="D280" s="25"/>
      <c r="E280" s="25"/>
      <c r="F280" s="25"/>
      <c r="G280" s="25"/>
      <c r="H280" s="25"/>
      <c r="I280" s="25"/>
      <c r="J280" s="25"/>
      <c r="K280" s="25"/>
      <c r="L280" s="25"/>
      <c r="M280" s="25"/>
      <c r="N280" s="25"/>
      <c r="O280" s="25"/>
      <c r="P280" s="25"/>
      <c r="Q280" s="380"/>
      <c r="R280" s="25"/>
      <c r="S280" s="25"/>
      <c r="T280" s="25"/>
      <c r="U280" s="25"/>
      <c r="V280" s="25"/>
      <c r="W280" s="25"/>
      <c r="X280" s="25"/>
      <c r="Y280" s="25"/>
      <c r="Z280" s="25"/>
      <c r="AA280" s="25"/>
      <c r="AB280" s="25"/>
      <c r="AC280" s="25"/>
      <c r="AD280" s="25"/>
      <c r="AE280" s="25"/>
      <c r="AF280" s="25"/>
      <c r="AG280" s="25"/>
      <c r="AH280" s="25"/>
      <c r="AI280" s="25"/>
    </row>
    <row r="281" spans="3:35" ht="30" customHeight="1">
      <c r="C281" s="25"/>
      <c r="D281" s="25"/>
      <c r="E281" s="25"/>
      <c r="F281" s="25"/>
      <c r="G281" s="25"/>
      <c r="H281" s="25"/>
      <c r="I281" s="25"/>
      <c r="J281" s="25"/>
      <c r="K281" s="25"/>
      <c r="L281" s="25"/>
      <c r="M281" s="25"/>
      <c r="N281" s="25"/>
      <c r="O281" s="25"/>
      <c r="P281" s="25"/>
      <c r="Q281" s="380"/>
      <c r="R281" s="25"/>
      <c r="S281" s="25"/>
      <c r="T281" s="25"/>
      <c r="U281" s="25"/>
      <c r="V281" s="25"/>
      <c r="W281" s="25"/>
      <c r="X281" s="25"/>
      <c r="Y281" s="25"/>
      <c r="Z281" s="25"/>
      <c r="AA281" s="25"/>
      <c r="AB281" s="25"/>
      <c r="AC281" s="25"/>
      <c r="AD281" s="25"/>
      <c r="AE281" s="25"/>
      <c r="AF281" s="25"/>
      <c r="AG281" s="25"/>
      <c r="AH281" s="25"/>
      <c r="AI281" s="25"/>
    </row>
    <row r="282" spans="3:35" ht="30" customHeight="1">
      <c r="C282" s="25"/>
      <c r="D282" s="25"/>
      <c r="E282" s="25"/>
      <c r="F282" s="25"/>
      <c r="G282" s="25"/>
      <c r="H282" s="25"/>
      <c r="I282" s="25"/>
      <c r="J282" s="25"/>
      <c r="K282" s="25"/>
      <c r="L282" s="25"/>
      <c r="M282" s="25"/>
      <c r="N282" s="25"/>
      <c r="O282" s="25"/>
      <c r="P282" s="25"/>
      <c r="Q282" s="380"/>
      <c r="R282" s="25"/>
      <c r="S282" s="25"/>
      <c r="T282" s="25"/>
      <c r="U282" s="25"/>
      <c r="V282" s="25"/>
      <c r="W282" s="25"/>
      <c r="X282" s="25"/>
      <c r="Y282" s="25"/>
      <c r="Z282" s="25"/>
      <c r="AA282" s="25"/>
      <c r="AB282" s="25"/>
      <c r="AC282" s="25"/>
      <c r="AD282" s="25"/>
      <c r="AE282" s="25"/>
      <c r="AF282" s="25"/>
      <c r="AG282" s="25"/>
      <c r="AH282" s="25"/>
      <c r="AI282" s="25"/>
    </row>
    <row r="283" spans="3:35" ht="30" customHeight="1">
      <c r="C283" s="25"/>
      <c r="D283" s="25"/>
      <c r="E283" s="25"/>
      <c r="F283" s="25"/>
      <c r="G283" s="25"/>
      <c r="H283" s="25"/>
      <c r="I283" s="25"/>
      <c r="J283" s="25"/>
      <c r="K283" s="25"/>
      <c r="L283" s="25"/>
      <c r="M283" s="25"/>
      <c r="N283" s="25"/>
      <c r="O283" s="25"/>
      <c r="P283" s="25"/>
      <c r="Q283" s="380"/>
      <c r="R283" s="25"/>
      <c r="S283" s="25"/>
      <c r="T283" s="25"/>
      <c r="U283" s="25"/>
      <c r="V283" s="25"/>
      <c r="W283" s="25"/>
      <c r="X283" s="25"/>
      <c r="Y283" s="25"/>
      <c r="Z283" s="25"/>
      <c r="AA283" s="25"/>
      <c r="AB283" s="25"/>
      <c r="AC283" s="25"/>
      <c r="AD283" s="25"/>
      <c r="AE283" s="25"/>
      <c r="AF283" s="25"/>
      <c r="AG283" s="25"/>
      <c r="AH283" s="25"/>
      <c r="AI283" s="25"/>
    </row>
    <row r="284" spans="3:35" ht="30" customHeight="1">
      <c r="C284" s="25"/>
      <c r="D284" s="25"/>
      <c r="E284" s="25"/>
      <c r="F284" s="25"/>
      <c r="G284" s="25"/>
      <c r="H284" s="25"/>
      <c r="I284" s="25"/>
      <c r="J284" s="25"/>
      <c r="K284" s="25"/>
      <c r="L284" s="25"/>
      <c r="M284" s="25"/>
      <c r="N284" s="25"/>
      <c r="O284" s="25"/>
      <c r="P284" s="25"/>
      <c r="Q284" s="380"/>
      <c r="R284" s="25"/>
      <c r="S284" s="25"/>
      <c r="T284" s="25"/>
      <c r="U284" s="25"/>
      <c r="V284" s="25"/>
      <c r="W284" s="25"/>
      <c r="X284" s="25"/>
      <c r="Y284" s="25"/>
      <c r="Z284" s="25"/>
      <c r="AA284" s="25"/>
      <c r="AB284" s="25"/>
      <c r="AC284" s="25"/>
      <c r="AD284" s="25"/>
      <c r="AE284" s="25"/>
      <c r="AF284" s="25"/>
      <c r="AG284" s="25"/>
      <c r="AH284" s="25"/>
      <c r="AI284" s="25"/>
    </row>
  </sheetData>
  <dataConsolidate link="1"/>
  <mergeCells count="795">
    <mergeCell ref="X165:Z165"/>
    <mergeCell ref="AA165:AC165"/>
    <mergeCell ref="AD165:AF165"/>
    <mergeCell ref="AG165:AI165"/>
    <mergeCell ref="B167:W167"/>
    <mergeCell ref="X167:Z167"/>
    <mergeCell ref="AA167:AC167"/>
    <mergeCell ref="AD167:AF167"/>
    <mergeCell ref="AG167:AI167"/>
    <mergeCell ref="AG157:AI157"/>
    <mergeCell ref="X157:Z157"/>
    <mergeCell ref="AA157:AC157"/>
    <mergeCell ref="AG149:AI149"/>
    <mergeCell ref="AG151:AI151"/>
    <mergeCell ref="X152:Z152"/>
    <mergeCell ref="AA152:AC152"/>
    <mergeCell ref="AD152:AF152"/>
    <mergeCell ref="AG152:AI152"/>
    <mergeCell ref="X150:Z150"/>
    <mergeCell ref="AA150:AC150"/>
    <mergeCell ref="AD150:AF150"/>
    <mergeCell ref="AG150:AI150"/>
    <mergeCell ref="X155:Z155"/>
    <mergeCell ref="AA155:AC155"/>
    <mergeCell ref="AD155:AF155"/>
    <mergeCell ref="AD157:AF157"/>
    <mergeCell ref="AD154:AF154"/>
    <mergeCell ref="AD149:AF149"/>
    <mergeCell ref="AG146:AI146"/>
    <mergeCell ref="AG144:AI144"/>
    <mergeCell ref="X145:Z145"/>
    <mergeCell ref="AA145:AC145"/>
    <mergeCell ref="AD145:AF145"/>
    <mergeCell ref="AG145:AI145"/>
    <mergeCell ref="AG147:AI147"/>
    <mergeCell ref="X148:Z148"/>
    <mergeCell ref="AA148:AC148"/>
    <mergeCell ref="AD148:AF148"/>
    <mergeCell ref="AG148:AI148"/>
    <mergeCell ref="AG141:AI141"/>
    <mergeCell ref="X142:Z142"/>
    <mergeCell ref="AA142:AC142"/>
    <mergeCell ref="AD142:AF142"/>
    <mergeCell ref="AG142:AI142"/>
    <mergeCell ref="X143:Z143"/>
    <mergeCell ref="AA143:AC143"/>
    <mergeCell ref="AD143:AF143"/>
    <mergeCell ref="AG143:AI143"/>
    <mergeCell ref="X135:Z135"/>
    <mergeCell ref="AA135:AC135"/>
    <mergeCell ref="AD135:AF135"/>
    <mergeCell ref="AG135:AI135"/>
    <mergeCell ref="AA136:AC136"/>
    <mergeCell ref="AD136:AF136"/>
    <mergeCell ref="AG136:AI136"/>
    <mergeCell ref="X136:Z136"/>
    <mergeCell ref="X134:Z134"/>
    <mergeCell ref="X132:Z132"/>
    <mergeCell ref="AA132:AC132"/>
    <mergeCell ref="AD132:AF132"/>
    <mergeCell ref="AG132:AI132"/>
    <mergeCell ref="X133:Z133"/>
    <mergeCell ref="AA133:AC133"/>
    <mergeCell ref="AD133:AF133"/>
    <mergeCell ref="AG133:AI133"/>
    <mergeCell ref="AA134:AC134"/>
    <mergeCell ref="AD134:AF134"/>
    <mergeCell ref="AG134:AI134"/>
    <mergeCell ref="X126:Z126"/>
    <mergeCell ref="AA126:AC126"/>
    <mergeCell ref="AD126:AF126"/>
    <mergeCell ref="AG126:AI126"/>
    <mergeCell ref="X127:Z127"/>
    <mergeCell ref="AA127:AC127"/>
    <mergeCell ref="AD127:AF127"/>
    <mergeCell ref="AG127:AI127"/>
    <mergeCell ref="X128:Z128"/>
    <mergeCell ref="AA128:AC128"/>
    <mergeCell ref="AD128:AF128"/>
    <mergeCell ref="AG128:AI128"/>
    <mergeCell ref="X129:Z129"/>
    <mergeCell ref="AA129:AC129"/>
    <mergeCell ref="AD129:AF129"/>
    <mergeCell ref="AG129:AI129"/>
    <mergeCell ref="X130:Z130"/>
    <mergeCell ref="AA130:AC130"/>
    <mergeCell ref="AD130:AF130"/>
    <mergeCell ref="AG130:AI130"/>
    <mergeCell ref="X131:Z131"/>
    <mergeCell ref="AA131:AC131"/>
    <mergeCell ref="AD131:AF131"/>
    <mergeCell ref="AG131:AI131"/>
    <mergeCell ref="X123:Z123"/>
    <mergeCell ref="AA123:AC123"/>
    <mergeCell ref="AD123:AF123"/>
    <mergeCell ref="AG123:AI123"/>
    <mergeCell ref="X124:Z124"/>
    <mergeCell ref="AA124:AC124"/>
    <mergeCell ref="AD124:AF124"/>
    <mergeCell ref="AG124:AI124"/>
    <mergeCell ref="X125:Z125"/>
    <mergeCell ref="AA125:AC125"/>
    <mergeCell ref="AD125:AF125"/>
    <mergeCell ref="AG125:AI125"/>
    <mergeCell ref="AD119:AF119"/>
    <mergeCell ref="AG119:AI119"/>
    <mergeCell ref="X117:Z117"/>
    <mergeCell ref="X121:Z121"/>
    <mergeCell ref="AA121:AC121"/>
    <mergeCell ref="AD121:AF121"/>
    <mergeCell ref="AG121:AI121"/>
    <mergeCell ref="X122:Z122"/>
    <mergeCell ref="AA122:AC122"/>
    <mergeCell ref="AD122:AF122"/>
    <mergeCell ref="AG122:AI122"/>
    <mergeCell ref="AD120:AF120"/>
    <mergeCell ref="AG120:AI120"/>
    <mergeCell ref="X120:Z120"/>
    <mergeCell ref="AA120:AC120"/>
    <mergeCell ref="AD116:AF116"/>
    <mergeCell ref="AG116:AI116"/>
    <mergeCell ref="X114:Z114"/>
    <mergeCell ref="AD117:AF117"/>
    <mergeCell ref="AG117:AI117"/>
    <mergeCell ref="X118:Z118"/>
    <mergeCell ref="AA118:AC118"/>
    <mergeCell ref="AD118:AF118"/>
    <mergeCell ref="AG118:AI118"/>
    <mergeCell ref="AA117:AC117"/>
    <mergeCell ref="AD103:AF103"/>
    <mergeCell ref="AD104:AF104"/>
    <mergeCell ref="AD105:AF105"/>
    <mergeCell ref="X105:Z105"/>
    <mergeCell ref="AD114:AF114"/>
    <mergeCell ref="AG114:AI114"/>
    <mergeCell ref="X115:Z115"/>
    <mergeCell ref="AA115:AC115"/>
    <mergeCell ref="AD115:AF115"/>
    <mergeCell ref="AG115:AI115"/>
    <mergeCell ref="AA114:AC114"/>
    <mergeCell ref="AD110:AF110"/>
    <mergeCell ref="AG110:AI110"/>
    <mergeCell ref="AD113:AF113"/>
    <mergeCell ref="AG113:AI113"/>
    <mergeCell ref="C100:G106"/>
    <mergeCell ref="I99:P99"/>
    <mergeCell ref="C99:G99"/>
    <mergeCell ref="AA111:AC111"/>
    <mergeCell ref="C114:G120"/>
    <mergeCell ref="AG100:AI100"/>
    <mergeCell ref="AG101:AI101"/>
    <mergeCell ref="AG102:AI102"/>
    <mergeCell ref="AG103:AI103"/>
    <mergeCell ref="AG104:AI104"/>
    <mergeCell ref="AG105:AI105"/>
    <mergeCell ref="X106:Z106"/>
    <mergeCell ref="AA106:AC106"/>
    <mergeCell ref="AD106:AF106"/>
    <mergeCell ref="AG106:AI106"/>
    <mergeCell ref="AA100:AC100"/>
    <mergeCell ref="AA101:AC101"/>
    <mergeCell ref="AA102:AC102"/>
    <mergeCell ref="AA103:AC103"/>
    <mergeCell ref="AA104:AC104"/>
    <mergeCell ref="AA105:AC105"/>
    <mergeCell ref="AD100:AF100"/>
    <mergeCell ref="AD101:AF101"/>
    <mergeCell ref="AD102:AF102"/>
    <mergeCell ref="X99:Z99"/>
    <mergeCell ref="X100:Z100"/>
    <mergeCell ref="X101:Z101"/>
    <mergeCell ref="X102:Z102"/>
    <mergeCell ref="X103:Z103"/>
    <mergeCell ref="X104:Z104"/>
    <mergeCell ref="X116:Z116"/>
    <mergeCell ref="AA116:AC116"/>
    <mergeCell ref="X119:Z119"/>
    <mergeCell ref="AA119:AC119"/>
    <mergeCell ref="AA110:AC110"/>
    <mergeCell ref="X113:Z113"/>
    <mergeCell ref="AA113:AC113"/>
    <mergeCell ref="B94:U94"/>
    <mergeCell ref="V94:AA94"/>
    <mergeCell ref="AB94:AI94"/>
    <mergeCell ref="B95:U95"/>
    <mergeCell ref="V95:AA95"/>
    <mergeCell ref="AB95:AI95"/>
    <mergeCell ref="B92:U92"/>
    <mergeCell ref="V92:AA92"/>
    <mergeCell ref="AB92:AI92"/>
    <mergeCell ref="B93:U93"/>
    <mergeCell ref="V93:AA93"/>
    <mergeCell ref="AB93:AI93"/>
    <mergeCell ref="V47:W47"/>
    <mergeCell ref="X47:Y47"/>
    <mergeCell ref="Z47:AA47"/>
    <mergeCell ref="AB47:AC47"/>
    <mergeCell ref="AD47:AE47"/>
    <mergeCell ref="AF47:AG47"/>
    <mergeCell ref="AH47:AI47"/>
    <mergeCell ref="X46:Y46"/>
    <mergeCell ref="Z46:AA46"/>
    <mergeCell ref="AB46:AC46"/>
    <mergeCell ref="V46:W46"/>
    <mergeCell ref="AD46:AE46"/>
    <mergeCell ref="AF46:AG46"/>
    <mergeCell ref="AH46:AI46"/>
    <mergeCell ref="D47:E47"/>
    <mergeCell ref="F47:G47"/>
    <mergeCell ref="H47:I47"/>
    <mergeCell ref="J47:K47"/>
    <mergeCell ref="L47:M47"/>
    <mergeCell ref="N47:O47"/>
    <mergeCell ref="P47:Q47"/>
    <mergeCell ref="R47:S47"/>
    <mergeCell ref="T47:U47"/>
    <mergeCell ref="B6:C7"/>
    <mergeCell ref="D6:I7"/>
    <mergeCell ref="J6:O7"/>
    <mergeCell ref="P6:R7"/>
    <mergeCell ref="B8:C8"/>
    <mergeCell ref="D8:I8"/>
    <mergeCell ref="J8:O8"/>
    <mergeCell ref="P8:R8"/>
    <mergeCell ref="H2:W2"/>
    <mergeCell ref="B3:I3"/>
    <mergeCell ref="J3:AI3"/>
    <mergeCell ref="B4:AI4"/>
    <mergeCell ref="B5:AI5"/>
    <mergeCell ref="W6:AI6"/>
    <mergeCell ref="S6:V7"/>
    <mergeCell ref="S8:V8"/>
    <mergeCell ref="AD7:AI7"/>
    <mergeCell ref="AD8:AI8"/>
    <mergeCell ref="B2:G2"/>
    <mergeCell ref="X2:AI2"/>
    <mergeCell ref="W7:AC7"/>
    <mergeCell ref="W8:AC8"/>
    <mergeCell ref="AG12:AI12"/>
    <mergeCell ref="B13:J13"/>
    <mergeCell ref="K13:O13"/>
    <mergeCell ref="P13:R13"/>
    <mergeCell ref="S13:AA13"/>
    <mergeCell ref="AB13:AF13"/>
    <mergeCell ref="AG13:AI13"/>
    <mergeCell ref="B9:AI9"/>
    <mergeCell ref="B10:R10"/>
    <mergeCell ref="S10:AI10"/>
    <mergeCell ref="B11:R11"/>
    <mergeCell ref="S11:AI11"/>
    <mergeCell ref="B12:J12"/>
    <mergeCell ref="K12:O12"/>
    <mergeCell ref="P12:R12"/>
    <mergeCell ref="S12:AA12"/>
    <mergeCell ref="AB12:AF12"/>
    <mergeCell ref="B15:J15"/>
    <mergeCell ref="K15:O15"/>
    <mergeCell ref="P15:R15"/>
    <mergeCell ref="S15:AA15"/>
    <mergeCell ref="AB15:AF15"/>
    <mergeCell ref="AG15:AI15"/>
    <mergeCell ref="B14:J14"/>
    <mergeCell ref="K14:O14"/>
    <mergeCell ref="P14:R14"/>
    <mergeCell ref="S14:AA14"/>
    <mergeCell ref="AB14:AF14"/>
    <mergeCell ref="AG14:AI14"/>
    <mergeCell ref="B18:L18"/>
    <mergeCell ref="S18:AC18"/>
    <mergeCell ref="B19:L19"/>
    <mergeCell ref="S19:AC19"/>
    <mergeCell ref="P18:R18"/>
    <mergeCell ref="AD18:AF18"/>
    <mergeCell ref="B16:L16"/>
    <mergeCell ref="M16:R16"/>
    <mergeCell ref="S16:AC16"/>
    <mergeCell ref="AD16:AI16"/>
    <mergeCell ref="B17:L17"/>
    <mergeCell ref="M17:R17"/>
    <mergeCell ref="S17:AC17"/>
    <mergeCell ref="AD17:AI17"/>
    <mergeCell ref="AG18:AI18"/>
    <mergeCell ref="AD19:AF19"/>
    <mergeCell ref="AG19:AI19"/>
    <mergeCell ref="M19:O19"/>
    <mergeCell ref="P19:R19"/>
    <mergeCell ref="M18:O18"/>
    <mergeCell ref="B24:R24"/>
    <mergeCell ref="S24:AI24"/>
    <mergeCell ref="B22:L22"/>
    <mergeCell ref="S22:AC22"/>
    <mergeCell ref="B23:L23"/>
    <mergeCell ref="S23:AC23"/>
    <mergeCell ref="AG23:AI23"/>
    <mergeCell ref="B20:L20"/>
    <mergeCell ref="M20:R20"/>
    <mergeCell ref="S20:AC20"/>
    <mergeCell ref="AD20:AI20"/>
    <mergeCell ref="B21:L21"/>
    <mergeCell ref="M21:R21"/>
    <mergeCell ref="S21:AC21"/>
    <mergeCell ref="AD21:AI21"/>
    <mergeCell ref="M22:O22"/>
    <mergeCell ref="P22:R22"/>
    <mergeCell ref="M23:O23"/>
    <mergeCell ref="P23:R23"/>
    <mergeCell ref="AD22:AF22"/>
    <mergeCell ref="AG22:AI22"/>
    <mergeCell ref="AD23:AF23"/>
    <mergeCell ref="AF28:AG28"/>
    <mergeCell ref="AH28:AI28"/>
    <mergeCell ref="M29:R29"/>
    <mergeCell ref="AD29:AI29"/>
    <mergeCell ref="M28:N28"/>
    <mergeCell ref="O28:P28"/>
    <mergeCell ref="Q28:R28"/>
    <mergeCell ref="AD28:AE28"/>
    <mergeCell ref="M27:R27"/>
    <mergeCell ref="AD27:AI27"/>
    <mergeCell ref="S27:Y27"/>
    <mergeCell ref="Z27:AC27"/>
    <mergeCell ref="S28:Y28"/>
    <mergeCell ref="Z28:AC28"/>
    <mergeCell ref="S29:Y29"/>
    <mergeCell ref="Z29:AC29"/>
    <mergeCell ref="AF30:AG30"/>
    <mergeCell ref="AH30:AI30"/>
    <mergeCell ref="B31:AI31"/>
    <mergeCell ref="B32:AI32"/>
    <mergeCell ref="B33:AI33"/>
    <mergeCell ref="B34:AI34"/>
    <mergeCell ref="M30:N30"/>
    <mergeCell ref="O30:P30"/>
    <mergeCell ref="Q30:R30"/>
    <mergeCell ref="AD30:AE30"/>
    <mergeCell ref="S30:Y30"/>
    <mergeCell ref="Z30:AC30"/>
    <mergeCell ref="B40:AI40"/>
    <mergeCell ref="B45:AI45"/>
    <mergeCell ref="D46:E46"/>
    <mergeCell ref="F46:G46"/>
    <mergeCell ref="H46:I46"/>
    <mergeCell ref="J46:K46"/>
    <mergeCell ref="L46:M46"/>
    <mergeCell ref="N46:O46"/>
    <mergeCell ref="P46:Q46"/>
    <mergeCell ref="R46:S46"/>
    <mergeCell ref="T46:U46"/>
    <mergeCell ref="L81:M81"/>
    <mergeCell ref="L82:M82"/>
    <mergeCell ref="L84:M84"/>
    <mergeCell ref="AH62:AI62"/>
    <mergeCell ref="L75:M75"/>
    <mergeCell ref="C75:E75"/>
    <mergeCell ref="B70:AI70"/>
    <mergeCell ref="B71:AI71"/>
    <mergeCell ref="B72:AI72"/>
    <mergeCell ref="B73:AI73"/>
    <mergeCell ref="B74:M74"/>
    <mergeCell ref="N74:AI74"/>
    <mergeCell ref="F75:G75"/>
    <mergeCell ref="N75:P75"/>
    <mergeCell ref="Q75:AA75"/>
    <mergeCell ref="I75:K75"/>
    <mergeCell ref="B76:B78"/>
    <mergeCell ref="L76:M76"/>
    <mergeCell ref="B68:AI68"/>
    <mergeCell ref="B69:AI69"/>
    <mergeCell ref="Q77:AA77"/>
    <mergeCell ref="O77:P77"/>
    <mergeCell ref="AH65:AI65"/>
    <mergeCell ref="R136:S136"/>
    <mergeCell ref="R137:S137"/>
    <mergeCell ref="R125:S125"/>
    <mergeCell ref="B136:B142"/>
    <mergeCell ref="R139:S139"/>
    <mergeCell ref="R138:S138"/>
    <mergeCell ref="R148:S148"/>
    <mergeCell ref="B144:B150"/>
    <mergeCell ref="C122:G128"/>
    <mergeCell ref="C129:G135"/>
    <mergeCell ref="C136:G142"/>
    <mergeCell ref="C144:G150"/>
    <mergeCell ref="R124:S124"/>
    <mergeCell ref="R126:S126"/>
    <mergeCell ref="R130:S130"/>
    <mergeCell ref="B129:B135"/>
    <mergeCell ref="R131:S131"/>
    <mergeCell ref="R132:S132"/>
    <mergeCell ref="R133:S133"/>
    <mergeCell ref="B122:B128"/>
    <mergeCell ref="R127:S127"/>
    <mergeCell ref="R129:S129"/>
    <mergeCell ref="R134:S134"/>
    <mergeCell ref="R152:S152"/>
    <mergeCell ref="R145:S145"/>
    <mergeCell ref="R146:S146"/>
    <mergeCell ref="R144:S144"/>
    <mergeCell ref="R151:S151"/>
    <mergeCell ref="R149:S149"/>
    <mergeCell ref="X137:Z137"/>
    <mergeCell ref="AA137:AC137"/>
    <mergeCell ref="AD137:AF137"/>
    <mergeCell ref="X140:Z140"/>
    <mergeCell ref="AA140:AC140"/>
    <mergeCell ref="AD140:AF140"/>
    <mergeCell ref="AD144:AF144"/>
    <mergeCell ref="X147:Z147"/>
    <mergeCell ref="AA147:AC147"/>
    <mergeCell ref="AD147:AF147"/>
    <mergeCell ref="X151:Z151"/>
    <mergeCell ref="AA151:AC151"/>
    <mergeCell ref="AD151:AF151"/>
    <mergeCell ref="X146:Z146"/>
    <mergeCell ref="AA146:AC146"/>
    <mergeCell ref="AD146:AF146"/>
    <mergeCell ref="X149:Z149"/>
    <mergeCell ref="AA149:AC149"/>
    <mergeCell ref="AG137:AI137"/>
    <mergeCell ref="X138:Z138"/>
    <mergeCell ref="AA138:AC138"/>
    <mergeCell ref="AD138:AF138"/>
    <mergeCell ref="AG138:AI138"/>
    <mergeCell ref="X139:Z139"/>
    <mergeCell ref="AA139:AC139"/>
    <mergeCell ref="AD139:AF139"/>
    <mergeCell ref="AG139:AI139"/>
    <mergeCell ref="R100:S100"/>
    <mergeCell ref="O79:P79"/>
    <mergeCell ref="O80:P80"/>
    <mergeCell ref="O81:P81"/>
    <mergeCell ref="AD153:AF153"/>
    <mergeCell ref="B168:AD168"/>
    <mergeCell ref="AE168:AI168"/>
    <mergeCell ref="B246:B253"/>
    <mergeCell ref="B151:B157"/>
    <mergeCell ref="X153:Z153"/>
    <mergeCell ref="AA153:AC153"/>
    <mergeCell ref="X156:Z156"/>
    <mergeCell ref="R154:S154"/>
    <mergeCell ref="R155:S155"/>
    <mergeCell ref="R156:S156"/>
    <mergeCell ref="R116:S116"/>
    <mergeCell ref="R101:S101"/>
    <mergeCell ref="R102:S102"/>
    <mergeCell ref="R103:S103"/>
    <mergeCell ref="R104:S104"/>
    <mergeCell ref="R153:S153"/>
    <mergeCell ref="B89:K89"/>
    <mergeCell ref="L89:AI89"/>
    <mergeCell ref="B90:AI90"/>
    <mergeCell ref="B98:AI98"/>
    <mergeCell ref="F76:G78"/>
    <mergeCell ref="F80:G81"/>
    <mergeCell ref="F82:G84"/>
    <mergeCell ref="Q81:AA81"/>
    <mergeCell ref="Q82:AA82"/>
    <mergeCell ref="Q84:AA84"/>
    <mergeCell ref="AD85:AI85"/>
    <mergeCell ref="B86:AI86"/>
    <mergeCell ref="B87:R87"/>
    <mergeCell ref="S87:AI87"/>
    <mergeCell ref="B88:R88"/>
    <mergeCell ref="S88:AI88"/>
    <mergeCell ref="B82:B84"/>
    <mergeCell ref="O82:P82"/>
    <mergeCell ref="O84:P84"/>
    <mergeCell ref="L83:M83"/>
    <mergeCell ref="O83:P83"/>
    <mergeCell ref="Q83:AA83"/>
    <mergeCell ref="Q80:AA80"/>
    <mergeCell ref="B79:B81"/>
    <mergeCell ref="L79:M79"/>
    <mergeCell ref="L80:M80"/>
    <mergeCell ref="F79:G79"/>
    <mergeCell ref="B91:AI91"/>
    <mergeCell ref="C76:E78"/>
    <mergeCell ref="C79:E81"/>
    <mergeCell ref="C82:E84"/>
    <mergeCell ref="R114:S114"/>
    <mergeCell ref="O76:P76"/>
    <mergeCell ref="O78:P78"/>
    <mergeCell ref="B114:B120"/>
    <mergeCell ref="R105:S105"/>
    <mergeCell ref="R118:S118"/>
    <mergeCell ref="B100:B106"/>
    <mergeCell ref="B96:U96"/>
    <mergeCell ref="V96:AA96"/>
    <mergeCell ref="AB96:AI96"/>
    <mergeCell ref="B97:U97"/>
    <mergeCell ref="V97:AA97"/>
    <mergeCell ref="AB97:AI97"/>
    <mergeCell ref="U99:W99"/>
    <mergeCell ref="AA99:AC99"/>
    <mergeCell ref="Q76:AA76"/>
    <mergeCell ref="Q78:AA78"/>
    <mergeCell ref="Q79:AA79"/>
    <mergeCell ref="L78:M78"/>
    <mergeCell ref="R115:S115"/>
    <mergeCell ref="AG99:AI99"/>
    <mergeCell ref="AD99:AF99"/>
    <mergeCell ref="R117:S117"/>
    <mergeCell ref="R119:S119"/>
    <mergeCell ref="AG153:AI153"/>
    <mergeCell ref="AG154:AI154"/>
    <mergeCell ref="AG155:AI155"/>
    <mergeCell ref="AA156:AC156"/>
    <mergeCell ref="AD156:AF156"/>
    <mergeCell ref="AG156:AI156"/>
    <mergeCell ref="R147:S147"/>
    <mergeCell ref="R140:S140"/>
    <mergeCell ref="R141:S141"/>
    <mergeCell ref="R122:S122"/>
    <mergeCell ref="R123:S123"/>
    <mergeCell ref="AG140:AI140"/>
    <mergeCell ref="X141:Z141"/>
    <mergeCell ref="AA141:AC141"/>
    <mergeCell ref="AD141:AF141"/>
    <mergeCell ref="X154:Z154"/>
    <mergeCell ref="AA154:AC154"/>
    <mergeCell ref="X144:Z144"/>
    <mergeCell ref="AA144:AC144"/>
    <mergeCell ref="R99:S99"/>
    <mergeCell ref="B26:R26"/>
    <mergeCell ref="B25:E25"/>
    <mergeCell ref="F25:I25"/>
    <mergeCell ref="J25:M25"/>
    <mergeCell ref="N25:R25"/>
    <mergeCell ref="S25:V25"/>
    <mergeCell ref="W25:Z25"/>
    <mergeCell ref="AA25:AD25"/>
    <mergeCell ref="AE25:AI25"/>
    <mergeCell ref="S26:AI26"/>
    <mergeCell ref="F48:G48"/>
    <mergeCell ref="H48:I48"/>
    <mergeCell ref="J48:K48"/>
    <mergeCell ref="L48:M48"/>
    <mergeCell ref="N48:O48"/>
    <mergeCell ref="P48:Q48"/>
    <mergeCell ref="R48:S48"/>
    <mergeCell ref="B27:H27"/>
    <mergeCell ref="I27:L27"/>
    <mergeCell ref="I28:L28"/>
    <mergeCell ref="B28:H28"/>
    <mergeCell ref="B29:H29"/>
    <mergeCell ref="I29:L29"/>
    <mergeCell ref="B30:H30"/>
    <mergeCell ref="I30:L30"/>
    <mergeCell ref="B41:AI41"/>
    <mergeCell ref="B42:AI42"/>
    <mergeCell ref="B43:AI43"/>
    <mergeCell ref="B44:AI44"/>
    <mergeCell ref="B35:AI35"/>
    <mergeCell ref="B36:AI36"/>
    <mergeCell ref="B37:AI37"/>
    <mergeCell ref="B38:AI38"/>
    <mergeCell ref="B39:AI39"/>
    <mergeCell ref="T48:U48"/>
    <mergeCell ref="V48:W48"/>
    <mergeCell ref="X48:Y48"/>
    <mergeCell ref="Z48:AA48"/>
    <mergeCell ref="AB48:AC48"/>
    <mergeCell ref="AD48:AE48"/>
    <mergeCell ref="AF48:AG48"/>
    <mergeCell ref="AH48:AI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D48:E48"/>
    <mergeCell ref="AH49:AI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T51:U51"/>
    <mergeCell ref="V51:W51"/>
    <mergeCell ref="X51:Y51"/>
    <mergeCell ref="Z51:AA51"/>
    <mergeCell ref="AB51:AC51"/>
    <mergeCell ref="AD51:AE51"/>
    <mergeCell ref="AF51:AG51"/>
    <mergeCell ref="AH51:AI51"/>
    <mergeCell ref="D51:E51"/>
    <mergeCell ref="F51:G51"/>
    <mergeCell ref="H51:I51"/>
    <mergeCell ref="J51:K51"/>
    <mergeCell ref="L51:M51"/>
    <mergeCell ref="N51:O51"/>
    <mergeCell ref="P51:Q51"/>
    <mergeCell ref="R51:S51"/>
    <mergeCell ref="D52:E52"/>
    <mergeCell ref="F52:G52"/>
    <mergeCell ref="H52:I52"/>
    <mergeCell ref="J52:K52"/>
    <mergeCell ref="L52:M52"/>
    <mergeCell ref="P52:Q52"/>
    <mergeCell ref="R52:S52"/>
    <mergeCell ref="T52:U52"/>
    <mergeCell ref="V52:W52"/>
    <mergeCell ref="X52:Y52"/>
    <mergeCell ref="AB52:AC52"/>
    <mergeCell ref="AD52:AE52"/>
    <mergeCell ref="AF52:AG52"/>
    <mergeCell ref="AH52:AI52"/>
    <mergeCell ref="B107:B113"/>
    <mergeCell ref="C107:G113"/>
    <mergeCell ref="R107:S107"/>
    <mergeCell ref="X107:Z107"/>
    <mergeCell ref="AA107:AC107"/>
    <mergeCell ref="AD107:AF107"/>
    <mergeCell ref="AG107:AI107"/>
    <mergeCell ref="R108:S108"/>
    <mergeCell ref="X108:Z108"/>
    <mergeCell ref="AA108:AC108"/>
    <mergeCell ref="AD108:AF108"/>
    <mergeCell ref="AG108:AI108"/>
    <mergeCell ref="R109:S109"/>
    <mergeCell ref="X109:Z109"/>
    <mergeCell ref="AA109:AC109"/>
    <mergeCell ref="AD109:AF109"/>
    <mergeCell ref="AG109:AI109"/>
    <mergeCell ref="R110:S110"/>
    <mergeCell ref="X110:Z110"/>
    <mergeCell ref="R111:S111"/>
    <mergeCell ref="X111:Z111"/>
    <mergeCell ref="AD111:AF111"/>
    <mergeCell ref="AG111:AI111"/>
    <mergeCell ref="R112:S112"/>
    <mergeCell ref="X112:Z112"/>
    <mergeCell ref="AA112:AC112"/>
    <mergeCell ref="AD112:AF112"/>
    <mergeCell ref="AG112:AI112"/>
    <mergeCell ref="C151:G157"/>
    <mergeCell ref="B158:B164"/>
    <mergeCell ref="C158:G164"/>
    <mergeCell ref="R158:S158"/>
    <mergeCell ref="X158:Z158"/>
    <mergeCell ref="AA158:AC158"/>
    <mergeCell ref="AD158:AF158"/>
    <mergeCell ref="AG158:AI158"/>
    <mergeCell ref="R159:S159"/>
    <mergeCell ref="X159:Z159"/>
    <mergeCell ref="AA159:AC159"/>
    <mergeCell ref="AD159:AF159"/>
    <mergeCell ref="AG159:AI159"/>
    <mergeCell ref="R160:S160"/>
    <mergeCell ref="X160:Z160"/>
    <mergeCell ref="AA160:AC160"/>
    <mergeCell ref="AD160:AF160"/>
    <mergeCell ref="AG160:AI160"/>
    <mergeCell ref="R161:S161"/>
    <mergeCell ref="X161:Z161"/>
    <mergeCell ref="AA161:AC161"/>
    <mergeCell ref="AD161:AF161"/>
    <mergeCell ref="AG161:AI161"/>
    <mergeCell ref="R162:S162"/>
    <mergeCell ref="X162:Z162"/>
    <mergeCell ref="AA162:AC162"/>
    <mergeCell ref="AD162:AF162"/>
    <mergeCell ref="AG162:AI162"/>
    <mergeCell ref="R163:S163"/>
    <mergeCell ref="X163:Z163"/>
    <mergeCell ref="AA163:AC163"/>
    <mergeCell ref="AD163:AF163"/>
    <mergeCell ref="AG163:AI163"/>
    <mergeCell ref="X164:Z164"/>
    <mergeCell ref="AA164:AC164"/>
    <mergeCell ref="AD164:AF164"/>
    <mergeCell ref="AG164:AI164"/>
    <mergeCell ref="AC75:AE75"/>
    <mergeCell ref="AC76:AE76"/>
    <mergeCell ref="AC77:AE77"/>
    <mergeCell ref="AC78:AE78"/>
    <mergeCell ref="AC79:AE79"/>
    <mergeCell ref="AC80:AE80"/>
    <mergeCell ref="AC81:AE81"/>
    <mergeCell ref="AC82:AE82"/>
    <mergeCell ref="AC83:AE83"/>
    <mergeCell ref="AC84:AE84"/>
    <mergeCell ref="AG75:AI75"/>
    <mergeCell ref="AG76:AI76"/>
    <mergeCell ref="AG77:AI77"/>
    <mergeCell ref="AG78:AI78"/>
    <mergeCell ref="AG79:AI79"/>
    <mergeCell ref="AG80:AI80"/>
    <mergeCell ref="AG81:AI81"/>
    <mergeCell ref="AG82:AI82"/>
    <mergeCell ref="AG83:AI83"/>
    <mergeCell ref="AG84:AI84"/>
    <mergeCell ref="D53:E53"/>
    <mergeCell ref="F53:G53"/>
    <mergeCell ref="H53:I53"/>
    <mergeCell ref="J53:K53"/>
    <mergeCell ref="L53:M53"/>
    <mergeCell ref="P53:Q53"/>
    <mergeCell ref="R53:S53"/>
    <mergeCell ref="T53:U53"/>
    <mergeCell ref="B67:AI67"/>
    <mergeCell ref="C54:C65"/>
    <mergeCell ref="D54:E54"/>
    <mergeCell ref="F54:G54"/>
    <mergeCell ref="H54:I54"/>
    <mergeCell ref="J54:K54"/>
    <mergeCell ref="L54:M54"/>
    <mergeCell ref="P54:Q54"/>
    <mergeCell ref="T54:U54"/>
    <mergeCell ref="V54:W54"/>
    <mergeCell ref="X54:Y54"/>
    <mergeCell ref="F55:G55"/>
    <mergeCell ref="H55:I55"/>
    <mergeCell ref="J55:K55"/>
    <mergeCell ref="P55:Q55"/>
    <mergeCell ref="T55:U55"/>
    <mergeCell ref="AD53:AE53"/>
    <mergeCell ref="AB54:AC54"/>
    <mergeCell ref="AD54:AE54"/>
    <mergeCell ref="F56:G56"/>
    <mergeCell ref="H56:I56"/>
    <mergeCell ref="P56:Q56"/>
    <mergeCell ref="V56:W56"/>
    <mergeCell ref="X56:Y56"/>
    <mergeCell ref="AB56:AC56"/>
    <mergeCell ref="AD56:AE56"/>
    <mergeCell ref="B47:B59"/>
    <mergeCell ref="F60:G65"/>
    <mergeCell ref="AH61:AI61"/>
    <mergeCell ref="D55:E65"/>
    <mergeCell ref="AH59:AI59"/>
    <mergeCell ref="AH60:AI60"/>
    <mergeCell ref="F59:G59"/>
    <mergeCell ref="X57:Y57"/>
    <mergeCell ref="AD57:AE57"/>
    <mergeCell ref="AF57:AG57"/>
    <mergeCell ref="AH57:AI57"/>
    <mergeCell ref="F58:G58"/>
    <mergeCell ref="P58:Q58"/>
    <mergeCell ref="AD58:AE58"/>
    <mergeCell ref="AF58:AG58"/>
    <mergeCell ref="AH58:AI58"/>
    <mergeCell ref="F57:G57"/>
    <mergeCell ref="P57:Q57"/>
    <mergeCell ref="V55:W55"/>
    <mergeCell ref="X55:Y55"/>
    <mergeCell ref="AB55:AC55"/>
    <mergeCell ref="AD55:AE55"/>
    <mergeCell ref="V53:W53"/>
    <mergeCell ref="X53:Y53"/>
    <mergeCell ref="AF55:AG55"/>
    <mergeCell ref="AH55:AI55"/>
    <mergeCell ref="AH63:AI63"/>
    <mergeCell ref="AH64:AI64"/>
    <mergeCell ref="H57:I65"/>
    <mergeCell ref="J56:K65"/>
    <mergeCell ref="L55:M65"/>
    <mergeCell ref="N52:O65"/>
    <mergeCell ref="P59:Q65"/>
    <mergeCell ref="R54:S65"/>
    <mergeCell ref="T56:U65"/>
    <mergeCell ref="V57:W65"/>
    <mergeCell ref="X58:Y65"/>
    <mergeCell ref="Z52:AA65"/>
    <mergeCell ref="AB57:AC65"/>
    <mergeCell ref="AD59:AE65"/>
    <mergeCell ref="AF59:AG65"/>
    <mergeCell ref="AF53:AG53"/>
    <mergeCell ref="AH53:AI53"/>
    <mergeCell ref="AF54:AG54"/>
    <mergeCell ref="AH54:AI54"/>
    <mergeCell ref="AF56:AG56"/>
    <mergeCell ref="AH56:AI56"/>
    <mergeCell ref="AB53:AC53"/>
  </mergeCells>
  <dataValidations count="3">
    <dataValidation type="list" allowBlank="1" showInputMessage="1" showErrorMessage="1" sqref="AG15:AI15">
      <formula1>$F$3:$F$5</formula1>
    </dataValidation>
    <dataValidation showInputMessage="1" showErrorMessage="1" sqref="N52"/>
    <dataValidation showDropDown="1" showErrorMessage="1" promptTitle="ODS1" prompt="7 metas para el ODS1" sqref="C54"/>
  </dataValidations>
  <pageMargins left="0.7" right="0.7" top="0.75" bottom="0.75" header="0.3" footer="0.3"/>
  <pageSetup paperSize="9" orientation="portrait" r:id="rId1"/>
  <ignoredErrors>
    <ignoredError sqref="C66 E66 G66 J66 M66 O66 Q66 S66 U66 W66 Y66 AA66 AC66 AE66 AG66 AI6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28</xdr:col>
                    <xdr:colOff>114300</xdr:colOff>
                    <xdr:row>6</xdr:row>
                    <xdr:rowOff>114300</xdr:rowOff>
                  </from>
                  <to>
                    <xdr:col>29</xdr:col>
                    <xdr:colOff>571500</xdr:colOff>
                    <xdr:row>6</xdr:row>
                    <xdr:rowOff>904875</xdr:rowOff>
                  </to>
                </anchor>
              </controlPr>
            </control>
          </mc:Choice>
        </mc:AlternateContent>
        <mc:AlternateContent xmlns:mc="http://schemas.openxmlformats.org/markup-compatibility/2006">
          <mc:Choice Requires="x14">
            <control shapeId="1026" r:id="rId5" name="Check Box 2">
              <controlPr locked="0" defaultSize="0" autoFill="0" autoLine="0" autoPict="0">
                <anchor moveWithCells="1">
                  <from>
                    <xdr:col>28</xdr:col>
                    <xdr:colOff>133350</xdr:colOff>
                    <xdr:row>6</xdr:row>
                    <xdr:rowOff>962025</xdr:rowOff>
                  </from>
                  <to>
                    <xdr:col>29</xdr:col>
                    <xdr:colOff>590550</xdr:colOff>
                    <xdr:row>7</xdr:row>
                    <xdr:rowOff>600075</xdr:rowOff>
                  </to>
                </anchor>
              </controlPr>
            </control>
          </mc:Choice>
        </mc:AlternateContent>
        <mc:AlternateContent xmlns:mc="http://schemas.openxmlformats.org/markup-compatibility/2006">
          <mc:Choice Requires="x14">
            <control shapeId="1027" r:id="rId6" name="Check Box 3">
              <controlPr locked="0" defaultSize="0" autoFill="0" autoLine="0" autoPict="0">
                <anchor moveWithCells="1">
                  <from>
                    <xdr:col>34</xdr:col>
                    <xdr:colOff>266700</xdr:colOff>
                    <xdr:row>6</xdr:row>
                    <xdr:rowOff>47625</xdr:rowOff>
                  </from>
                  <to>
                    <xdr:col>35</xdr:col>
                    <xdr:colOff>266700</xdr:colOff>
                    <xdr:row>6</xdr:row>
                    <xdr:rowOff>828675</xdr:rowOff>
                  </to>
                </anchor>
              </controlPr>
            </control>
          </mc:Choice>
        </mc:AlternateContent>
        <mc:AlternateContent xmlns:mc="http://schemas.openxmlformats.org/markup-compatibility/2006">
          <mc:Choice Requires="x14">
            <control shapeId="1028" r:id="rId7" name="Check Box 4">
              <controlPr locked="0" defaultSize="0" autoFill="0" autoLine="0" autoPict="0">
                <anchor moveWithCells="1">
                  <from>
                    <xdr:col>34</xdr:col>
                    <xdr:colOff>257175</xdr:colOff>
                    <xdr:row>6</xdr:row>
                    <xdr:rowOff>895350</xdr:rowOff>
                  </from>
                  <to>
                    <xdr:col>35</xdr:col>
                    <xdr:colOff>257175</xdr:colOff>
                    <xdr:row>8</xdr:row>
                    <xdr:rowOff>38100</xdr:rowOff>
                  </to>
                </anchor>
              </controlPr>
            </control>
          </mc:Choice>
        </mc:AlternateContent>
        <mc:AlternateContent xmlns:mc="http://schemas.openxmlformats.org/markup-compatibility/2006">
          <mc:Choice Requires="x14">
            <control shapeId="1030" r:id="rId8" name="Check Box 6">
              <controlPr locked="0" defaultSize="0" autoFill="0" autoLine="0" autoPict="0">
                <anchor moveWithCells="1">
                  <from>
                    <xdr:col>7</xdr:col>
                    <xdr:colOff>885825</xdr:colOff>
                    <xdr:row>24</xdr:row>
                    <xdr:rowOff>57150</xdr:rowOff>
                  </from>
                  <to>
                    <xdr:col>9</xdr:col>
                    <xdr:colOff>257175</xdr:colOff>
                    <xdr:row>24</xdr:row>
                    <xdr:rowOff>762000</xdr:rowOff>
                  </to>
                </anchor>
              </controlPr>
            </control>
          </mc:Choice>
        </mc:AlternateContent>
        <mc:AlternateContent xmlns:mc="http://schemas.openxmlformats.org/markup-compatibility/2006">
          <mc:Choice Requires="x14">
            <control shapeId="1036" r:id="rId9" name="Check Box 12">
              <controlPr locked="0" defaultSize="0" autoFill="0" autoLine="0" autoPict="0">
                <anchor moveWithCells="1">
                  <from>
                    <xdr:col>4</xdr:col>
                    <xdr:colOff>66675</xdr:colOff>
                    <xdr:row>24</xdr:row>
                    <xdr:rowOff>76200</xdr:rowOff>
                  </from>
                  <to>
                    <xdr:col>5</xdr:col>
                    <xdr:colOff>57150</xdr:colOff>
                    <xdr:row>24</xdr:row>
                    <xdr:rowOff>781050</xdr:rowOff>
                  </to>
                </anchor>
              </controlPr>
            </control>
          </mc:Choice>
        </mc:AlternateContent>
        <mc:AlternateContent xmlns:mc="http://schemas.openxmlformats.org/markup-compatibility/2006">
          <mc:Choice Requires="x14">
            <control shapeId="1037" r:id="rId10" name="Check Box 13">
              <controlPr locked="0" defaultSize="0" autoFill="0" autoLine="0" autoPict="0">
                <anchor moveWithCells="1">
                  <from>
                    <xdr:col>12</xdr:col>
                    <xdr:colOff>171450</xdr:colOff>
                    <xdr:row>24</xdr:row>
                    <xdr:rowOff>57150</xdr:rowOff>
                  </from>
                  <to>
                    <xdr:col>13</xdr:col>
                    <xdr:colOff>161925</xdr:colOff>
                    <xdr:row>24</xdr:row>
                    <xdr:rowOff>762000</xdr:rowOff>
                  </to>
                </anchor>
              </controlPr>
            </control>
          </mc:Choice>
        </mc:AlternateContent>
        <mc:AlternateContent xmlns:mc="http://schemas.openxmlformats.org/markup-compatibility/2006">
          <mc:Choice Requires="x14">
            <control shapeId="1038" r:id="rId11" name="Check Box 14">
              <controlPr locked="0" defaultSize="0" autoFill="0" autoLine="0" autoPict="0">
                <anchor moveWithCells="1">
                  <from>
                    <xdr:col>25</xdr:col>
                    <xdr:colOff>66675</xdr:colOff>
                    <xdr:row>24</xdr:row>
                    <xdr:rowOff>76200</xdr:rowOff>
                  </from>
                  <to>
                    <xdr:col>26</xdr:col>
                    <xdr:colOff>238125</xdr:colOff>
                    <xdr:row>24</xdr:row>
                    <xdr:rowOff>781050</xdr:rowOff>
                  </to>
                </anchor>
              </controlPr>
            </control>
          </mc:Choice>
        </mc:AlternateContent>
        <mc:AlternateContent xmlns:mc="http://schemas.openxmlformats.org/markup-compatibility/2006">
          <mc:Choice Requires="x14">
            <control shapeId="1039" r:id="rId12" name="Check Box 15">
              <controlPr locked="0" defaultSize="0" autoFill="0" autoLine="0" autoPict="0">
                <anchor moveWithCells="1">
                  <from>
                    <xdr:col>21</xdr:col>
                    <xdr:colOff>209550</xdr:colOff>
                    <xdr:row>24</xdr:row>
                    <xdr:rowOff>57150</xdr:rowOff>
                  </from>
                  <to>
                    <xdr:col>21</xdr:col>
                    <xdr:colOff>990600</xdr:colOff>
                    <xdr:row>24</xdr:row>
                    <xdr:rowOff>752475</xdr:rowOff>
                  </to>
                </anchor>
              </controlPr>
            </control>
          </mc:Choice>
        </mc:AlternateContent>
        <mc:AlternateContent xmlns:mc="http://schemas.openxmlformats.org/markup-compatibility/2006">
          <mc:Choice Requires="x14">
            <control shapeId="1040" r:id="rId13" name="Check Box 16">
              <controlPr locked="0" defaultSize="0" autoFill="0" autoLine="0" autoPict="0">
                <anchor moveWithCells="1">
                  <from>
                    <xdr:col>29</xdr:col>
                    <xdr:colOff>238125</xdr:colOff>
                    <xdr:row>24</xdr:row>
                    <xdr:rowOff>76200</xdr:rowOff>
                  </from>
                  <to>
                    <xdr:col>30</xdr:col>
                    <xdr:colOff>333375</xdr:colOff>
                    <xdr:row>24</xdr:row>
                    <xdr:rowOff>781050</xdr:rowOff>
                  </to>
                </anchor>
              </controlPr>
            </control>
          </mc:Choice>
        </mc:AlternateContent>
        <mc:AlternateContent xmlns:mc="http://schemas.openxmlformats.org/markup-compatibility/2006">
          <mc:Choice Requires="x14">
            <control shapeId="1045" r:id="rId14" name="Check Box 21">
              <controlPr locked="0" defaultSize="0" autoFill="0" autoLine="0" autoPict="0">
                <anchor moveWithCells="1">
                  <from>
                    <xdr:col>25</xdr:col>
                    <xdr:colOff>66675</xdr:colOff>
                    <xdr:row>24</xdr:row>
                    <xdr:rowOff>76200</xdr:rowOff>
                  </from>
                  <to>
                    <xdr:col>26</xdr:col>
                    <xdr:colOff>238125</xdr:colOff>
                    <xdr:row>24</xdr:row>
                    <xdr:rowOff>781050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5">
        <x14:dataValidation type="list" allowBlank="1" showInputMessage="1" showErrorMessage="1">
          <x14:formula1>
            <xm:f>DATOS!$B$3:$B$19</xm:f>
          </x14:formula1>
          <xm:sqref>D8:I8</xm:sqref>
        </x14:dataValidation>
        <x14:dataValidation type="list" allowBlank="1" showInputMessage="1" showErrorMessage="1">
          <x14:formula1>
            <xm:f>DATOS!$D$3:$D$23</xm:f>
          </x14:formula1>
          <xm:sqref>J8:O8</xm:sqref>
        </x14:dataValidation>
        <x14:dataValidation type="list" allowBlank="1" showInputMessage="1" showErrorMessage="1">
          <x14:formula1>
            <xm:f>DATOS!$E$3:$E$5</xm:f>
          </x14:formula1>
          <xm:sqref>P8:R8</xm:sqref>
        </x14:dataValidation>
        <x14:dataValidation type="list" allowBlank="1" showInputMessage="1" showErrorMessage="1">
          <x14:formula1>
            <xm:f>DATOS!$G$3:$G$5</xm:f>
          </x14:formula1>
          <xm:sqref>P15:R15</xm:sqref>
        </x14:dataValidation>
        <x14:dataValidation type="list" allowBlank="1" showInputMessage="1" showErrorMessage="1">
          <x14:formula1>
            <xm:f>DATOS!$H$3:$H$5</xm:f>
          </x14:formula1>
          <xm:sqref>M28:R28 M30:R30 AD28:AI28 AD30:AI30</xm:sqref>
        </x14:dataValidation>
        <x14:dataValidation type="list" allowBlank="1" showInputMessage="1" showErrorMessage="1">
          <x14:formula1>
            <xm:f>DATOS!$F$3:$F$77</xm:f>
          </x14:formula1>
          <xm:sqref>S8:V8</xm:sqref>
        </x14:dataValidation>
        <x14:dataValidation type="list" allowBlank="1" showInputMessage="1" showErrorMessage="1">
          <x14:formula1>
            <xm:f>DATOS!$M$3:$M$9</xm:f>
          </x14:formula1>
          <xm:sqref>C47:C53</xm:sqref>
        </x14:dataValidation>
        <x14:dataValidation type="list" allowBlank="1" showInputMessage="1" showErrorMessage="1">
          <x14:formula1>
            <xm:f>DATOS!$N$3:$N$10</xm:f>
          </x14:formula1>
          <xm:sqref>D47:E54</xm:sqref>
        </x14:dataValidation>
        <x14:dataValidation type="list" allowBlank="1" showInputMessage="1" showErrorMessage="1">
          <x14:formula1>
            <xm:f>DATOS!$O$3:$O$15</xm:f>
          </x14:formula1>
          <xm:sqref>F47:G59</xm:sqref>
        </x14:dataValidation>
        <x14:dataValidation type="list" allowBlank="1" showInputMessage="1" showErrorMessage="1">
          <x14:formula1>
            <xm:f>DATOS!$P$3:$P$12</xm:f>
          </x14:formula1>
          <xm:sqref>H47:I56</xm:sqref>
        </x14:dataValidation>
        <x14:dataValidation type="list" allowBlank="1" showInputMessage="1" showErrorMessage="1">
          <x14:formula1>
            <xm:f>DATOS!$Q$3:$Q$11</xm:f>
          </x14:formula1>
          <xm:sqref>J47:K55</xm:sqref>
        </x14:dataValidation>
        <x14:dataValidation type="list" allowBlank="1" showInputMessage="1" showErrorMessage="1">
          <x14:formula1>
            <xm:f>DATOS!$R$3:$R$10</xm:f>
          </x14:formula1>
          <xm:sqref>L47:M54</xm:sqref>
        </x14:dataValidation>
        <x14:dataValidation type="list" allowBlank="1" showInputMessage="1" showErrorMessage="1">
          <x14:formula1>
            <xm:f>DATOS!$S$3:$S$7</xm:f>
          </x14:formula1>
          <xm:sqref>N47:O51</xm:sqref>
        </x14:dataValidation>
        <x14:dataValidation type="list" allowBlank="1" showInputMessage="1" showErrorMessage="1">
          <x14:formula1>
            <xm:f>DATOS!$T$3:$T$14</xm:f>
          </x14:formula1>
          <xm:sqref>P47:Q58</xm:sqref>
        </x14:dataValidation>
        <x14:dataValidation type="list" allowBlank="1" showInputMessage="1" showErrorMessage="1">
          <x14:formula1>
            <xm:f>DATOS!$U$3:$U$10</xm:f>
          </x14:formula1>
          <xm:sqref>R47:S53</xm:sqref>
        </x14:dataValidation>
        <x14:dataValidation type="list" allowBlank="1" showInputMessage="1" showErrorMessage="1">
          <x14:formula1>
            <xm:f>DATOS!$V$3:$V$12</xm:f>
          </x14:formula1>
          <xm:sqref>T47:U55</xm:sqref>
        </x14:dataValidation>
        <x14:dataValidation type="list" allowBlank="1" showInputMessage="1" showErrorMessage="1">
          <x14:formula1>
            <xm:f>DATOS!$W$3:$W$12</xm:f>
          </x14:formula1>
          <xm:sqref>V47:W56</xm:sqref>
        </x14:dataValidation>
        <x14:dataValidation type="list" allowBlank="1" showInputMessage="1" showErrorMessage="1">
          <x14:formula1>
            <xm:f>DATOS!$X$3:$X$13</xm:f>
          </x14:formula1>
          <xm:sqref>X47:Y57</xm:sqref>
        </x14:dataValidation>
        <x14:dataValidation type="list" allowBlank="1" showInputMessage="1" showErrorMessage="1">
          <x14:formula1>
            <xm:f>DATOS!$Y$3:$Y$7</xm:f>
          </x14:formula1>
          <xm:sqref>Z47:AA51</xm:sqref>
        </x14:dataValidation>
        <x14:dataValidation type="list" allowBlank="1" showInputMessage="1" showErrorMessage="1">
          <x14:formula1>
            <xm:f>DATOS!$Z$3:$Z$12</xm:f>
          </x14:formula1>
          <xm:sqref>AB47:AC56</xm:sqref>
        </x14:dataValidation>
        <x14:dataValidation type="list" allowBlank="1" showInputMessage="1" showErrorMessage="1">
          <x14:formula1>
            <xm:f>DATOS!$AA$3:$AA$14</xm:f>
          </x14:formula1>
          <xm:sqref>AD47:AE58</xm:sqref>
        </x14:dataValidation>
        <x14:dataValidation type="list" allowBlank="1" showInputMessage="1" showErrorMessage="1">
          <x14:formula1>
            <xm:f>DATOS!$AB$3:$AB$14</xm:f>
          </x14:formula1>
          <xm:sqref>AF47:AG58</xm:sqref>
        </x14:dataValidation>
        <x14:dataValidation type="list" allowBlank="1" showInputMessage="1" showErrorMessage="1">
          <x14:formula1>
            <xm:f>DATOS!$I$3:$I$12</xm:f>
          </x14:formula1>
          <xm:sqref>J76:J84</xm:sqref>
        </x14:dataValidation>
        <x14:dataValidation type="list" allowBlank="1" showInputMessage="1" showErrorMessage="1">
          <x14:formula1>
            <xm:f>DATOS!$AC$3:$AC$22</xm:f>
          </x14:formula1>
          <xm:sqref>AH47:AI65</xm:sqref>
        </x14:dataValidation>
        <x14:dataValidation type="list" allowBlank="1" showInputMessage="1" showErrorMessage="1">
          <x14:formula1>
            <xm:f>DATOS!$C$3:$C$16</xm:f>
          </x14:formula1>
          <xm:sqref>O76:P84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C175"/>
  <sheetViews>
    <sheetView zoomScale="71" zoomScaleNormal="71" workbookViewId="0">
      <selection activeCell="O43" sqref="O43:T58"/>
    </sheetView>
  </sheetViews>
  <sheetFormatPr baseColWidth="10" defaultRowHeight="15"/>
  <cols>
    <col min="1" max="1" width="6" customWidth="1"/>
    <col min="2" max="2" width="11.42578125" hidden="1" customWidth="1"/>
    <col min="3" max="3" width="7" hidden="1" customWidth="1"/>
    <col min="4" max="4" width="7" customWidth="1"/>
    <col min="5" max="5" width="8.5703125" customWidth="1"/>
    <col min="6" max="6" width="16.7109375" customWidth="1"/>
    <col min="7" max="7" width="69.28515625" customWidth="1"/>
    <col min="8" max="8" width="17" customWidth="1"/>
    <col min="9" max="9" width="13.42578125" customWidth="1"/>
    <col min="10" max="10" width="17.85546875" customWidth="1"/>
    <col min="11" max="11" width="19" customWidth="1"/>
    <col min="12" max="12" width="13.7109375" customWidth="1"/>
    <col min="13" max="13" width="16.28515625" customWidth="1"/>
    <col min="14" max="14" width="17" customWidth="1"/>
    <col min="15" max="15" width="22.140625" customWidth="1"/>
    <col min="17" max="17" width="13.5703125" customWidth="1"/>
    <col min="18" max="18" width="10.5703125" customWidth="1"/>
    <col min="19" max="19" width="14.42578125" customWidth="1"/>
    <col min="20" max="20" width="20.85546875" customWidth="1"/>
    <col min="21" max="21" width="16.42578125" customWidth="1"/>
    <col min="22" max="22" width="3" customWidth="1"/>
    <col min="23" max="23" width="43.85546875" customWidth="1"/>
    <col min="24" max="24" width="55.28515625" customWidth="1"/>
    <col min="25" max="25" width="12.140625" customWidth="1"/>
    <col min="26" max="26" width="17.42578125" customWidth="1"/>
    <col min="27" max="27" width="40.140625" customWidth="1"/>
    <col min="28" max="28" width="17.42578125" customWidth="1"/>
    <col min="29" max="29" width="19.42578125" customWidth="1"/>
    <col min="30" max="30" width="16.42578125" customWidth="1"/>
    <col min="31" max="31" width="17.140625" customWidth="1"/>
    <col min="32" max="32" width="17" customWidth="1"/>
    <col min="33" max="33" width="17.42578125" customWidth="1"/>
    <col min="34" max="34" width="18.5703125" customWidth="1"/>
    <col min="35" max="35" width="10" customWidth="1"/>
    <col min="36" max="36" width="0.140625" hidden="1" customWidth="1"/>
    <col min="39" max="39" width="22.5703125" customWidth="1"/>
    <col min="40" max="40" width="5.7109375" customWidth="1"/>
    <col min="44" max="44" width="14.7109375" customWidth="1"/>
    <col min="45" max="45" width="11.42578125" customWidth="1"/>
    <col min="46" max="46" width="19.140625" customWidth="1"/>
    <col min="47" max="47" width="20.5703125" customWidth="1"/>
  </cols>
  <sheetData>
    <row r="1" spans="1:55" ht="15.75" customHeight="1" thickBot="1">
      <c r="A1" s="45"/>
      <c r="B1" s="45"/>
      <c r="C1" s="45"/>
      <c r="D1" s="45"/>
      <c r="E1" s="45"/>
      <c r="F1" s="45"/>
      <c r="G1" s="45"/>
      <c r="H1" s="45"/>
      <c r="I1" s="45"/>
      <c r="J1" s="45"/>
      <c r="K1" s="45"/>
      <c r="L1" s="46"/>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row>
    <row r="2" spans="1:55" ht="15" customHeight="1">
      <c r="A2" s="45"/>
      <c r="C2" s="45"/>
      <c r="D2" s="45"/>
      <c r="E2" s="306"/>
      <c r="F2" s="307"/>
      <c r="G2" s="307"/>
      <c r="H2" s="307"/>
      <c r="I2" s="307"/>
      <c r="J2" s="950" t="s">
        <v>659</v>
      </c>
      <c r="K2" s="950"/>
      <c r="L2" s="950"/>
      <c r="M2" s="950"/>
      <c r="N2" s="950"/>
      <c r="O2" s="950"/>
      <c r="P2" s="950"/>
      <c r="Q2" s="950"/>
      <c r="R2" s="950"/>
      <c r="S2" s="950"/>
      <c r="T2" s="951"/>
      <c r="U2" s="45"/>
      <c r="V2" s="944"/>
      <c r="W2" s="945"/>
      <c r="X2" s="945"/>
      <c r="Y2" s="950" t="s">
        <v>723</v>
      </c>
      <c r="Z2" s="950"/>
      <c r="AA2" s="950"/>
      <c r="AB2" s="950"/>
      <c r="AC2" s="950"/>
      <c r="AD2" s="950"/>
      <c r="AE2" s="950"/>
      <c r="AF2" s="950"/>
      <c r="AG2" s="950"/>
      <c r="AH2" s="950"/>
      <c r="AI2" s="950"/>
      <c r="AJ2" s="950"/>
      <c r="AK2" s="950"/>
      <c r="AL2" s="950"/>
      <c r="AM2" s="950"/>
      <c r="AN2" s="951"/>
      <c r="AO2" s="45"/>
      <c r="AP2" s="1168"/>
      <c r="AQ2" s="1169"/>
      <c r="AR2" s="1169"/>
      <c r="AS2" s="1170"/>
      <c r="AT2" s="1174" t="s">
        <v>733</v>
      </c>
      <c r="AU2" s="950"/>
      <c r="AV2" s="950"/>
      <c r="AW2" s="950"/>
      <c r="AX2" s="950"/>
      <c r="AY2" s="950"/>
      <c r="AZ2" s="950"/>
      <c r="BA2" s="951"/>
      <c r="BB2" s="45"/>
      <c r="BC2" s="45"/>
    </row>
    <row r="3" spans="1:55" ht="15" customHeight="1">
      <c r="A3" s="45"/>
      <c r="C3" s="45"/>
      <c r="D3" s="45"/>
      <c r="E3" s="308"/>
      <c r="F3" s="309"/>
      <c r="G3" s="309"/>
      <c r="H3" s="309"/>
      <c r="I3" s="309"/>
      <c r="J3" s="952"/>
      <c r="K3" s="952"/>
      <c r="L3" s="952"/>
      <c r="M3" s="952"/>
      <c r="N3" s="952"/>
      <c r="O3" s="952"/>
      <c r="P3" s="952"/>
      <c r="Q3" s="952"/>
      <c r="R3" s="952"/>
      <c r="S3" s="952"/>
      <c r="T3" s="953"/>
      <c r="U3" s="45"/>
      <c r="V3" s="946"/>
      <c r="W3" s="947"/>
      <c r="X3" s="947"/>
      <c r="Y3" s="952"/>
      <c r="Z3" s="952"/>
      <c r="AA3" s="952"/>
      <c r="AB3" s="952"/>
      <c r="AC3" s="952"/>
      <c r="AD3" s="952"/>
      <c r="AE3" s="952"/>
      <c r="AF3" s="952"/>
      <c r="AG3" s="952"/>
      <c r="AH3" s="952"/>
      <c r="AI3" s="952"/>
      <c r="AJ3" s="952"/>
      <c r="AK3" s="952"/>
      <c r="AL3" s="952"/>
      <c r="AM3" s="952"/>
      <c r="AN3" s="953"/>
      <c r="AO3" s="45"/>
      <c r="AP3" s="1171"/>
      <c r="AQ3" s="1172"/>
      <c r="AR3" s="1172"/>
      <c r="AS3" s="1173"/>
      <c r="AT3" s="1175"/>
      <c r="AU3" s="952"/>
      <c r="AV3" s="952"/>
      <c r="AW3" s="952"/>
      <c r="AX3" s="952"/>
      <c r="AY3" s="952"/>
      <c r="AZ3" s="952"/>
      <c r="BA3" s="953"/>
      <c r="BB3" s="45"/>
      <c r="BC3" s="45"/>
    </row>
    <row r="4" spans="1:55" ht="15" customHeight="1">
      <c r="A4" s="45"/>
      <c r="C4" s="45"/>
      <c r="D4" s="45"/>
      <c r="E4" s="308"/>
      <c r="F4" s="309"/>
      <c r="G4" s="309"/>
      <c r="H4" s="309"/>
      <c r="I4" s="309"/>
      <c r="J4" s="952"/>
      <c r="K4" s="952"/>
      <c r="L4" s="952"/>
      <c r="M4" s="952"/>
      <c r="N4" s="952"/>
      <c r="O4" s="952"/>
      <c r="P4" s="952"/>
      <c r="Q4" s="952"/>
      <c r="R4" s="952"/>
      <c r="S4" s="952"/>
      <c r="T4" s="953"/>
      <c r="U4" s="45"/>
      <c r="V4" s="946"/>
      <c r="W4" s="947"/>
      <c r="X4" s="947"/>
      <c r="Y4" s="952"/>
      <c r="Z4" s="952"/>
      <c r="AA4" s="952"/>
      <c r="AB4" s="952"/>
      <c r="AC4" s="952"/>
      <c r="AD4" s="952"/>
      <c r="AE4" s="952"/>
      <c r="AF4" s="952"/>
      <c r="AG4" s="952"/>
      <c r="AH4" s="952"/>
      <c r="AI4" s="952"/>
      <c r="AJ4" s="952"/>
      <c r="AK4" s="952"/>
      <c r="AL4" s="952"/>
      <c r="AM4" s="952"/>
      <c r="AN4" s="953"/>
      <c r="AO4" s="45"/>
      <c r="AP4" s="1171"/>
      <c r="AQ4" s="1172"/>
      <c r="AR4" s="1172"/>
      <c r="AS4" s="1173"/>
      <c r="AT4" s="1175"/>
      <c r="AU4" s="952"/>
      <c r="AV4" s="952"/>
      <c r="AW4" s="952"/>
      <c r="AX4" s="952"/>
      <c r="AY4" s="952"/>
      <c r="AZ4" s="952"/>
      <c r="BA4" s="953"/>
      <c r="BB4" s="45"/>
      <c r="BC4" s="45"/>
    </row>
    <row r="5" spans="1:55" ht="15" customHeight="1">
      <c r="A5" s="45"/>
      <c r="C5" s="45"/>
      <c r="D5" s="45"/>
      <c r="E5" s="308"/>
      <c r="F5" s="309"/>
      <c r="G5" s="309"/>
      <c r="H5" s="309"/>
      <c r="I5" s="309"/>
      <c r="J5" s="952"/>
      <c r="K5" s="952"/>
      <c r="L5" s="952"/>
      <c r="M5" s="952"/>
      <c r="N5" s="952"/>
      <c r="O5" s="952"/>
      <c r="P5" s="952"/>
      <c r="Q5" s="952"/>
      <c r="R5" s="952"/>
      <c r="S5" s="952"/>
      <c r="T5" s="953"/>
      <c r="U5" s="45"/>
      <c r="V5" s="946"/>
      <c r="W5" s="947"/>
      <c r="X5" s="947"/>
      <c r="Y5" s="952"/>
      <c r="Z5" s="952"/>
      <c r="AA5" s="952"/>
      <c r="AB5" s="952"/>
      <c r="AC5" s="952"/>
      <c r="AD5" s="952"/>
      <c r="AE5" s="952"/>
      <c r="AF5" s="952"/>
      <c r="AG5" s="952"/>
      <c r="AH5" s="952"/>
      <c r="AI5" s="952"/>
      <c r="AJ5" s="952"/>
      <c r="AK5" s="952"/>
      <c r="AL5" s="952"/>
      <c r="AM5" s="952"/>
      <c r="AN5" s="953"/>
      <c r="AO5" s="45"/>
      <c r="AP5" s="1171"/>
      <c r="AQ5" s="1172"/>
      <c r="AR5" s="1172"/>
      <c r="AS5" s="1173"/>
      <c r="AT5" s="1175"/>
      <c r="AU5" s="952"/>
      <c r="AV5" s="952"/>
      <c r="AW5" s="952"/>
      <c r="AX5" s="952"/>
      <c r="AY5" s="952"/>
      <c r="AZ5" s="952"/>
      <c r="BA5" s="953"/>
      <c r="BB5" s="45"/>
      <c r="BC5" s="45"/>
    </row>
    <row r="6" spans="1:55" ht="15.75" customHeight="1" thickBot="1">
      <c r="A6" s="45"/>
      <c r="C6" s="45"/>
      <c r="D6" s="45"/>
      <c r="E6" s="308"/>
      <c r="F6" s="309"/>
      <c r="G6" s="309"/>
      <c r="H6" s="309"/>
      <c r="I6" s="309"/>
      <c r="J6" s="954"/>
      <c r="K6" s="954"/>
      <c r="L6" s="954"/>
      <c r="M6" s="954"/>
      <c r="N6" s="954"/>
      <c r="O6" s="954"/>
      <c r="P6" s="954"/>
      <c r="Q6" s="954"/>
      <c r="R6" s="954"/>
      <c r="S6" s="954"/>
      <c r="T6" s="955"/>
      <c r="U6" s="45"/>
      <c r="V6" s="948"/>
      <c r="W6" s="949"/>
      <c r="X6" s="949"/>
      <c r="Y6" s="954"/>
      <c r="Z6" s="954"/>
      <c r="AA6" s="954"/>
      <c r="AB6" s="954"/>
      <c r="AC6" s="954"/>
      <c r="AD6" s="954"/>
      <c r="AE6" s="954"/>
      <c r="AF6" s="954"/>
      <c r="AG6" s="954"/>
      <c r="AH6" s="954"/>
      <c r="AI6" s="954"/>
      <c r="AJ6" s="954"/>
      <c r="AK6" s="954"/>
      <c r="AL6" s="954"/>
      <c r="AM6" s="954"/>
      <c r="AN6" s="955"/>
      <c r="AO6" s="45"/>
      <c r="AP6" s="1171"/>
      <c r="AQ6" s="1172"/>
      <c r="AR6" s="1172"/>
      <c r="AS6" s="1173"/>
      <c r="AT6" s="1175"/>
      <c r="AU6" s="952"/>
      <c r="AV6" s="952"/>
      <c r="AW6" s="952"/>
      <c r="AX6" s="952"/>
      <c r="AY6" s="952"/>
      <c r="AZ6" s="952"/>
      <c r="BA6" s="953"/>
      <c r="BB6" s="45"/>
      <c r="BC6" s="45"/>
    </row>
    <row r="7" spans="1:55" ht="21" customHeight="1" thickBot="1">
      <c r="A7" s="45"/>
      <c r="C7" s="45"/>
      <c r="D7" s="45"/>
      <c r="E7" s="143"/>
      <c r="F7" s="144"/>
      <c r="G7" s="144"/>
      <c r="H7" s="144"/>
      <c r="I7" s="144"/>
      <c r="J7" s="144"/>
      <c r="K7" s="144"/>
      <c r="L7" s="144"/>
      <c r="M7" s="144"/>
      <c r="N7" s="144"/>
      <c r="O7" s="144"/>
      <c r="P7" s="144"/>
      <c r="Q7" s="144"/>
      <c r="R7" s="144"/>
      <c r="S7" s="144"/>
      <c r="T7" s="145"/>
      <c r="U7" s="45"/>
      <c r="V7" s="956"/>
      <c r="W7" s="957"/>
      <c r="X7" s="957"/>
      <c r="Y7" s="957"/>
      <c r="Z7" s="957"/>
      <c r="AA7" s="957"/>
      <c r="AB7" s="957"/>
      <c r="AC7" s="957"/>
      <c r="AD7" s="957"/>
      <c r="AE7" s="957"/>
      <c r="AF7" s="957"/>
      <c r="AG7" s="957"/>
      <c r="AH7" s="957"/>
      <c r="AI7" s="957"/>
      <c r="AJ7" s="957"/>
      <c r="AK7" s="957"/>
      <c r="AL7" s="957"/>
      <c r="AM7" s="957"/>
      <c r="AN7" s="958"/>
      <c r="AO7" s="45"/>
      <c r="AP7" s="143"/>
      <c r="AQ7" s="144"/>
      <c r="AR7" s="144"/>
      <c r="AS7" s="144"/>
      <c r="AT7" s="144"/>
      <c r="AU7" s="144"/>
      <c r="AV7" s="144"/>
      <c r="AW7" s="144"/>
      <c r="AX7" s="144"/>
      <c r="AY7" s="144"/>
      <c r="AZ7" s="144"/>
      <c r="BA7" s="145"/>
      <c r="BB7" s="45"/>
      <c r="BC7" s="45"/>
    </row>
    <row r="8" spans="1:55" ht="36" customHeight="1" thickBot="1">
      <c r="A8" s="45"/>
      <c r="C8" s="45"/>
      <c r="D8" s="45"/>
      <c r="E8" s="1158" t="s">
        <v>658</v>
      </c>
      <c r="F8" s="1159"/>
      <c r="G8" s="1159"/>
      <c r="H8" s="1159"/>
      <c r="I8" s="1159"/>
      <c r="J8" s="1159"/>
      <c r="K8" s="1159"/>
      <c r="L8" s="1159"/>
      <c r="M8" s="1159"/>
      <c r="N8" s="1159"/>
      <c r="O8" s="1159"/>
      <c r="P8" s="1159"/>
      <c r="Q8" s="1159"/>
      <c r="R8" s="1159"/>
      <c r="S8" s="1159"/>
      <c r="T8" s="1160"/>
      <c r="U8" s="45"/>
      <c r="V8" s="959" t="s">
        <v>663</v>
      </c>
      <c r="W8" s="960"/>
      <c r="X8" s="960"/>
      <c r="Y8" s="960"/>
      <c r="Z8" s="960"/>
      <c r="AA8" s="960"/>
      <c r="AB8" s="960"/>
      <c r="AC8" s="960"/>
      <c r="AD8" s="960"/>
      <c r="AE8" s="960"/>
      <c r="AF8" s="960"/>
      <c r="AG8" s="960"/>
      <c r="AH8" s="960"/>
      <c r="AI8" s="960"/>
      <c r="AJ8" s="960"/>
      <c r="AK8" s="960"/>
      <c r="AL8" s="960"/>
      <c r="AM8" s="960"/>
      <c r="AN8" s="961"/>
      <c r="AO8" s="45"/>
      <c r="AP8" s="1158" t="s">
        <v>734</v>
      </c>
      <c r="AQ8" s="1159"/>
      <c r="AR8" s="1159"/>
      <c r="AS8" s="1159"/>
      <c r="AT8" s="1159"/>
      <c r="AU8" s="1159"/>
      <c r="AV8" s="1159"/>
      <c r="AW8" s="1159"/>
      <c r="AX8" s="1159"/>
      <c r="AY8" s="1159"/>
      <c r="AZ8" s="1159"/>
      <c r="BA8" s="1160"/>
      <c r="BB8" s="45"/>
      <c r="BC8" s="45"/>
    </row>
    <row r="9" spans="1:55" ht="19.5" customHeight="1" thickBot="1">
      <c r="A9" s="45"/>
      <c r="C9" s="45"/>
      <c r="D9" s="45"/>
      <c r="E9" s="143"/>
      <c r="F9" s="144"/>
      <c r="G9" s="144"/>
      <c r="H9" s="144"/>
      <c r="I9" s="144"/>
      <c r="J9" s="237"/>
      <c r="K9" s="237"/>
      <c r="L9" s="237"/>
      <c r="M9" s="237"/>
      <c r="N9" s="237"/>
      <c r="O9" s="237"/>
      <c r="P9" s="237"/>
      <c r="Q9" s="237"/>
      <c r="R9" s="237"/>
      <c r="S9" s="237"/>
      <c r="T9" s="145"/>
      <c r="U9" s="45"/>
      <c r="V9" s="143"/>
      <c r="W9" s="266"/>
      <c r="X9" s="266"/>
      <c r="Y9" s="266"/>
      <c r="Z9" s="266"/>
      <c r="AA9" s="266"/>
      <c r="AB9" s="266"/>
      <c r="AC9" s="266"/>
      <c r="AD9" s="266"/>
      <c r="AE9" s="266"/>
      <c r="AF9" s="266"/>
      <c r="AG9" s="266"/>
      <c r="AH9" s="266"/>
      <c r="AI9" s="266"/>
      <c r="AJ9" s="266"/>
      <c r="AK9" s="266"/>
      <c r="AL9" s="266"/>
      <c r="AM9" s="266"/>
      <c r="AN9" s="267"/>
      <c r="AO9" s="45"/>
      <c r="AP9" s="143"/>
      <c r="AQ9" s="237"/>
      <c r="AR9" s="237"/>
      <c r="AS9" s="237"/>
      <c r="AT9" s="237"/>
      <c r="AU9" s="237"/>
      <c r="AV9" s="237"/>
      <c r="AW9" s="237"/>
      <c r="AX9" s="237"/>
      <c r="AY9" s="237"/>
      <c r="AZ9" s="237"/>
      <c r="BA9" s="145"/>
      <c r="BB9" s="45"/>
      <c r="BC9" s="45"/>
    </row>
    <row r="10" spans="1:55" ht="42.75" customHeight="1">
      <c r="A10" s="45"/>
      <c r="C10" s="45"/>
      <c r="D10" s="45"/>
      <c r="E10" s="138"/>
      <c r="F10" s="47"/>
      <c r="G10" s="47"/>
      <c r="H10" s="47"/>
      <c r="I10" s="47"/>
      <c r="J10" s="1017" t="s">
        <v>485</v>
      </c>
      <c r="K10" s="1018"/>
      <c r="L10" s="1018"/>
      <c r="M10" s="1018"/>
      <c r="N10" s="1019"/>
      <c r="O10" s="228">
        <f>SUMIF('Formato Formulación CSS'!P100:P158,J10,'Formato Formulación CSS'!V100:V165)</f>
        <v>2400</v>
      </c>
      <c r="P10" s="47"/>
      <c r="Q10" s="47"/>
      <c r="R10" s="47"/>
      <c r="S10" s="47"/>
      <c r="T10" s="139"/>
      <c r="U10" s="45"/>
      <c r="V10" s="138"/>
      <c r="W10" s="1023" t="s">
        <v>243</v>
      </c>
      <c r="X10" s="970" t="s">
        <v>244</v>
      </c>
      <c r="Y10" s="971"/>
      <c r="Z10" s="272"/>
      <c r="AA10" s="1004" t="s">
        <v>245</v>
      </c>
      <c r="AB10" s="1006" t="s">
        <v>246</v>
      </c>
      <c r="AC10" s="1007"/>
      <c r="AD10" s="260"/>
      <c r="AE10" s="260"/>
      <c r="AF10" s="260"/>
      <c r="AG10" s="260"/>
      <c r="AH10" s="260"/>
      <c r="AI10" s="260"/>
      <c r="AJ10" s="260"/>
      <c r="AK10" s="260"/>
      <c r="AL10" s="260"/>
      <c r="AM10" s="260"/>
      <c r="AN10" s="264"/>
      <c r="AO10" s="45"/>
      <c r="AP10" s="138"/>
      <c r="AQ10" s="1017" t="s">
        <v>485</v>
      </c>
      <c r="AR10" s="1018"/>
      <c r="AS10" s="1018"/>
      <c r="AT10" s="1019"/>
      <c r="AU10" s="228">
        <f>L43+L44+L45+L46+L47+L48+L49+L50+L51+L52+L53+L54+L55+L56+L57+L58</f>
        <v>0</v>
      </c>
      <c r="AV10" s="47"/>
      <c r="AW10" s="47"/>
      <c r="AX10" s="47"/>
      <c r="AY10" s="47"/>
      <c r="AZ10" s="47"/>
      <c r="BA10" s="139"/>
      <c r="BB10" s="45"/>
      <c r="BC10" s="45"/>
    </row>
    <row r="11" spans="1:55" ht="59.25" customHeight="1" thickBot="1">
      <c r="A11" s="45"/>
      <c r="C11" s="45"/>
      <c r="D11" s="45"/>
      <c r="E11" s="138"/>
      <c r="F11" s="47"/>
      <c r="G11" s="47"/>
      <c r="H11" s="47"/>
      <c r="I11" s="47"/>
      <c r="J11" s="1020" t="s">
        <v>221</v>
      </c>
      <c r="K11" s="1021"/>
      <c r="L11" s="1021"/>
      <c r="M11" s="1021"/>
      <c r="N11" s="1022"/>
      <c r="O11" s="229">
        <f>SUMIF('Formato Formulación CSS'!$P$101:$P$157,J11,'Formato Formulación CSS'!$V$100:$V$165)</f>
        <v>0</v>
      </c>
      <c r="P11" s="47"/>
      <c r="Q11" s="47"/>
      <c r="R11" s="47"/>
      <c r="S11" s="47"/>
      <c r="T11" s="139"/>
      <c r="U11" s="45"/>
      <c r="V11" s="138"/>
      <c r="W11" s="1024"/>
      <c r="X11" s="972"/>
      <c r="Y11" s="973"/>
      <c r="Z11" s="273"/>
      <c r="AA11" s="1005"/>
      <c r="AB11" s="79" t="s">
        <v>664</v>
      </c>
      <c r="AC11" s="254" t="s">
        <v>253</v>
      </c>
      <c r="AD11" s="260"/>
      <c r="AE11" s="260"/>
      <c r="AF11" s="260"/>
      <c r="AG11" s="260"/>
      <c r="AH11" s="260"/>
      <c r="AI11" s="260"/>
      <c r="AJ11" s="260"/>
      <c r="AK11" s="260"/>
      <c r="AL11" s="260"/>
      <c r="AM11" s="260"/>
      <c r="AN11" s="264"/>
      <c r="AO11" s="45"/>
      <c r="AP11" s="138"/>
      <c r="AQ11" s="1020" t="s">
        <v>299</v>
      </c>
      <c r="AR11" s="1021"/>
      <c r="AS11" s="1021"/>
      <c r="AT11" s="1022"/>
      <c r="AU11" s="229">
        <f>M43+M44+M45+M46+M47+M48+M49+M50+M51+M52+M53+M54+M55+M56+M57+M58</f>
        <v>0</v>
      </c>
      <c r="AV11" s="47"/>
      <c r="AW11" s="47"/>
      <c r="AX11" s="47"/>
      <c r="AY11" s="47"/>
      <c r="AZ11" s="47"/>
      <c r="BA11" s="139"/>
      <c r="BB11" s="45"/>
      <c r="BC11" s="45"/>
    </row>
    <row r="12" spans="1:55" ht="45" customHeight="1">
      <c r="A12" s="45"/>
      <c r="C12" s="45"/>
      <c r="D12" s="45"/>
      <c r="E12" s="138"/>
      <c r="F12" s="47"/>
      <c r="G12" s="47"/>
      <c r="H12" s="47"/>
      <c r="I12" s="47"/>
      <c r="J12" s="1020" t="s">
        <v>299</v>
      </c>
      <c r="K12" s="1021"/>
      <c r="L12" s="1021"/>
      <c r="M12" s="1021"/>
      <c r="N12" s="1022"/>
      <c r="O12" s="229">
        <f>SUMIF('Formato Formulación CSS'!$P$100:$P$157,J12,'Formato Formulación CSS'!$V$100:$V$165)</f>
        <v>0</v>
      </c>
      <c r="P12" s="47"/>
      <c r="Q12" s="137"/>
      <c r="R12" s="47"/>
      <c r="S12" s="47"/>
      <c r="T12" s="139"/>
      <c r="U12" s="45"/>
      <c r="V12" s="138"/>
      <c r="W12" s="974" t="s">
        <v>256</v>
      </c>
      <c r="X12" s="77" t="s">
        <v>749</v>
      </c>
      <c r="Y12" s="359"/>
      <c r="Z12" s="302">
        <f xml:space="preserve"> COUNTIF('Formato Formulación CSS'!J76:J84,"1.1 CONOCIMIENTO
Participantes que adquieren mayores capacidades, competencias o desarrolla las  habilidades ya existentes.")</f>
        <v>0</v>
      </c>
      <c r="AA12" s="290" t="s">
        <v>662</v>
      </c>
      <c r="AB12" s="81">
        <v>3</v>
      </c>
      <c r="AC12" s="255" t="s">
        <v>668</v>
      </c>
      <c r="AD12" s="260"/>
      <c r="AE12" s="260"/>
      <c r="AF12" s="260"/>
      <c r="AG12" s="260"/>
      <c r="AH12" s="260"/>
      <c r="AI12" s="260"/>
      <c r="AJ12" s="260"/>
      <c r="AK12" s="260"/>
      <c r="AL12" s="260"/>
      <c r="AM12" s="260"/>
      <c r="AN12" s="264"/>
      <c r="AO12" s="45"/>
      <c r="AP12" s="138"/>
      <c r="AQ12" s="1020" t="s">
        <v>488</v>
      </c>
      <c r="AR12" s="1021"/>
      <c r="AS12" s="1021"/>
      <c r="AT12" s="1022"/>
      <c r="AU12" s="310">
        <f>N43+N44+N45+N46+N47+N48+N49+N50+N51+N52+N53+N54+N55+N56+N57+N58</f>
        <v>0</v>
      </c>
      <c r="AV12" s="47"/>
      <c r="AW12" s="137"/>
      <c r="AX12" s="47"/>
      <c r="AY12" s="47"/>
      <c r="AZ12" s="47"/>
      <c r="BA12" s="139"/>
      <c r="BB12" s="45"/>
      <c r="BC12" s="45"/>
    </row>
    <row r="13" spans="1:55" ht="53.25" customHeight="1" thickBot="1">
      <c r="A13" s="45"/>
      <c r="C13" s="45"/>
      <c r="D13" s="45"/>
      <c r="E13" s="138"/>
      <c r="F13" s="47"/>
      <c r="G13" s="47"/>
      <c r="H13" s="47"/>
      <c r="I13" s="47"/>
      <c r="J13" s="1020" t="s">
        <v>486</v>
      </c>
      <c r="K13" s="1021"/>
      <c r="L13" s="1021"/>
      <c r="M13" s="1021"/>
      <c r="N13" s="1022"/>
      <c r="O13" s="229">
        <f>SUMIF('Formato Formulación CSS'!$P$100:$P$157,J13,'Formato Formulación CSS'!$V$100:$V$165)</f>
        <v>0</v>
      </c>
      <c r="P13" s="47"/>
      <c r="Q13" s="47"/>
      <c r="R13" s="47"/>
      <c r="S13" s="47"/>
      <c r="T13" s="139"/>
      <c r="U13" s="45"/>
      <c r="V13" s="138"/>
      <c r="W13" s="975"/>
      <c r="X13" s="29" t="s">
        <v>750</v>
      </c>
      <c r="Y13" s="359"/>
      <c r="Z13" s="302">
        <f xml:space="preserve"> COUNTIF('Formato Formulación CSS'!J77:J85,"1.2 CONOCIMIENTO
Técnicas, métodos, saberes, metodologías desarrolladas o mejoradas.")</f>
        <v>0</v>
      </c>
      <c r="AA13" s="291" t="s">
        <v>662</v>
      </c>
      <c r="AB13" s="83">
        <v>150</v>
      </c>
      <c r="AC13" s="256" t="s">
        <v>667</v>
      </c>
      <c r="AD13" s="260"/>
      <c r="AE13" s="260"/>
      <c r="AF13" s="260"/>
      <c r="AG13" s="260"/>
      <c r="AH13" s="260"/>
      <c r="AI13" s="260"/>
      <c r="AJ13" s="260"/>
      <c r="AK13" s="260"/>
      <c r="AL13" s="260"/>
      <c r="AM13" s="260"/>
      <c r="AN13" s="264"/>
      <c r="AO13" s="45"/>
      <c r="AP13" s="138"/>
      <c r="AQ13" s="1176" t="s">
        <v>489</v>
      </c>
      <c r="AR13" s="1177"/>
      <c r="AS13" s="1177"/>
      <c r="AT13" s="1178"/>
      <c r="AU13" s="313">
        <f>SUM(AU10:AU12)</f>
        <v>0</v>
      </c>
      <c r="AV13" s="47"/>
      <c r="AW13" s="47"/>
      <c r="AX13" s="47"/>
      <c r="AY13" s="47"/>
      <c r="AZ13" s="47"/>
      <c r="BA13" s="139"/>
      <c r="BB13" s="45"/>
      <c r="BC13" s="45"/>
    </row>
    <row r="14" spans="1:55" ht="46.5" customHeight="1" thickBot="1">
      <c r="A14" s="45"/>
      <c r="C14" s="45"/>
      <c r="D14" s="45"/>
      <c r="E14" s="138"/>
      <c r="F14" s="47"/>
      <c r="G14" s="47"/>
      <c r="H14" s="47"/>
      <c r="I14" s="47"/>
      <c r="J14" s="1020" t="s">
        <v>488</v>
      </c>
      <c r="K14" s="1021"/>
      <c r="L14" s="1021"/>
      <c r="M14" s="1021"/>
      <c r="N14" s="1022"/>
      <c r="O14" s="229">
        <f>SUMIF('Formato Formulación CSS'!$P$100:$P$157,J14,'Formato Formulación CSS'!$V$100:$V$165)</f>
        <v>0</v>
      </c>
      <c r="P14" s="47"/>
      <c r="Q14" s="47"/>
      <c r="R14" s="47"/>
      <c r="S14" s="47"/>
      <c r="T14" s="139"/>
      <c r="U14" s="45"/>
      <c r="V14" s="138"/>
      <c r="W14" s="975"/>
      <c r="X14" s="30" t="s">
        <v>751</v>
      </c>
      <c r="Y14" s="360"/>
      <c r="Z14" s="302">
        <f xml:space="preserve"> COUNTIF('Formato Formulación CSS'!J78:J86,"1.3 CONOCIMIENTO 
Productos de aprendizaje elaborados.")</f>
        <v>0</v>
      </c>
      <c r="AA14" s="293" t="s">
        <v>662</v>
      </c>
      <c r="AB14" s="136">
        <v>2</v>
      </c>
      <c r="AC14" s="258" t="s">
        <v>667</v>
      </c>
      <c r="AD14" s="260"/>
      <c r="AE14" s="260"/>
      <c r="AF14" s="260"/>
      <c r="AG14" s="260"/>
      <c r="AH14" s="260"/>
      <c r="AI14" s="260"/>
      <c r="AJ14" s="260"/>
      <c r="AK14" s="260"/>
      <c r="AL14" s="260"/>
      <c r="AM14" s="260"/>
      <c r="AN14" s="264"/>
      <c r="AO14" s="45"/>
      <c r="AP14" s="138"/>
      <c r="AQ14" s="47"/>
      <c r="AR14" s="47"/>
      <c r="AS14" s="47"/>
      <c r="AT14" s="47"/>
      <c r="AU14" s="47"/>
      <c r="AV14" s="47"/>
      <c r="AW14" s="47"/>
      <c r="AX14" s="47"/>
      <c r="AY14" s="47"/>
      <c r="AZ14" s="47"/>
      <c r="BA14" s="139"/>
      <c r="BB14" s="45"/>
      <c r="BC14" s="45"/>
    </row>
    <row r="15" spans="1:55" ht="42.75" customHeight="1">
      <c r="A15" s="45"/>
      <c r="C15" s="45"/>
      <c r="D15" s="45"/>
      <c r="E15" s="138"/>
      <c r="F15" s="47"/>
      <c r="G15" s="47"/>
      <c r="H15" s="47"/>
      <c r="I15" s="47"/>
      <c r="J15" s="1014" t="s">
        <v>489</v>
      </c>
      <c r="K15" s="1015"/>
      <c r="L15" s="1015"/>
      <c r="M15" s="1015"/>
      <c r="N15" s="1016"/>
      <c r="O15" s="230">
        <f>SUM(O10:O14)</f>
        <v>2400</v>
      </c>
      <c r="P15" s="47"/>
      <c r="Q15" s="47"/>
      <c r="R15" s="47"/>
      <c r="S15" s="47"/>
      <c r="T15" s="139"/>
      <c r="U15" s="45"/>
      <c r="V15" s="138"/>
      <c r="W15" s="974" t="s">
        <v>260</v>
      </c>
      <c r="X15" s="31" t="s">
        <v>752</v>
      </c>
      <c r="Y15" s="361"/>
      <c r="Z15" s="302">
        <f xml:space="preserve"> COUNTIF('Formato Formulación CSS'!J79:J87,"2.1 RELACIONAL
Técnicos/expertos de instituciones de ambos países que entran en contacto y se relacionan con homólogos en otro(s) país(es).")</f>
        <v>0</v>
      </c>
      <c r="AA15" s="290" t="s">
        <v>662</v>
      </c>
      <c r="AB15" s="81"/>
      <c r="AC15" s="262"/>
      <c r="AD15" s="260"/>
      <c r="AE15" s="260"/>
      <c r="AF15" s="260"/>
      <c r="AG15" s="260"/>
      <c r="AH15" s="260"/>
      <c r="AI15" s="260"/>
      <c r="AJ15" s="260"/>
      <c r="AK15" s="260"/>
      <c r="AL15" s="260"/>
      <c r="AM15" s="260"/>
      <c r="AN15" s="264"/>
      <c r="AO15" s="45"/>
      <c r="AP15" s="138"/>
      <c r="AQ15" s="1017" t="s">
        <v>295</v>
      </c>
      <c r="AR15" s="1018"/>
      <c r="AS15" s="1018"/>
      <c r="AT15" s="1019"/>
      <c r="AU15" s="314">
        <f>P43+P44+P45+P46+P47+P48+P49+P50+P51+P52+P53+P54+P55+P56+P57+P58</f>
        <v>0</v>
      </c>
      <c r="AV15" s="47"/>
      <c r="AW15" s="47"/>
      <c r="AX15" s="47"/>
      <c r="AY15" s="47"/>
      <c r="AZ15" s="47"/>
      <c r="BA15" s="139"/>
      <c r="BB15" s="45"/>
      <c r="BC15" s="45"/>
    </row>
    <row r="16" spans="1:55" ht="39" customHeight="1" thickBot="1">
      <c r="A16" s="45"/>
      <c r="C16" s="45"/>
      <c r="D16" s="45"/>
      <c r="E16" s="138"/>
      <c r="F16" s="47"/>
      <c r="G16" s="47"/>
      <c r="H16" s="47"/>
      <c r="I16" s="47"/>
      <c r="J16" s="1020" t="s">
        <v>295</v>
      </c>
      <c r="K16" s="1021"/>
      <c r="L16" s="1021"/>
      <c r="M16" s="1021"/>
      <c r="N16" s="1022"/>
      <c r="O16" s="229">
        <f>SUMIF('Formato Formulación CSS'!$P$100:$P$157,J16,'Formato Formulación CSS'!$V$100:$V$165)</f>
        <v>0</v>
      </c>
      <c r="P16" s="47"/>
      <c r="Q16" s="47"/>
      <c r="R16" s="47"/>
      <c r="S16" s="47"/>
      <c r="T16" s="139"/>
      <c r="U16" s="45"/>
      <c r="V16" s="138"/>
      <c r="W16" s="975"/>
      <c r="X16" s="32" t="s">
        <v>753</v>
      </c>
      <c r="Y16" s="359"/>
      <c r="Z16" s="302">
        <f xml:space="preserve"> COUNTIF('Formato Formulación CSS'!J80:J88,"2.2 RELACIONAL
Redes establecidas.")</f>
        <v>0</v>
      </c>
      <c r="AA16" s="291" t="s">
        <v>662</v>
      </c>
      <c r="AB16" s="83"/>
      <c r="AC16" s="257"/>
      <c r="AD16" s="260"/>
      <c r="AE16" s="260"/>
      <c r="AF16" s="260"/>
      <c r="AG16" s="260"/>
      <c r="AH16" s="260"/>
      <c r="AI16" s="260"/>
      <c r="AJ16" s="260"/>
      <c r="AK16" s="260"/>
      <c r="AL16" s="260"/>
      <c r="AM16" s="260"/>
      <c r="AN16" s="264"/>
      <c r="AO16" s="45"/>
      <c r="AP16" s="138"/>
      <c r="AQ16" s="1008" t="s">
        <v>490</v>
      </c>
      <c r="AR16" s="1009"/>
      <c r="AS16" s="1009"/>
      <c r="AT16" s="1010"/>
      <c r="AU16" s="231">
        <f>S43+S44+S45+S46+S47+S48+S49+S50+S51+S53+S52+S54+S55+S56+S57+S58</f>
        <v>0</v>
      </c>
      <c r="AV16" s="47"/>
      <c r="AW16" s="47"/>
      <c r="AX16" s="47"/>
      <c r="AY16" s="47"/>
      <c r="AZ16" s="47"/>
      <c r="BA16" s="139"/>
      <c r="BB16" s="45"/>
      <c r="BC16" s="45"/>
    </row>
    <row r="17" spans="1:55" ht="47.25" customHeight="1" thickBot="1">
      <c r="A17" s="45"/>
      <c r="C17" s="45"/>
      <c r="D17" s="45"/>
      <c r="E17" s="138"/>
      <c r="F17" s="47"/>
      <c r="G17" s="47"/>
      <c r="H17" s="47"/>
      <c r="I17" s="47"/>
      <c r="J17" s="1008" t="s">
        <v>490</v>
      </c>
      <c r="K17" s="1009"/>
      <c r="L17" s="1009"/>
      <c r="M17" s="1009"/>
      <c r="N17" s="1010"/>
      <c r="O17" s="231">
        <f>SUMIF('Formato Formulación CSS'!P100:P157,J16,'Formato Formulación CSS'!V100:V165)</f>
        <v>0</v>
      </c>
      <c r="P17" s="47"/>
      <c r="Q17" s="47"/>
      <c r="R17" s="47"/>
      <c r="S17" s="47"/>
      <c r="T17" s="139"/>
      <c r="U17" s="45"/>
      <c r="V17" s="138"/>
      <c r="W17" s="976"/>
      <c r="X17" s="33" t="s">
        <v>755</v>
      </c>
      <c r="Y17" s="362"/>
      <c r="Z17" s="302">
        <f xml:space="preserve"> COUNTIF('Formato Formulación CSS'!J81:J89,"2.3 RELACIONAL
Comunidades de conocimiento y aprendizaje.")</f>
        <v>0</v>
      </c>
      <c r="AA17" s="294" t="s">
        <v>662</v>
      </c>
      <c r="AB17" s="84"/>
      <c r="AC17" s="263"/>
      <c r="AD17" s="260"/>
      <c r="AE17" s="260"/>
      <c r="AF17" s="260"/>
      <c r="AG17" s="260"/>
      <c r="AH17" s="260"/>
      <c r="AI17" s="260"/>
      <c r="AJ17" s="260"/>
      <c r="AK17" s="260"/>
      <c r="AL17" s="260"/>
      <c r="AM17" s="260"/>
      <c r="AN17" s="264"/>
      <c r="AO17" s="45"/>
      <c r="AP17" s="138"/>
      <c r="AQ17" s="1163" t="s">
        <v>231</v>
      </c>
      <c r="AR17" s="1164"/>
      <c r="AS17" s="1164"/>
      <c r="AT17" s="1165"/>
      <c r="AU17" s="232">
        <f>AU13+AU16</f>
        <v>0</v>
      </c>
      <c r="AV17" s="47"/>
      <c r="AW17" s="47"/>
      <c r="AX17" s="47"/>
      <c r="AY17" s="47"/>
      <c r="AZ17" s="47"/>
      <c r="BA17" s="139"/>
      <c r="BB17" s="45"/>
      <c r="BC17" s="45"/>
    </row>
    <row r="18" spans="1:55" ht="39" customHeight="1" thickBot="1">
      <c r="A18" s="45"/>
      <c r="C18" s="45"/>
      <c r="D18" s="45"/>
      <c r="E18" s="138"/>
      <c r="F18" s="47"/>
      <c r="G18" s="47"/>
      <c r="H18" s="47"/>
      <c r="I18" s="47"/>
      <c r="J18" s="1011" t="s">
        <v>825</v>
      </c>
      <c r="K18" s="1012"/>
      <c r="L18" s="1012"/>
      <c r="M18" s="1012"/>
      <c r="N18" s="1013"/>
      <c r="O18" s="232">
        <f>SUM(O15+O17)</f>
        <v>2400</v>
      </c>
      <c r="P18" s="47"/>
      <c r="Q18" s="47"/>
      <c r="R18" s="47"/>
      <c r="S18" s="47"/>
      <c r="T18" s="139"/>
      <c r="U18" s="45"/>
      <c r="V18" s="138"/>
      <c r="W18" s="977" t="s">
        <v>623</v>
      </c>
      <c r="X18" s="34" t="s">
        <v>756</v>
      </c>
      <c r="Y18" s="363"/>
      <c r="Z18" s="302">
        <f xml:space="preserve"> COUNTIF('Formato Formulación CSS'!J82:J90,"3.1 VISIBILIDAD
Proyecto difundido en medios de comunicación propios (físicos o digitales) de las  instituciones socias del proyecto.")</f>
        <v>0</v>
      </c>
      <c r="AA18" s="296" t="s">
        <v>662</v>
      </c>
      <c r="AB18" s="136"/>
      <c r="AC18" s="262"/>
      <c r="AD18" s="260"/>
      <c r="AE18" s="260"/>
      <c r="AF18" s="260"/>
      <c r="AG18" s="260"/>
      <c r="AH18" s="260"/>
      <c r="AI18" s="260"/>
      <c r="AJ18" s="260"/>
      <c r="AK18" s="260"/>
      <c r="AL18" s="260"/>
      <c r="AM18" s="260"/>
      <c r="AN18" s="264"/>
      <c r="AO18" s="45"/>
      <c r="AP18" s="138"/>
      <c r="AQ18" s="47"/>
      <c r="AR18" s="47"/>
      <c r="AS18" s="47"/>
      <c r="AT18" s="47"/>
      <c r="AU18" s="47"/>
      <c r="AV18" s="47"/>
      <c r="AW18" s="47"/>
      <c r="AX18" s="47"/>
      <c r="AY18" s="47"/>
      <c r="AZ18" s="47"/>
      <c r="BA18" s="139"/>
      <c r="BB18" s="45"/>
      <c r="BC18" s="45"/>
    </row>
    <row r="19" spans="1:55" ht="35.25" customHeight="1" thickBot="1">
      <c r="A19" s="45"/>
      <c r="C19" s="45"/>
      <c r="D19" s="45"/>
      <c r="E19" s="138"/>
      <c r="F19" s="47"/>
      <c r="G19" s="47"/>
      <c r="H19" s="47"/>
      <c r="I19" s="47"/>
      <c r="J19" s="47"/>
      <c r="K19" s="47"/>
      <c r="L19" s="47"/>
      <c r="M19" s="47"/>
      <c r="N19" s="47"/>
      <c r="O19" s="47"/>
      <c r="P19" s="47"/>
      <c r="Q19" s="47"/>
      <c r="R19" s="47"/>
      <c r="S19" s="47"/>
      <c r="T19" s="139"/>
      <c r="U19" s="45"/>
      <c r="V19" s="138"/>
      <c r="W19" s="977"/>
      <c r="X19" s="35" t="s">
        <v>757</v>
      </c>
      <c r="Y19" s="359"/>
      <c r="Z19" s="302">
        <f xml:space="preserve"> COUNTIF('Formato Formulación CSS'!J83:J91,"3.2 VISIBILIDAD
Proyecto difundido en medios de comunicación (físicos o digitales) del(los) país(es).")</f>
        <v>0</v>
      </c>
      <c r="AA19" s="291" t="s">
        <v>662</v>
      </c>
      <c r="AB19" s="83">
        <v>5</v>
      </c>
      <c r="AC19" s="257"/>
      <c r="AD19" s="260"/>
      <c r="AE19" s="260"/>
      <c r="AF19" s="260"/>
      <c r="AG19" s="260"/>
      <c r="AH19" s="260"/>
      <c r="AI19" s="260"/>
      <c r="AJ19" s="260"/>
      <c r="AK19" s="260"/>
      <c r="AL19" s="260"/>
      <c r="AM19" s="260"/>
      <c r="AN19" s="264"/>
      <c r="AO19" s="45"/>
      <c r="AP19" s="138"/>
      <c r="AQ19" s="47"/>
      <c r="AR19" s="47"/>
      <c r="AS19" s="47"/>
      <c r="AT19" s="47"/>
      <c r="AU19" s="47"/>
      <c r="AV19" s="47"/>
      <c r="AW19" s="47"/>
      <c r="AX19" s="47"/>
      <c r="AY19" s="47"/>
      <c r="AZ19" s="47"/>
      <c r="BA19" s="139"/>
      <c r="BB19" s="45"/>
      <c r="BC19" s="45"/>
    </row>
    <row r="20" spans="1:55" ht="56.25" customHeight="1" thickBot="1">
      <c r="A20" s="45"/>
      <c r="C20" s="45"/>
      <c r="D20" s="45"/>
      <c r="E20" s="138"/>
      <c r="F20" s="47"/>
      <c r="G20" s="47"/>
      <c r="H20" s="47"/>
      <c r="I20" s="47"/>
      <c r="J20" s="251" t="s">
        <v>622</v>
      </c>
      <c r="K20" s="534"/>
      <c r="L20" s="522">
        <f>SUMIF('Formato Formulación CSS'!P100:P157,J16,'Formato Formulación CSS'!Q100:Q157)</f>
        <v>0</v>
      </c>
      <c r="M20" s="47"/>
      <c r="N20" s="523">
        <f>SUM('Formato Formulación CSS'!AB76:AB84)</f>
        <v>0</v>
      </c>
      <c r="O20" s="47"/>
      <c r="P20" s="1036" t="s">
        <v>826</v>
      </c>
      <c r="Q20" s="1037"/>
      <c r="R20" s="942">
        <f>COUNTIF('Formato Formulación CSS'!C66:AJ66,"&gt;=1")</f>
        <v>17</v>
      </c>
      <c r="S20" s="943"/>
      <c r="T20" s="139"/>
      <c r="U20" s="45"/>
      <c r="V20" s="138"/>
      <c r="W20" s="978"/>
      <c r="X20" s="36" t="s">
        <v>758</v>
      </c>
      <c r="Y20" s="362"/>
      <c r="Z20" s="302">
        <f xml:space="preserve"> COUNTIF('Formato Formulación CSS'!J84:J92,"3.3 VISIBILIDAD
Proyecto difundido en medios de comunicación especializados.")</f>
        <v>0</v>
      </c>
      <c r="AA20" s="294" t="s">
        <v>662</v>
      </c>
      <c r="AB20" s="84">
        <v>4</v>
      </c>
      <c r="AC20" s="258"/>
      <c r="AD20" s="260"/>
      <c r="AE20" s="260"/>
      <c r="AF20" s="260"/>
      <c r="AG20" s="260"/>
      <c r="AH20" s="260"/>
      <c r="AI20" s="260"/>
      <c r="AJ20" s="260"/>
      <c r="AK20" s="260"/>
      <c r="AL20" s="260"/>
      <c r="AM20" s="260"/>
      <c r="AN20" s="264"/>
      <c r="AO20" s="45"/>
      <c r="AP20" s="138"/>
      <c r="AQ20" s="251" t="s">
        <v>622</v>
      </c>
      <c r="AR20" s="252">
        <f>AU15</f>
        <v>0</v>
      </c>
      <c r="AS20" s="47"/>
      <c r="AT20" s="315">
        <f>R43+R44+R45+R46+R47+R48+R49+R50+R51+R52+R53+R54+R55+R56+R57+R58</f>
        <v>0</v>
      </c>
      <c r="AU20" s="47"/>
      <c r="AV20" s="1166"/>
      <c r="AW20" s="1167"/>
      <c r="AX20" s="47"/>
      <c r="AY20" s="47"/>
      <c r="AZ20" s="47"/>
      <c r="BA20" s="139"/>
      <c r="BB20" s="45"/>
      <c r="BC20" s="45"/>
    </row>
    <row r="21" spans="1:55" ht="64.5" customHeight="1" thickBot="1">
      <c r="A21" s="45"/>
      <c r="C21" s="45"/>
      <c r="D21" s="45"/>
      <c r="E21" s="138"/>
      <c r="F21" s="47"/>
      <c r="G21" s="47"/>
      <c r="H21" s="47"/>
      <c r="I21" s="47"/>
      <c r="J21" s="1154" t="s">
        <v>492</v>
      </c>
      <c r="K21" s="1179"/>
      <c r="L21" s="1155"/>
      <c r="M21" s="47"/>
      <c r="N21" s="253" t="s">
        <v>736</v>
      </c>
      <c r="O21" s="47"/>
      <c r="P21" s="1036" t="s">
        <v>827</v>
      </c>
      <c r="Q21" s="1037"/>
      <c r="R21" s="942">
        <f>SUM('Formato Formulación CSS'!C66:AJ66)</f>
        <v>167</v>
      </c>
      <c r="S21" s="943"/>
      <c r="T21" s="139"/>
      <c r="U21" s="45"/>
      <c r="V21" s="138"/>
      <c r="W21" s="297" t="s">
        <v>661</v>
      </c>
      <c r="X21" s="364" t="s">
        <v>267</v>
      </c>
      <c r="Y21" s="365"/>
      <c r="Z21" s="302">
        <f xml:space="preserve"> COUNTIF('Formato Formulación CSS'!J85:J93,"3.3 VISIBILIDAD
Proyecto difundido en medios de comunicación especializados.")</f>
        <v>0</v>
      </c>
      <c r="AA21" s="298" t="s">
        <v>662</v>
      </c>
      <c r="AB21" s="84"/>
      <c r="AC21" s="259"/>
      <c r="AD21" s="260"/>
      <c r="AE21" s="260"/>
      <c r="AF21" s="260"/>
      <c r="AG21" s="260"/>
      <c r="AH21" s="260"/>
      <c r="AI21" s="260"/>
      <c r="AJ21" s="260"/>
      <c r="AK21" s="260"/>
      <c r="AL21" s="260"/>
      <c r="AM21" s="260"/>
      <c r="AN21" s="264"/>
      <c r="AO21" s="45"/>
      <c r="AP21" s="138"/>
      <c r="AQ21" s="1154" t="s">
        <v>492</v>
      </c>
      <c r="AR21" s="1155"/>
      <c r="AS21" s="47"/>
      <c r="AT21" s="253" t="s">
        <v>491</v>
      </c>
      <c r="AU21" s="47"/>
      <c r="AV21" s="1156" t="s">
        <v>493</v>
      </c>
      <c r="AW21" s="1157"/>
      <c r="AX21" s="47"/>
      <c r="AY21" s="47"/>
      <c r="AZ21" s="47"/>
      <c r="BA21" s="139"/>
      <c r="BB21" s="45"/>
      <c r="BC21" s="45"/>
    </row>
    <row r="22" spans="1:55" ht="59.25" customHeight="1" thickBot="1">
      <c r="A22" s="45"/>
      <c r="C22" s="45"/>
      <c r="D22" s="45"/>
      <c r="E22" s="138"/>
      <c r="F22" s="47"/>
      <c r="G22" s="47"/>
      <c r="H22" s="47"/>
      <c r="I22" s="47"/>
      <c r="J22" s="47"/>
      <c r="K22" s="47"/>
      <c r="L22" s="47"/>
      <c r="M22" s="47"/>
      <c r="N22" s="47"/>
      <c r="O22" s="47"/>
      <c r="P22" s="47"/>
      <c r="Q22" s="47"/>
      <c r="R22" s="47"/>
      <c r="S22" s="47"/>
      <c r="T22" s="139"/>
      <c r="U22" s="45"/>
      <c r="V22" s="138"/>
      <c r="W22" s="297" t="s">
        <v>754</v>
      </c>
      <c r="X22" s="37" t="s">
        <v>759</v>
      </c>
      <c r="Y22" s="365"/>
      <c r="Z22" s="302">
        <f xml:space="preserve"> COUNTIF('Formato Formulación CSS'!J86:J94,"")</f>
        <v>9</v>
      </c>
      <c r="AA22" s="299" t="s">
        <v>662</v>
      </c>
      <c r="AB22" s="84"/>
      <c r="AC22" s="259"/>
      <c r="AD22" s="260"/>
      <c r="AE22" s="260"/>
      <c r="AF22" s="260"/>
      <c r="AG22" s="260"/>
      <c r="AH22" s="260"/>
      <c r="AI22" s="260"/>
      <c r="AJ22" s="260"/>
      <c r="AK22" s="260"/>
      <c r="AL22" s="260"/>
      <c r="AM22" s="260"/>
      <c r="AN22" s="264"/>
      <c r="AO22" s="45"/>
      <c r="AP22" s="140"/>
      <c r="AQ22" s="141"/>
      <c r="AR22" s="141"/>
      <c r="AS22" s="141"/>
      <c r="AT22" s="141"/>
      <c r="AU22" s="141"/>
      <c r="AV22" s="141"/>
      <c r="AW22" s="141"/>
      <c r="AX22" s="141"/>
      <c r="AY22" s="141"/>
      <c r="AZ22" s="141"/>
      <c r="BA22" s="142"/>
      <c r="BB22" s="45"/>
      <c r="BC22" s="45"/>
    </row>
    <row r="23" spans="1:55" ht="24" customHeight="1" thickBot="1">
      <c r="A23" s="45"/>
      <c r="C23" s="45"/>
      <c r="D23" s="45"/>
      <c r="E23" s="140"/>
      <c r="F23" s="141"/>
      <c r="G23" s="141"/>
      <c r="H23" s="141"/>
      <c r="I23" s="141"/>
      <c r="J23" s="141"/>
      <c r="K23" s="141"/>
      <c r="L23" s="141"/>
      <c r="M23" s="141"/>
      <c r="N23" s="141"/>
      <c r="O23" s="141"/>
      <c r="P23" s="141"/>
      <c r="Q23" s="141"/>
      <c r="R23" s="141"/>
      <c r="S23" s="141"/>
      <c r="T23" s="142"/>
      <c r="U23" s="45"/>
      <c r="V23" s="140"/>
      <c r="W23" s="141"/>
      <c r="X23" s="141"/>
      <c r="Y23" s="141"/>
      <c r="Z23" s="141"/>
      <c r="AA23" s="141"/>
      <c r="AB23" s="141"/>
      <c r="AC23" s="141"/>
      <c r="AD23" s="261"/>
      <c r="AE23" s="261"/>
      <c r="AF23" s="261"/>
      <c r="AG23" s="261"/>
      <c r="AH23" s="261"/>
      <c r="AI23" s="261"/>
      <c r="AJ23" s="261"/>
      <c r="AK23" s="261"/>
      <c r="AL23" s="261"/>
      <c r="AM23" s="261"/>
      <c r="AN23" s="265"/>
      <c r="AP23" s="45"/>
      <c r="AQ23" s="45"/>
      <c r="AR23" s="45"/>
      <c r="AS23" s="45"/>
      <c r="AT23" s="45"/>
      <c r="AU23" s="45"/>
      <c r="AV23" s="45"/>
      <c r="AW23" s="45"/>
      <c r="AX23" s="45"/>
      <c r="AY23" s="45"/>
      <c r="AZ23" s="45"/>
      <c r="BA23" s="45"/>
      <c r="BB23" s="45"/>
      <c r="BC23" s="45"/>
    </row>
    <row r="24" spans="1:55" ht="24" customHeight="1" thickBot="1">
      <c r="A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78"/>
      <c r="AO24" s="45"/>
      <c r="AP24" s="1158" t="s">
        <v>735</v>
      </c>
      <c r="AQ24" s="1159"/>
      <c r="AR24" s="1159"/>
      <c r="AS24" s="1159"/>
      <c r="AT24" s="1159"/>
      <c r="AU24" s="1159"/>
      <c r="AV24" s="1159"/>
      <c r="AW24" s="1159"/>
      <c r="AX24" s="1159"/>
      <c r="AY24" s="1159"/>
      <c r="AZ24" s="1159"/>
      <c r="BA24" s="1160"/>
      <c r="BB24" s="45"/>
      <c r="BC24" s="45"/>
    </row>
    <row r="25" spans="1:55" ht="24" customHeight="1" thickBot="1">
      <c r="A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78"/>
      <c r="AO25" s="45"/>
      <c r="AP25" s="143"/>
      <c r="AQ25" s="144"/>
      <c r="AR25" s="144"/>
      <c r="AS25" s="144"/>
      <c r="AT25" s="144"/>
      <c r="AU25" s="144"/>
      <c r="AV25" s="144"/>
      <c r="AW25" s="144"/>
      <c r="AX25" s="144"/>
      <c r="AY25" s="144"/>
      <c r="AZ25" s="144"/>
      <c r="BA25" s="145"/>
      <c r="BB25" s="45"/>
      <c r="BC25" s="45"/>
    </row>
    <row r="26" spans="1:55" ht="15" customHeight="1">
      <c r="A26" s="45"/>
      <c r="C26" s="45"/>
      <c r="D26" s="45"/>
      <c r="E26" s="306"/>
      <c r="F26" s="307"/>
      <c r="G26" s="307"/>
      <c r="H26" s="307"/>
      <c r="I26" s="307"/>
      <c r="J26" s="950" t="s">
        <v>660</v>
      </c>
      <c r="K26" s="950"/>
      <c r="L26" s="950"/>
      <c r="M26" s="950"/>
      <c r="N26" s="950"/>
      <c r="O26" s="950"/>
      <c r="P26" s="950"/>
      <c r="Q26" s="950"/>
      <c r="R26" s="950"/>
      <c r="S26" s="950"/>
      <c r="T26" s="951"/>
      <c r="U26" s="45"/>
      <c r="V26" s="944"/>
      <c r="W26" s="945"/>
      <c r="X26" s="968"/>
      <c r="Y26" s="962" t="s">
        <v>722</v>
      </c>
      <c r="Z26" s="950"/>
      <c r="AA26" s="950"/>
      <c r="AB26" s="950"/>
      <c r="AC26" s="950"/>
      <c r="AD26" s="950"/>
      <c r="AE26" s="950"/>
      <c r="AF26" s="950"/>
      <c r="AG26" s="950"/>
      <c r="AH26" s="950"/>
      <c r="AI26" s="950"/>
      <c r="AJ26" s="950"/>
      <c r="AK26" s="950"/>
      <c r="AL26" s="950"/>
      <c r="AM26" s="950"/>
      <c r="AN26" s="951"/>
      <c r="AO26" s="45"/>
      <c r="AP26" s="138"/>
      <c r="AQ26" s="47"/>
      <c r="AR26" s="47"/>
      <c r="AS26" s="47"/>
      <c r="AT26" s="47"/>
      <c r="AU26" s="47"/>
      <c r="AV26" s="47"/>
      <c r="AW26" s="47"/>
      <c r="AX26" s="47"/>
      <c r="AY26" s="47"/>
      <c r="AZ26" s="47"/>
      <c r="BA26" s="139"/>
      <c r="BB26" s="45"/>
      <c r="BC26" s="45"/>
    </row>
    <row r="27" spans="1:55" ht="15" customHeight="1">
      <c r="A27" s="45"/>
      <c r="C27" s="45"/>
      <c r="D27" s="45"/>
      <c r="E27" s="308"/>
      <c r="F27" s="309"/>
      <c r="G27" s="309"/>
      <c r="H27" s="309"/>
      <c r="I27" s="309"/>
      <c r="J27" s="952"/>
      <c r="K27" s="952"/>
      <c r="L27" s="952"/>
      <c r="M27" s="952"/>
      <c r="N27" s="952"/>
      <c r="O27" s="952"/>
      <c r="P27" s="952"/>
      <c r="Q27" s="952"/>
      <c r="R27" s="952"/>
      <c r="S27" s="952"/>
      <c r="T27" s="953"/>
      <c r="U27" s="45"/>
      <c r="V27" s="946"/>
      <c r="W27" s="947"/>
      <c r="X27" s="969"/>
      <c r="Y27" s="963"/>
      <c r="Z27" s="952"/>
      <c r="AA27" s="952"/>
      <c r="AB27" s="952"/>
      <c r="AC27" s="952"/>
      <c r="AD27" s="952"/>
      <c r="AE27" s="952"/>
      <c r="AF27" s="952"/>
      <c r="AG27" s="952"/>
      <c r="AH27" s="952"/>
      <c r="AI27" s="952"/>
      <c r="AJ27" s="952"/>
      <c r="AK27" s="952"/>
      <c r="AL27" s="952"/>
      <c r="AM27" s="952"/>
      <c r="AN27" s="953"/>
      <c r="AO27" s="45"/>
      <c r="AP27" s="138"/>
      <c r="AQ27" s="47"/>
      <c r="AR27" s="47"/>
      <c r="AS27" s="47"/>
      <c r="AT27" s="47"/>
      <c r="AU27" s="47"/>
      <c r="AV27" s="47"/>
      <c r="AW27" s="47"/>
      <c r="AX27" s="47"/>
      <c r="AY27" s="47"/>
      <c r="AZ27" s="47"/>
      <c r="BA27" s="139"/>
      <c r="BB27" s="45"/>
      <c r="BC27" s="45"/>
    </row>
    <row r="28" spans="1:55" ht="15" customHeight="1">
      <c r="A28" s="45"/>
      <c r="C28" s="45"/>
      <c r="D28" s="45"/>
      <c r="E28" s="308"/>
      <c r="F28" s="309"/>
      <c r="G28" s="309"/>
      <c r="H28" s="309"/>
      <c r="I28" s="309"/>
      <c r="J28" s="952"/>
      <c r="K28" s="952"/>
      <c r="L28" s="952"/>
      <c r="M28" s="952"/>
      <c r="N28" s="952"/>
      <c r="O28" s="952"/>
      <c r="P28" s="952"/>
      <c r="Q28" s="952"/>
      <c r="R28" s="952"/>
      <c r="S28" s="952"/>
      <c r="T28" s="953"/>
      <c r="U28" s="45"/>
      <c r="V28" s="946"/>
      <c r="W28" s="947"/>
      <c r="X28" s="969"/>
      <c r="Y28" s="963"/>
      <c r="Z28" s="952"/>
      <c r="AA28" s="952"/>
      <c r="AB28" s="952"/>
      <c r="AC28" s="952"/>
      <c r="AD28" s="952"/>
      <c r="AE28" s="952"/>
      <c r="AF28" s="952"/>
      <c r="AG28" s="952"/>
      <c r="AH28" s="952"/>
      <c r="AI28" s="952"/>
      <c r="AJ28" s="952"/>
      <c r="AK28" s="952"/>
      <c r="AL28" s="952"/>
      <c r="AM28" s="952"/>
      <c r="AN28" s="953"/>
      <c r="AO28" s="45"/>
      <c r="AP28" s="138"/>
      <c r="AQ28" s="47"/>
      <c r="AR28" s="47"/>
      <c r="AS28" s="47"/>
      <c r="AT28" s="47"/>
      <c r="AU28" s="47"/>
      <c r="AV28" s="47"/>
      <c r="AW28" s="47"/>
      <c r="AX28" s="47"/>
      <c r="AY28" s="47"/>
      <c r="AZ28" s="47"/>
      <c r="BA28" s="139"/>
      <c r="BB28" s="45"/>
      <c r="BC28" s="45"/>
    </row>
    <row r="29" spans="1:55" ht="15" customHeight="1">
      <c r="A29" s="45"/>
      <c r="C29" s="45"/>
      <c r="D29" s="45"/>
      <c r="E29" s="308"/>
      <c r="F29" s="309"/>
      <c r="G29" s="309"/>
      <c r="H29" s="309"/>
      <c r="I29" s="309"/>
      <c r="J29" s="952"/>
      <c r="K29" s="952"/>
      <c r="L29" s="952"/>
      <c r="M29" s="952"/>
      <c r="N29" s="952"/>
      <c r="O29" s="952"/>
      <c r="P29" s="952"/>
      <c r="Q29" s="952"/>
      <c r="R29" s="952"/>
      <c r="S29" s="952"/>
      <c r="T29" s="953"/>
      <c r="U29" s="45"/>
      <c r="V29" s="946"/>
      <c r="W29" s="947"/>
      <c r="X29" s="969"/>
      <c r="Y29" s="963"/>
      <c r="Z29" s="952"/>
      <c r="AA29" s="952"/>
      <c r="AB29" s="952"/>
      <c r="AC29" s="952"/>
      <c r="AD29" s="952"/>
      <c r="AE29" s="952"/>
      <c r="AF29" s="952"/>
      <c r="AG29" s="952"/>
      <c r="AH29" s="952"/>
      <c r="AI29" s="952"/>
      <c r="AJ29" s="952"/>
      <c r="AK29" s="952"/>
      <c r="AL29" s="952"/>
      <c r="AM29" s="952"/>
      <c r="AN29" s="953"/>
      <c r="AO29" s="45"/>
      <c r="AP29" s="138"/>
      <c r="AQ29" s="47"/>
      <c r="AR29" s="47"/>
      <c r="AS29" s="47"/>
      <c r="AT29" s="47"/>
      <c r="AU29" s="47"/>
      <c r="AV29" s="47"/>
      <c r="AW29" s="47"/>
      <c r="AX29" s="47"/>
      <c r="AY29" s="47"/>
      <c r="AZ29" s="47"/>
      <c r="BA29" s="139"/>
      <c r="BB29" s="45"/>
      <c r="BC29" s="45"/>
    </row>
    <row r="30" spans="1:55" ht="15.75" customHeight="1" thickBot="1">
      <c r="A30" s="45"/>
      <c r="C30" s="45"/>
      <c r="D30" s="45"/>
      <c r="E30" s="308"/>
      <c r="F30" s="309"/>
      <c r="G30" s="309"/>
      <c r="H30" s="309"/>
      <c r="I30" s="309"/>
      <c r="J30" s="954"/>
      <c r="K30" s="954"/>
      <c r="L30" s="954"/>
      <c r="M30" s="954"/>
      <c r="N30" s="954"/>
      <c r="O30" s="954"/>
      <c r="P30" s="954"/>
      <c r="Q30" s="954"/>
      <c r="R30" s="954"/>
      <c r="S30" s="954"/>
      <c r="T30" s="955"/>
      <c r="U30" s="45"/>
      <c r="V30" s="946"/>
      <c r="W30" s="947"/>
      <c r="X30" s="969"/>
      <c r="Y30" s="964"/>
      <c r="Z30" s="954"/>
      <c r="AA30" s="954"/>
      <c r="AB30" s="954"/>
      <c r="AC30" s="954"/>
      <c r="AD30" s="954"/>
      <c r="AE30" s="954"/>
      <c r="AF30" s="954"/>
      <c r="AG30" s="954"/>
      <c r="AH30" s="954"/>
      <c r="AI30" s="954"/>
      <c r="AJ30" s="954"/>
      <c r="AK30" s="954"/>
      <c r="AL30" s="954"/>
      <c r="AM30" s="954"/>
      <c r="AN30" s="955"/>
      <c r="AO30" s="45"/>
      <c r="AP30" s="138"/>
      <c r="AQ30" s="47"/>
      <c r="AR30" s="47"/>
      <c r="AS30" s="47"/>
      <c r="AT30" s="47"/>
      <c r="AU30" s="47"/>
      <c r="AV30" s="47"/>
      <c r="AW30" s="47"/>
      <c r="AX30" s="47"/>
      <c r="AY30" s="47"/>
      <c r="AZ30" s="47"/>
      <c r="BA30" s="139"/>
      <c r="BB30" s="45"/>
      <c r="BC30" s="45"/>
    </row>
    <row r="31" spans="1:55" ht="24" customHeight="1" thickBot="1">
      <c r="A31" s="45"/>
      <c r="C31" s="45"/>
      <c r="D31" s="45"/>
      <c r="E31" s="143"/>
      <c r="F31" s="144"/>
      <c r="G31" s="144"/>
      <c r="H31" s="144"/>
      <c r="I31" s="144"/>
      <c r="J31" s="233"/>
      <c r="K31" s="233"/>
      <c r="L31" s="233"/>
      <c r="M31" s="144"/>
      <c r="N31" s="144"/>
      <c r="O31" s="144"/>
      <c r="P31" s="144"/>
      <c r="Q31" s="144"/>
      <c r="R31" s="144"/>
      <c r="S31" s="144"/>
      <c r="T31" s="145"/>
      <c r="U31" s="45"/>
      <c r="V31" s="965"/>
      <c r="W31" s="966"/>
      <c r="X31" s="966"/>
      <c r="Y31" s="966"/>
      <c r="Z31" s="966"/>
      <c r="AA31" s="966"/>
      <c r="AB31" s="966"/>
      <c r="AC31" s="966"/>
      <c r="AD31" s="966"/>
      <c r="AE31" s="966"/>
      <c r="AF31" s="966"/>
      <c r="AG31" s="966"/>
      <c r="AH31" s="966"/>
      <c r="AI31" s="966"/>
      <c r="AJ31" s="966"/>
      <c r="AK31" s="966"/>
      <c r="AL31" s="966"/>
      <c r="AM31" s="966"/>
      <c r="AN31" s="967"/>
      <c r="AO31" s="45"/>
      <c r="AP31" s="138"/>
      <c r="AQ31" s="47"/>
      <c r="AR31" s="47"/>
      <c r="AS31" s="47"/>
      <c r="AT31" s="47"/>
      <c r="AU31" s="47"/>
      <c r="AV31" s="47"/>
      <c r="AW31" s="47"/>
      <c r="AX31" s="47"/>
      <c r="AY31" s="47"/>
      <c r="AZ31" s="47"/>
      <c r="BA31" s="139"/>
      <c r="BB31" s="45"/>
      <c r="BC31" s="45"/>
    </row>
    <row r="32" spans="1:55" ht="22.5" customHeight="1" thickBot="1">
      <c r="A32" s="45"/>
      <c r="C32" s="45"/>
      <c r="D32" s="45"/>
      <c r="E32" s="1011" t="s">
        <v>626</v>
      </c>
      <c r="F32" s="1012"/>
      <c r="G32" s="1012"/>
      <c r="H32" s="1012"/>
      <c r="I32" s="1012"/>
      <c r="J32" s="1012"/>
      <c r="K32" s="1012"/>
      <c r="L32" s="1012"/>
      <c r="M32" s="1012"/>
      <c r="N32" s="1012"/>
      <c r="O32" s="1012"/>
      <c r="P32" s="1012"/>
      <c r="Q32" s="1012"/>
      <c r="R32" s="1012"/>
      <c r="S32" s="1012"/>
      <c r="T32" s="1032"/>
      <c r="U32" s="45"/>
      <c r="V32" s="959" t="s">
        <v>681</v>
      </c>
      <c r="W32" s="960"/>
      <c r="X32" s="960"/>
      <c r="Y32" s="960"/>
      <c r="Z32" s="960"/>
      <c r="AA32" s="960"/>
      <c r="AB32" s="960"/>
      <c r="AC32" s="960"/>
      <c r="AD32" s="960"/>
      <c r="AE32" s="960"/>
      <c r="AF32" s="960"/>
      <c r="AG32" s="960"/>
      <c r="AH32" s="960"/>
      <c r="AI32" s="960"/>
      <c r="AJ32" s="960"/>
      <c r="AK32" s="960"/>
      <c r="AL32" s="960"/>
      <c r="AM32" s="960"/>
      <c r="AN32" s="961"/>
      <c r="AO32" s="45"/>
      <c r="AP32" s="138"/>
      <c r="AQ32" s="47"/>
      <c r="AR32" s="47"/>
      <c r="AS32" s="47"/>
      <c r="AT32" s="47"/>
      <c r="AU32" s="47"/>
      <c r="AV32" s="47"/>
      <c r="AW32" s="47"/>
      <c r="AX32" s="47"/>
      <c r="AY32" s="47"/>
      <c r="AZ32" s="47"/>
      <c r="BA32" s="139"/>
      <c r="BB32" s="45"/>
      <c r="BC32" s="45"/>
    </row>
    <row r="33" spans="1:55" ht="24" customHeight="1">
      <c r="A33" s="45"/>
      <c r="C33" s="45"/>
      <c r="D33" s="45"/>
      <c r="E33" s="138"/>
      <c r="F33" s="47"/>
      <c r="G33" s="47"/>
      <c r="H33" s="47"/>
      <c r="I33" s="47"/>
      <c r="J33" s="48"/>
      <c r="K33" s="48"/>
      <c r="L33" s="48"/>
      <c r="M33" s="48"/>
      <c r="N33" s="48"/>
      <c r="O33" s="47"/>
      <c r="P33" s="47"/>
      <c r="Q33" s="47"/>
      <c r="R33" s="47"/>
      <c r="S33" s="47"/>
      <c r="T33" s="139"/>
      <c r="U33" s="45"/>
      <c r="V33" s="143"/>
      <c r="W33" s="144"/>
      <c r="X33" s="144"/>
      <c r="Y33" s="144"/>
      <c r="Z33" s="144"/>
      <c r="AA33" s="144"/>
      <c r="AB33" s="144"/>
      <c r="AC33" s="144"/>
      <c r="AD33" s="266"/>
      <c r="AE33" s="266"/>
      <c r="AF33" s="266"/>
      <c r="AG33" s="266"/>
      <c r="AH33" s="266"/>
      <c r="AI33" s="266"/>
      <c r="AJ33" s="144"/>
      <c r="AK33" s="144"/>
      <c r="AL33" s="266"/>
      <c r="AM33" s="266"/>
      <c r="AN33" s="267"/>
      <c r="AO33" s="45"/>
      <c r="AP33" s="138"/>
      <c r="AQ33" s="47"/>
      <c r="AR33" s="47"/>
      <c r="AS33" s="47"/>
      <c r="AT33" s="47"/>
      <c r="AU33" s="47"/>
      <c r="AV33" s="47"/>
      <c r="AW33" s="47"/>
      <c r="AX33" s="47"/>
      <c r="AY33" s="47"/>
      <c r="AZ33" s="47"/>
      <c r="BA33" s="139"/>
      <c r="BB33" s="45"/>
      <c r="BC33" s="45"/>
    </row>
    <row r="34" spans="1:55" ht="15" customHeight="1" thickBot="1">
      <c r="A34" s="45"/>
      <c r="C34" s="45"/>
      <c r="D34" s="45"/>
      <c r="E34" s="138"/>
      <c r="F34" s="47"/>
      <c r="G34" s="47"/>
      <c r="H34" s="47"/>
      <c r="I34" s="47"/>
      <c r="J34" s="48"/>
      <c r="K34" s="48"/>
      <c r="L34" s="48"/>
      <c r="M34" s="48"/>
      <c r="N34" s="48"/>
      <c r="O34" s="47"/>
      <c r="P34" s="47"/>
      <c r="Q34" s="47"/>
      <c r="R34" s="47"/>
      <c r="S34" s="47"/>
      <c r="T34" s="139"/>
      <c r="U34" s="45"/>
      <c r="V34" s="138"/>
      <c r="W34" s="47"/>
      <c r="X34" s="47"/>
      <c r="Y34" s="47"/>
      <c r="Z34" s="47"/>
      <c r="AA34" s="47"/>
      <c r="AB34" s="47"/>
      <c r="AC34" s="47"/>
      <c r="AD34" s="260"/>
      <c r="AE34" s="260"/>
      <c r="AF34" s="47"/>
      <c r="AG34" s="47"/>
      <c r="AH34" s="47"/>
      <c r="AI34" s="47"/>
      <c r="AJ34" s="47"/>
      <c r="AK34" s="47"/>
      <c r="AL34" s="47"/>
      <c r="AM34" s="47"/>
      <c r="AN34" s="264"/>
      <c r="AO34" s="45"/>
      <c r="AP34" s="138"/>
      <c r="AQ34" s="47"/>
      <c r="AR34" s="47"/>
      <c r="AS34" s="47"/>
      <c r="AT34" s="47"/>
      <c r="AU34" s="47"/>
      <c r="AV34" s="47"/>
      <c r="AW34" s="47"/>
      <c r="AX34" s="47"/>
      <c r="AY34" s="47"/>
      <c r="AZ34" s="47"/>
      <c r="BA34" s="139"/>
      <c r="BB34" s="45"/>
      <c r="BC34" s="45"/>
    </row>
    <row r="35" spans="1:55" ht="38.25" customHeight="1">
      <c r="A35" s="45"/>
      <c r="C35" s="45"/>
      <c r="D35" s="45"/>
      <c r="E35" s="138"/>
      <c r="F35" s="47"/>
      <c r="G35" s="47"/>
      <c r="H35" s="47"/>
      <c r="I35" s="47"/>
      <c r="J35" s="48"/>
      <c r="K35" s="48"/>
      <c r="L35" s="48"/>
      <c r="M35" s="48"/>
      <c r="N35" s="48"/>
      <c r="O35" s="47"/>
      <c r="P35" s="47"/>
      <c r="Q35" s="47"/>
      <c r="R35" s="47"/>
      <c r="S35" s="47"/>
      <c r="T35" s="139"/>
      <c r="U35" s="45"/>
      <c r="V35" s="138"/>
      <c r="W35" s="1023" t="s">
        <v>243</v>
      </c>
      <c r="X35" s="970" t="s">
        <v>244</v>
      </c>
      <c r="Y35" s="971"/>
      <c r="Z35" s="272"/>
      <c r="AA35" s="1025" t="s">
        <v>680</v>
      </c>
      <c r="AB35" s="1006" t="s">
        <v>246</v>
      </c>
      <c r="AC35" s="1007"/>
      <c r="AD35" s="1006" t="s">
        <v>247</v>
      </c>
      <c r="AE35" s="1007"/>
      <c r="AF35" s="47"/>
      <c r="AG35" s="47"/>
      <c r="AH35" s="47"/>
      <c r="AI35" s="47"/>
      <c r="AJ35" s="47"/>
      <c r="AK35" s="47"/>
      <c r="AL35" s="47"/>
      <c r="AM35" s="47"/>
      <c r="AN35" s="139"/>
      <c r="AO35" s="45"/>
      <c r="AP35" s="138"/>
      <c r="AQ35" s="47"/>
      <c r="AR35" s="47"/>
      <c r="AS35" s="47"/>
      <c r="AT35" s="47"/>
      <c r="AU35" s="47"/>
      <c r="AV35" s="47"/>
      <c r="AW35" s="47"/>
      <c r="AX35" s="47"/>
      <c r="AY35" s="47"/>
      <c r="AZ35" s="47"/>
      <c r="BA35" s="139"/>
      <c r="BB35" s="45"/>
      <c r="BC35" s="45"/>
    </row>
    <row r="36" spans="1:55" ht="27.75" customHeight="1" thickBot="1">
      <c r="A36" s="45"/>
      <c r="C36" s="45"/>
      <c r="D36" s="45"/>
      <c r="E36" s="138"/>
      <c r="F36" s="47"/>
      <c r="G36" s="47"/>
      <c r="H36" s="47"/>
      <c r="I36" s="47"/>
      <c r="J36" s="48"/>
      <c r="K36" s="48"/>
      <c r="L36" s="48"/>
      <c r="M36" s="48"/>
      <c r="N36" s="48"/>
      <c r="O36" s="47"/>
      <c r="P36" s="47"/>
      <c r="Q36" s="47"/>
      <c r="R36" s="47"/>
      <c r="S36" s="47"/>
      <c r="T36" s="139"/>
      <c r="U36" s="45"/>
      <c r="V36" s="138"/>
      <c r="W36" s="1024"/>
      <c r="X36" s="972"/>
      <c r="Y36" s="973"/>
      <c r="Z36" s="273"/>
      <c r="AA36" s="1026"/>
      <c r="AB36" s="79" t="s">
        <v>664</v>
      </c>
      <c r="AC36" s="254" t="s">
        <v>253</v>
      </c>
      <c r="AD36" s="79" t="s">
        <v>664</v>
      </c>
      <c r="AE36" s="254" t="s">
        <v>254</v>
      </c>
      <c r="AF36" s="47"/>
      <c r="AG36" s="47"/>
      <c r="AH36" s="47"/>
      <c r="AI36" s="47"/>
      <c r="AJ36" s="47"/>
      <c r="AK36" s="47"/>
      <c r="AL36" s="47"/>
      <c r="AM36" s="47"/>
      <c r="AN36" s="139"/>
      <c r="AO36" s="45"/>
      <c r="AP36" s="138"/>
      <c r="AQ36" s="47"/>
      <c r="AR36" s="47"/>
      <c r="AS36" s="47"/>
      <c r="AT36" s="47"/>
      <c r="AU36" s="47"/>
      <c r="AV36" s="47"/>
      <c r="AW36" s="47"/>
      <c r="AX36" s="47"/>
      <c r="AY36" s="47"/>
      <c r="AZ36" s="47"/>
      <c r="BA36" s="139"/>
      <c r="BB36" s="45"/>
      <c r="BC36" s="45"/>
    </row>
    <row r="37" spans="1:55" ht="43.5" customHeight="1">
      <c r="A37" s="45"/>
      <c r="C37" s="45"/>
      <c r="D37" s="45"/>
      <c r="E37" s="138"/>
      <c r="F37" s="47"/>
      <c r="G37" s="47"/>
      <c r="H37" s="47"/>
      <c r="I37" s="47"/>
      <c r="J37" s="48"/>
      <c r="K37" s="48"/>
      <c r="L37" s="48"/>
      <c r="M37" s="48"/>
      <c r="N37" s="48"/>
      <c r="O37" s="47"/>
      <c r="P37" s="47"/>
      <c r="Q37" s="47"/>
      <c r="R37" s="47"/>
      <c r="S37" s="47"/>
      <c r="T37" s="139"/>
      <c r="U37" s="45"/>
      <c r="V37" s="138"/>
      <c r="W37" s="1027" t="s">
        <v>256</v>
      </c>
      <c r="X37" s="1029" t="s">
        <v>258</v>
      </c>
      <c r="Y37" s="1030"/>
      <c r="Z37" s="292"/>
      <c r="AA37" s="1033" t="s">
        <v>662</v>
      </c>
      <c r="AB37" s="1055">
        <f>AB12</f>
        <v>3</v>
      </c>
      <c r="AC37" s="1059" t="str">
        <f>AC12</f>
        <v>Replicar</v>
      </c>
      <c r="AD37" s="1063"/>
      <c r="AE37" s="1065" t="s">
        <v>666</v>
      </c>
      <c r="AF37" s="47"/>
      <c r="AG37" s="47"/>
      <c r="AH37" s="47"/>
      <c r="AI37" s="47"/>
      <c r="AJ37" s="47"/>
      <c r="AK37" s="47"/>
      <c r="AL37" s="47"/>
      <c r="AM37" s="47"/>
      <c r="AN37" s="139"/>
      <c r="AO37" s="45"/>
      <c r="AP37" s="138"/>
      <c r="AQ37" s="47"/>
      <c r="AR37" s="47"/>
      <c r="AS37" s="47"/>
      <c r="AT37" s="47"/>
      <c r="AU37" s="47"/>
      <c r="AV37" s="47"/>
      <c r="AW37" s="47"/>
      <c r="AX37" s="47"/>
      <c r="AY37" s="47"/>
      <c r="AZ37" s="47"/>
      <c r="BA37" s="139"/>
      <c r="BB37" s="45"/>
      <c r="BC37" s="45"/>
    </row>
    <row r="38" spans="1:55" ht="27" customHeight="1">
      <c r="A38" s="45"/>
      <c r="C38" s="45"/>
      <c r="D38" s="45"/>
      <c r="E38" s="138"/>
      <c r="F38" s="47"/>
      <c r="G38" s="47"/>
      <c r="H38" s="47"/>
      <c r="I38" s="47"/>
      <c r="J38" s="48"/>
      <c r="K38" s="48"/>
      <c r="L38" s="48"/>
      <c r="M38" s="48"/>
      <c r="N38" s="48"/>
      <c r="O38" s="47"/>
      <c r="P38" s="47"/>
      <c r="Q38" s="47"/>
      <c r="R38" s="47"/>
      <c r="S38" s="47"/>
      <c r="T38" s="139"/>
      <c r="U38" s="45"/>
      <c r="V38" s="138"/>
      <c r="W38" s="1027"/>
      <c r="X38" s="1031"/>
      <c r="Y38" s="990"/>
      <c r="Z38" s="295"/>
      <c r="AA38" s="1034"/>
      <c r="AB38" s="1058"/>
      <c r="AC38" s="1060"/>
      <c r="AD38" s="1064"/>
      <c r="AE38" s="1066"/>
      <c r="AF38" s="47"/>
      <c r="AG38" s="47"/>
      <c r="AH38" s="47"/>
      <c r="AI38" s="47"/>
      <c r="AJ38" s="47"/>
      <c r="AK38" s="47"/>
      <c r="AL38" s="47"/>
      <c r="AM38" s="47"/>
      <c r="AN38" s="139"/>
      <c r="AO38" s="45"/>
      <c r="AP38" s="138"/>
      <c r="AQ38" s="47"/>
      <c r="AR38" s="47"/>
      <c r="AS38" s="47"/>
      <c r="AT38" s="47"/>
      <c r="AU38" s="47"/>
      <c r="AV38" s="47"/>
      <c r="AW38" s="47"/>
      <c r="AX38" s="47"/>
      <c r="AY38" s="47"/>
      <c r="AZ38" s="47"/>
      <c r="BA38" s="139"/>
      <c r="BB38" s="45"/>
      <c r="BC38" s="45"/>
    </row>
    <row r="39" spans="1:55" ht="36.75" customHeight="1">
      <c r="A39" s="45"/>
      <c r="C39" s="45"/>
      <c r="D39" s="45"/>
      <c r="E39" s="138"/>
      <c r="F39" s="47"/>
      <c r="G39" s="47"/>
      <c r="H39" s="47"/>
      <c r="I39" s="47"/>
      <c r="J39" s="48"/>
      <c r="K39" s="48"/>
      <c r="L39" s="48"/>
      <c r="M39" s="48"/>
      <c r="N39" s="48"/>
      <c r="O39" s="47"/>
      <c r="P39" s="1161" t="s">
        <v>737</v>
      </c>
      <c r="Q39" s="1161"/>
      <c r="R39" s="1162" t="s">
        <v>738</v>
      </c>
      <c r="S39" s="1162"/>
      <c r="T39" s="139"/>
      <c r="U39" s="45"/>
      <c r="V39" s="138"/>
      <c r="W39" s="1027"/>
      <c r="X39" s="1048" t="s">
        <v>257</v>
      </c>
      <c r="Y39" s="1049"/>
      <c r="Z39" s="351"/>
      <c r="AA39" s="1035" t="s">
        <v>662</v>
      </c>
      <c r="AB39" s="1058">
        <f>AB13</f>
        <v>150</v>
      </c>
      <c r="AC39" s="1059" t="str">
        <f>AC13</f>
        <v>Aplicar</v>
      </c>
      <c r="AD39" s="1064"/>
      <c r="AE39" s="1066" t="s">
        <v>667</v>
      </c>
      <c r="AF39" s="47"/>
      <c r="AG39" s="47"/>
      <c r="AH39" s="47"/>
      <c r="AI39" s="47"/>
      <c r="AJ39" s="47"/>
      <c r="AK39" s="47"/>
      <c r="AL39" s="47"/>
      <c r="AM39" s="47"/>
      <c r="AN39" s="139"/>
      <c r="AO39" s="45"/>
      <c r="AP39" s="138"/>
      <c r="AQ39" s="47"/>
      <c r="AR39" s="47"/>
      <c r="AS39" s="47"/>
      <c r="AT39" s="47"/>
      <c r="AU39" s="47"/>
      <c r="AV39" s="47"/>
      <c r="AW39" s="47"/>
      <c r="AX39" s="47"/>
      <c r="AY39" s="47"/>
      <c r="AZ39" s="47"/>
      <c r="BA39" s="139"/>
      <c r="BB39" s="45"/>
      <c r="BC39" s="45"/>
    </row>
    <row r="40" spans="1:55" ht="25.5" customHeight="1">
      <c r="A40" s="45"/>
      <c r="C40" s="45"/>
      <c r="D40" s="45"/>
      <c r="E40" s="138"/>
      <c r="F40" s="47"/>
      <c r="G40" s="47"/>
      <c r="H40" s="47"/>
      <c r="I40" s="47"/>
      <c r="J40" s="48"/>
      <c r="K40" s="48"/>
      <c r="L40" s="48"/>
      <c r="M40" s="48"/>
      <c r="N40" s="48"/>
      <c r="O40" s="47"/>
      <c r="P40" s="47"/>
      <c r="Q40" s="47"/>
      <c r="R40" s="47"/>
      <c r="S40" s="47"/>
      <c r="T40" s="139"/>
      <c r="U40" s="45"/>
      <c r="V40" s="138"/>
      <c r="W40" s="1027"/>
      <c r="X40" s="1050"/>
      <c r="Y40" s="994"/>
      <c r="Z40" s="302"/>
      <c r="AA40" s="1034"/>
      <c r="AB40" s="1058"/>
      <c r="AC40" s="1060"/>
      <c r="AD40" s="1064"/>
      <c r="AE40" s="1066"/>
      <c r="AF40" s="47"/>
      <c r="AG40" s="47"/>
      <c r="AH40" s="47"/>
      <c r="AI40" s="47"/>
      <c r="AJ40" s="47"/>
      <c r="AK40" s="47"/>
      <c r="AL40" s="47"/>
      <c r="AM40" s="47"/>
      <c r="AN40" s="139"/>
      <c r="AO40" s="45"/>
      <c r="AP40" s="138"/>
      <c r="AQ40" s="47"/>
      <c r="AR40" s="47"/>
      <c r="AS40" s="47"/>
      <c r="AT40" s="47"/>
      <c r="AU40" s="47"/>
      <c r="AV40" s="47"/>
      <c r="AW40" s="47"/>
      <c r="AX40" s="47"/>
      <c r="AY40" s="47"/>
      <c r="AZ40" s="47"/>
      <c r="BA40" s="139"/>
      <c r="BB40" s="45"/>
      <c r="BC40" s="45"/>
    </row>
    <row r="41" spans="1:55" ht="30.75" customHeight="1" thickBot="1">
      <c r="A41" s="45"/>
      <c r="C41" s="45"/>
      <c r="D41" s="45"/>
      <c r="E41" s="524"/>
      <c r="F41" s="525"/>
      <c r="G41" s="525"/>
      <c r="H41" s="525"/>
      <c r="I41" s="525"/>
      <c r="J41" s="526"/>
      <c r="K41" s="536"/>
      <c r="L41" s="1041" t="s">
        <v>474</v>
      </c>
      <c r="M41" s="1042"/>
      <c r="N41" s="1042"/>
      <c r="O41" s="1043"/>
      <c r="P41" s="1044" t="s">
        <v>475</v>
      </c>
      <c r="Q41" s="1044"/>
      <c r="R41" s="1044"/>
      <c r="S41" s="1045"/>
      <c r="T41" s="1046" t="s">
        <v>628</v>
      </c>
      <c r="U41" s="45"/>
      <c r="V41" s="138"/>
      <c r="W41" s="1028"/>
      <c r="X41" s="1051" t="s">
        <v>259</v>
      </c>
      <c r="Y41" s="1052"/>
      <c r="Z41" s="353"/>
      <c r="AA41" s="300" t="s">
        <v>662</v>
      </c>
      <c r="AB41" s="279">
        <f>AB14</f>
        <v>2</v>
      </c>
      <c r="AC41" s="281" t="str">
        <f>AC14</f>
        <v>Aplicar</v>
      </c>
      <c r="AD41" s="283"/>
      <c r="AE41" s="284"/>
      <c r="AF41" s="47"/>
      <c r="AG41" s="47"/>
      <c r="AH41" s="47"/>
      <c r="AI41" s="47"/>
      <c r="AJ41" s="47"/>
      <c r="AK41" s="47"/>
      <c r="AL41" s="47"/>
      <c r="AM41" s="47"/>
      <c r="AN41" s="139"/>
      <c r="AO41" s="45"/>
      <c r="AP41" s="140"/>
      <c r="AQ41" s="141"/>
      <c r="AR41" s="141"/>
      <c r="AS41" s="141"/>
      <c r="AT41" s="141"/>
      <c r="AU41" s="141"/>
      <c r="AV41" s="141"/>
      <c r="AW41" s="141"/>
      <c r="AX41" s="141"/>
      <c r="AY41" s="141"/>
      <c r="AZ41" s="141"/>
      <c r="BA41" s="142"/>
      <c r="BB41" s="45"/>
      <c r="BC41" s="45"/>
    </row>
    <row r="42" spans="1:55" ht="50.25" customHeight="1">
      <c r="A42" s="45"/>
      <c r="C42" s="45"/>
      <c r="D42" s="45"/>
      <c r="E42" s="537" t="s">
        <v>831</v>
      </c>
      <c r="F42" s="537" t="s">
        <v>274</v>
      </c>
      <c r="G42" s="537" t="s">
        <v>832</v>
      </c>
      <c r="H42" s="537" t="s">
        <v>829</v>
      </c>
      <c r="I42" s="537" t="s">
        <v>828</v>
      </c>
      <c r="J42" s="537" t="s">
        <v>830</v>
      </c>
      <c r="K42" s="537" t="s">
        <v>833</v>
      </c>
      <c r="L42" s="539" t="s">
        <v>476</v>
      </c>
      <c r="M42" s="540" t="s">
        <v>477</v>
      </c>
      <c r="N42" s="540" t="s">
        <v>478</v>
      </c>
      <c r="O42" s="541" t="s">
        <v>627</v>
      </c>
      <c r="P42" s="234" t="s">
        <v>479</v>
      </c>
      <c r="Q42" s="235"/>
      <c r="R42" s="236" t="s">
        <v>480</v>
      </c>
      <c r="S42" s="236" t="s">
        <v>481</v>
      </c>
      <c r="T42" s="1047"/>
      <c r="U42" s="45"/>
      <c r="V42" s="138"/>
      <c r="W42" s="1002" t="s">
        <v>260</v>
      </c>
      <c r="X42" s="991" t="s">
        <v>261</v>
      </c>
      <c r="Y42" s="992"/>
      <c r="Z42" s="301"/>
      <c r="AA42" s="1038" t="s">
        <v>662</v>
      </c>
      <c r="AB42" s="1057">
        <f>AB15</f>
        <v>0</v>
      </c>
      <c r="AC42" s="1061">
        <f>AC15</f>
        <v>0</v>
      </c>
      <c r="AD42" s="1067"/>
      <c r="AE42" s="1069"/>
      <c r="AF42" s="47"/>
      <c r="AG42" s="47"/>
      <c r="AH42" s="47"/>
      <c r="AI42" s="47"/>
      <c r="AJ42" s="47"/>
      <c r="AK42" s="47"/>
      <c r="AL42" s="47"/>
      <c r="AM42" s="47"/>
      <c r="AN42" s="139"/>
      <c r="AO42" s="45"/>
      <c r="AP42" s="45"/>
      <c r="AQ42" s="45"/>
      <c r="AR42" s="45"/>
      <c r="AS42" s="45"/>
      <c r="AT42" s="45"/>
      <c r="AU42" s="45"/>
      <c r="AV42" s="45"/>
      <c r="AW42" s="45"/>
      <c r="AX42" s="45"/>
      <c r="AY42" s="45"/>
      <c r="AZ42" s="45"/>
      <c r="BA42" s="45"/>
      <c r="BB42" s="45"/>
      <c r="BC42" s="45"/>
    </row>
    <row r="43" spans="1:55" ht="54.75" customHeight="1">
      <c r="A43" s="45"/>
      <c r="C43" s="45"/>
      <c r="D43" s="45"/>
      <c r="E43" s="527" t="str">
        <f>+IF('Formato Formulación CSS'!N76=0,"",'Formato Formulación CSS'!N76)</f>
        <v>R1A1</v>
      </c>
      <c r="F43" s="531"/>
      <c r="G43" s="531"/>
      <c r="H43" s="532"/>
      <c r="I43" s="530"/>
      <c r="J43" s="532"/>
      <c r="K43" s="538"/>
      <c r="L43" s="542"/>
      <c r="M43" s="542"/>
      <c r="N43" s="542"/>
      <c r="O43" s="543"/>
      <c r="P43" s="241"/>
      <c r="Q43" s="241"/>
      <c r="R43" s="241"/>
      <c r="S43" s="245"/>
      <c r="T43" s="247"/>
      <c r="U43" s="45"/>
      <c r="V43" s="138"/>
      <c r="W43" s="1053"/>
      <c r="X43" s="993"/>
      <c r="Y43" s="994"/>
      <c r="Z43" s="302"/>
      <c r="AA43" s="1034"/>
      <c r="AB43" s="1058"/>
      <c r="AC43" s="1060"/>
      <c r="AD43" s="1068"/>
      <c r="AE43" s="1066"/>
      <c r="AF43" s="47"/>
      <c r="AG43" s="47"/>
      <c r="AH43" s="47"/>
      <c r="AI43" s="47"/>
      <c r="AJ43" s="47"/>
      <c r="AK43" s="47"/>
      <c r="AL43" s="47"/>
      <c r="AM43" s="47"/>
      <c r="AN43" s="139"/>
      <c r="AO43" s="45"/>
      <c r="AP43" s="45"/>
      <c r="AQ43" s="45"/>
      <c r="AR43" s="45"/>
      <c r="AS43" s="45"/>
      <c r="AT43" s="45"/>
      <c r="AU43" s="45"/>
      <c r="AV43" s="45"/>
      <c r="AW43" s="45"/>
      <c r="AX43" s="45"/>
      <c r="AY43" s="45"/>
      <c r="AZ43" s="45"/>
      <c r="BA43" s="45"/>
      <c r="BB43" s="45"/>
      <c r="BC43" s="45"/>
    </row>
    <row r="44" spans="1:55" ht="61.5" customHeight="1">
      <c r="A44" s="45"/>
      <c r="C44" s="45"/>
      <c r="D44" s="45"/>
      <c r="E44" s="527" t="str">
        <f>+IF('Formato Formulación CSS'!N77=0,"",'Formato Formulación CSS'!N77)</f>
        <v>R1A2</v>
      </c>
      <c r="F44" s="531"/>
      <c r="G44" s="531"/>
      <c r="H44" s="532"/>
      <c r="I44" s="530"/>
      <c r="J44" s="532"/>
      <c r="K44" s="538"/>
      <c r="L44" s="544"/>
      <c r="M44" s="544"/>
      <c r="N44" s="544"/>
      <c r="O44" s="545"/>
      <c r="P44" s="244"/>
      <c r="Q44" s="244"/>
      <c r="R44" s="244"/>
      <c r="S44" s="246"/>
      <c r="T44" s="311"/>
      <c r="U44" s="45"/>
      <c r="V44" s="138"/>
      <c r="W44" s="1053"/>
      <c r="X44" s="989" t="s">
        <v>262</v>
      </c>
      <c r="Y44" s="990"/>
      <c r="Z44" s="354"/>
      <c r="AA44" s="1035" t="s">
        <v>662</v>
      </c>
      <c r="AB44" s="1058">
        <f>AB16</f>
        <v>0</v>
      </c>
      <c r="AC44" s="1059">
        <f>AC16</f>
        <v>0</v>
      </c>
      <c r="AD44" s="1064"/>
      <c r="AE44" s="1066"/>
      <c r="AF44" s="47"/>
      <c r="AG44" s="47"/>
      <c r="AH44" s="47"/>
      <c r="AI44" s="47"/>
      <c r="AJ44" s="47"/>
      <c r="AK44" s="47"/>
      <c r="AL44" s="47"/>
      <c r="AM44" s="47"/>
      <c r="AN44" s="139"/>
      <c r="AO44" s="45"/>
      <c r="AP44" s="45"/>
      <c r="AQ44" s="45"/>
      <c r="AR44" s="45"/>
      <c r="AS44" s="45"/>
      <c r="AT44" s="45"/>
      <c r="AU44" s="45"/>
      <c r="AV44" s="45"/>
      <c r="AW44" s="45"/>
      <c r="AX44" s="45"/>
      <c r="AY44" s="45"/>
      <c r="AZ44" s="45"/>
      <c r="BA44" s="45"/>
      <c r="BB44" s="45"/>
      <c r="BC44" s="45"/>
    </row>
    <row r="45" spans="1:55" ht="71.25" customHeight="1">
      <c r="A45" s="45"/>
      <c r="C45" s="45"/>
      <c r="D45" s="45"/>
      <c r="E45" s="527" t="str">
        <f>+IF('Formato Formulación CSS'!N78=0,"",'Formato Formulación CSS'!N78)</f>
        <v>R1A3</v>
      </c>
      <c r="F45" s="531"/>
      <c r="G45" s="531"/>
      <c r="H45" s="532"/>
      <c r="I45" s="530"/>
      <c r="J45" s="532"/>
      <c r="K45" s="538"/>
      <c r="L45" s="542"/>
      <c r="M45" s="542"/>
      <c r="N45" s="542"/>
      <c r="O45" s="546"/>
      <c r="P45" s="241"/>
      <c r="Q45" s="241"/>
      <c r="R45" s="241"/>
      <c r="S45" s="245"/>
      <c r="T45" s="249"/>
      <c r="U45" s="45"/>
      <c r="V45" s="138"/>
      <c r="W45" s="1053"/>
      <c r="X45" s="989"/>
      <c r="Y45" s="990"/>
      <c r="Z45" s="295"/>
      <c r="AA45" s="1034"/>
      <c r="AB45" s="1058"/>
      <c r="AC45" s="1060"/>
      <c r="AD45" s="1064"/>
      <c r="AE45" s="1066"/>
      <c r="AF45" s="47"/>
      <c r="AG45" s="47"/>
      <c r="AH45" s="47"/>
      <c r="AI45" s="47"/>
      <c r="AJ45" s="47"/>
      <c r="AK45" s="47"/>
      <c r="AL45" s="47"/>
      <c r="AM45" s="47"/>
      <c r="AN45" s="139"/>
      <c r="AO45" s="45"/>
      <c r="AP45" s="45"/>
      <c r="AQ45" s="45"/>
      <c r="AR45" s="45"/>
      <c r="AS45" s="45"/>
      <c r="AT45" s="45"/>
      <c r="AU45" s="45"/>
      <c r="AV45" s="45"/>
      <c r="AW45" s="45"/>
      <c r="AX45" s="45"/>
      <c r="AY45" s="45"/>
      <c r="AZ45" s="45"/>
      <c r="BA45" s="45"/>
      <c r="BB45" s="45"/>
      <c r="BC45" s="45"/>
    </row>
    <row r="46" spans="1:55" ht="63" customHeight="1">
      <c r="A46" s="45"/>
      <c r="C46" s="45"/>
      <c r="D46" s="45"/>
      <c r="E46" s="528" t="str">
        <f>+IF('Formato Formulación CSS'!N79=0,"",'Formato Formulación CSS'!N79)</f>
        <v>R2A1</v>
      </c>
      <c r="F46" s="531"/>
      <c r="G46" s="531"/>
      <c r="H46" s="532"/>
      <c r="I46" s="530"/>
      <c r="J46" s="532"/>
      <c r="K46" s="538"/>
      <c r="L46" s="544"/>
      <c r="M46" s="544"/>
      <c r="N46" s="544"/>
      <c r="O46" s="547"/>
      <c r="P46" s="244"/>
      <c r="Q46" s="244"/>
      <c r="R46" s="244"/>
      <c r="S46" s="246"/>
      <c r="T46" s="311"/>
      <c r="U46" s="45"/>
      <c r="V46" s="138"/>
      <c r="W46" s="1053"/>
      <c r="X46" s="998" t="s">
        <v>679</v>
      </c>
      <c r="Y46" s="999"/>
      <c r="Z46" s="355"/>
      <c r="AA46" s="1039" t="s">
        <v>662</v>
      </c>
      <c r="AB46" s="1058">
        <f>AB17</f>
        <v>0</v>
      </c>
      <c r="AC46" s="1059">
        <f>AC17</f>
        <v>0</v>
      </c>
      <c r="AD46" s="1064"/>
      <c r="AE46" s="1066"/>
      <c r="AF46" s="47"/>
      <c r="AG46" s="47"/>
      <c r="AH46" s="47"/>
      <c r="AI46" s="47"/>
      <c r="AJ46" s="47"/>
      <c r="AK46" s="47"/>
      <c r="AL46" s="47"/>
      <c r="AM46" s="47"/>
      <c r="AN46" s="139"/>
      <c r="AO46" s="45"/>
      <c r="AP46" s="45"/>
      <c r="AQ46" s="45"/>
      <c r="AR46" s="45"/>
      <c r="AS46" s="45"/>
      <c r="AT46" s="45"/>
      <c r="AU46" s="45"/>
      <c r="AV46" s="45"/>
      <c r="AW46" s="45"/>
      <c r="AX46" s="45"/>
      <c r="AY46" s="45"/>
      <c r="AZ46" s="45"/>
      <c r="BA46" s="45"/>
      <c r="BB46" s="45"/>
      <c r="BC46" s="45"/>
    </row>
    <row r="47" spans="1:55" ht="63.75" customHeight="1" thickBot="1">
      <c r="A47" s="45"/>
      <c r="C47" s="45"/>
      <c r="D47" s="45"/>
      <c r="E47" s="528" t="str">
        <f>+IF('Formato Formulación CSS'!N80=0,"",'Formato Formulación CSS'!N80)</f>
        <v>R2A2</v>
      </c>
      <c r="F47" s="531"/>
      <c r="G47" s="531"/>
      <c r="H47" s="532"/>
      <c r="I47" s="530"/>
      <c r="J47" s="532"/>
      <c r="K47" s="538"/>
      <c r="L47" s="542"/>
      <c r="M47" s="542"/>
      <c r="N47" s="542"/>
      <c r="O47" s="548"/>
      <c r="P47" s="241"/>
      <c r="Q47" s="241"/>
      <c r="R47" s="241"/>
      <c r="S47" s="245"/>
      <c r="T47" s="249"/>
      <c r="U47" s="45"/>
      <c r="V47" s="138"/>
      <c r="W47" s="1003"/>
      <c r="X47" s="1000"/>
      <c r="Y47" s="1001"/>
      <c r="Z47" s="352"/>
      <c r="AA47" s="1040"/>
      <c r="AB47" s="1056"/>
      <c r="AC47" s="1062"/>
      <c r="AD47" s="1070"/>
      <c r="AE47" s="1071"/>
      <c r="AF47" s="47"/>
      <c r="AG47" s="47"/>
      <c r="AH47" s="47"/>
      <c r="AI47" s="47"/>
      <c r="AJ47" s="47"/>
      <c r="AK47" s="47"/>
      <c r="AL47" s="47"/>
      <c r="AM47" s="47"/>
      <c r="AN47" s="139"/>
      <c r="AO47" s="45"/>
      <c r="AP47" s="45"/>
      <c r="AQ47" s="45"/>
      <c r="AR47" s="45"/>
      <c r="AS47" s="45"/>
      <c r="AT47" s="45"/>
      <c r="AU47" s="45"/>
      <c r="AV47" s="45"/>
      <c r="AW47" s="45"/>
      <c r="AX47" s="45"/>
      <c r="AY47" s="45"/>
      <c r="AZ47" s="45"/>
      <c r="BA47" s="45"/>
      <c r="BB47" s="45"/>
      <c r="BC47" s="45"/>
    </row>
    <row r="48" spans="1:55" ht="62.25" customHeight="1">
      <c r="A48" s="45"/>
      <c r="C48" s="45"/>
      <c r="D48" s="45"/>
      <c r="E48" s="528" t="str">
        <f>+IF('Formato Formulación CSS'!N81=0,"",'Formato Formulación CSS'!N81)</f>
        <v>R2A3</v>
      </c>
      <c r="F48" s="531"/>
      <c r="G48" s="531"/>
      <c r="H48" s="532"/>
      <c r="I48" s="530"/>
      <c r="J48" s="532"/>
      <c r="K48" s="538"/>
      <c r="L48" s="544"/>
      <c r="M48" s="544"/>
      <c r="N48" s="544"/>
      <c r="O48" s="545"/>
      <c r="P48" s="244"/>
      <c r="Q48" s="244"/>
      <c r="R48" s="244"/>
      <c r="S48" s="246"/>
      <c r="T48" s="248"/>
      <c r="U48" s="45"/>
      <c r="V48" s="138"/>
      <c r="W48" s="995" t="s">
        <v>623</v>
      </c>
      <c r="X48" s="991" t="s">
        <v>264</v>
      </c>
      <c r="Y48" s="992"/>
      <c r="Z48" s="301"/>
      <c r="AA48" s="1038" t="s">
        <v>662</v>
      </c>
      <c r="AB48" s="1057">
        <f>AB18</f>
        <v>0</v>
      </c>
      <c r="AC48" s="1061">
        <f>AC18</f>
        <v>0</v>
      </c>
      <c r="AD48" s="1067"/>
      <c r="AE48" s="1069"/>
      <c r="AF48" s="47"/>
      <c r="AG48" s="47"/>
      <c r="AH48" s="47"/>
      <c r="AI48" s="47"/>
      <c r="AJ48" s="47"/>
      <c r="AK48" s="47"/>
      <c r="AL48" s="47"/>
      <c r="AM48" s="47"/>
      <c r="AN48" s="139"/>
      <c r="AO48" s="45"/>
      <c r="AP48" s="45"/>
      <c r="AQ48" s="45"/>
      <c r="AR48" s="45"/>
      <c r="AS48" s="45"/>
      <c r="AT48" s="45"/>
      <c r="AU48" s="45"/>
      <c r="AV48" s="45"/>
      <c r="AW48" s="45"/>
      <c r="AX48" s="45"/>
      <c r="AY48" s="45"/>
      <c r="AZ48" s="45"/>
      <c r="BA48" s="45"/>
      <c r="BB48" s="45"/>
      <c r="BC48" s="45"/>
    </row>
    <row r="49" spans="1:55" ht="57" customHeight="1">
      <c r="A49" s="45"/>
      <c r="C49" s="45"/>
      <c r="D49" s="45"/>
      <c r="E49" s="529" t="str">
        <f>+IF('Formato Formulación CSS'!N82=0,"",'Formato Formulación CSS'!N82)</f>
        <v>R3A1</v>
      </c>
      <c r="F49" s="531"/>
      <c r="G49" s="531"/>
      <c r="H49" s="532"/>
      <c r="I49" s="530"/>
      <c r="J49" s="532"/>
      <c r="K49" s="538"/>
      <c r="L49" s="542"/>
      <c r="M49" s="542"/>
      <c r="N49" s="542"/>
      <c r="O49" s="546"/>
      <c r="P49" s="241"/>
      <c r="Q49" s="241"/>
      <c r="R49" s="241"/>
      <c r="S49" s="245"/>
      <c r="T49" s="312"/>
      <c r="U49" s="45"/>
      <c r="V49" s="138"/>
      <c r="W49" s="996"/>
      <c r="X49" s="993"/>
      <c r="Y49" s="994"/>
      <c r="Z49" s="302"/>
      <c r="AA49" s="1034"/>
      <c r="AB49" s="1058"/>
      <c r="AC49" s="1060"/>
      <c r="AD49" s="1068"/>
      <c r="AE49" s="1066"/>
      <c r="AF49" s="47"/>
      <c r="AG49" s="47"/>
      <c r="AH49" s="47"/>
      <c r="AI49" s="47"/>
      <c r="AJ49" s="47"/>
      <c r="AK49" s="47"/>
      <c r="AL49" s="47"/>
      <c r="AM49" s="47"/>
      <c r="AN49" s="139"/>
      <c r="AO49" s="45"/>
      <c r="AP49" s="45"/>
      <c r="AQ49" s="45"/>
      <c r="AR49" s="45"/>
      <c r="AS49" s="45"/>
      <c r="AT49" s="45"/>
      <c r="AU49" s="45"/>
      <c r="AV49" s="45"/>
      <c r="AW49" s="45"/>
      <c r="AX49" s="45"/>
      <c r="AY49" s="45"/>
      <c r="AZ49" s="45"/>
      <c r="BA49" s="45"/>
      <c r="BB49" s="45"/>
      <c r="BC49" s="45"/>
    </row>
    <row r="50" spans="1:55" ht="50.25" customHeight="1">
      <c r="A50" s="45"/>
      <c r="C50" s="45"/>
      <c r="D50" s="45"/>
      <c r="E50" s="529" t="str">
        <f>+IF('Formato Formulación CSS'!N83=0,"",'Formato Formulación CSS'!N83)</f>
        <v>R3A2</v>
      </c>
      <c r="F50" s="531"/>
      <c r="G50" s="531"/>
      <c r="H50" s="532"/>
      <c r="I50" s="530"/>
      <c r="J50" s="532"/>
      <c r="K50" s="538"/>
      <c r="L50" s="544"/>
      <c r="M50" s="544"/>
      <c r="N50" s="544"/>
      <c r="O50" s="547"/>
      <c r="P50" s="244"/>
      <c r="Q50" s="244"/>
      <c r="R50" s="244"/>
      <c r="S50" s="246"/>
      <c r="T50" s="248"/>
      <c r="U50" s="45"/>
      <c r="V50" s="138"/>
      <c r="W50" s="996"/>
      <c r="X50" s="989" t="s">
        <v>265</v>
      </c>
      <c r="Y50" s="990"/>
      <c r="Z50" s="354"/>
      <c r="AA50" s="1035" t="s">
        <v>662</v>
      </c>
      <c r="AB50" s="1058">
        <f>AB19</f>
        <v>5</v>
      </c>
      <c r="AC50" s="1059">
        <f>AC19</f>
        <v>0</v>
      </c>
      <c r="AD50" s="1064"/>
      <c r="AE50" s="1066"/>
      <c r="AF50" s="47"/>
      <c r="AG50" s="47"/>
      <c r="AH50" s="47"/>
      <c r="AI50" s="47"/>
      <c r="AJ50" s="47"/>
      <c r="AK50" s="47"/>
      <c r="AL50" s="47"/>
      <c r="AM50" s="47"/>
      <c r="AN50" s="139"/>
      <c r="AO50" s="45"/>
      <c r="AP50" s="45"/>
      <c r="AQ50" s="45"/>
      <c r="AR50" s="45"/>
      <c r="AS50" s="45"/>
      <c r="AT50" s="45"/>
      <c r="AU50" s="45"/>
      <c r="AV50" s="45"/>
      <c r="AW50" s="45"/>
      <c r="AX50" s="45"/>
      <c r="AY50" s="45"/>
      <c r="AZ50" s="45"/>
      <c r="BA50" s="45"/>
      <c r="BB50" s="45"/>
      <c r="BC50" s="45"/>
    </row>
    <row r="51" spans="1:55" ht="67.5" customHeight="1">
      <c r="A51" s="45"/>
      <c r="C51" s="45"/>
      <c r="D51" s="45"/>
      <c r="E51" s="529" t="str">
        <f>+IF('Formato Formulación CSS'!N84=0,"",'Formato Formulación CSS'!N84)</f>
        <v>R3A3</v>
      </c>
      <c r="F51" s="531"/>
      <c r="G51" s="531"/>
      <c r="H51" s="532"/>
      <c r="I51" s="530"/>
      <c r="J51" s="532"/>
      <c r="K51" s="538"/>
      <c r="L51" s="542"/>
      <c r="M51" s="542"/>
      <c r="N51" s="542"/>
      <c r="O51" s="546"/>
      <c r="P51" s="241"/>
      <c r="Q51" s="241"/>
      <c r="R51" s="241"/>
      <c r="S51" s="245"/>
      <c r="T51" s="249"/>
      <c r="U51" s="45"/>
      <c r="V51" s="138"/>
      <c r="W51" s="996"/>
      <c r="X51" s="989"/>
      <c r="Y51" s="990"/>
      <c r="Z51" s="295"/>
      <c r="AA51" s="1034"/>
      <c r="AB51" s="1058"/>
      <c r="AC51" s="1060"/>
      <c r="AD51" s="1064"/>
      <c r="AE51" s="1066"/>
      <c r="AF51" s="47"/>
      <c r="AG51" s="47"/>
      <c r="AH51" s="47"/>
      <c r="AI51" s="47"/>
      <c r="AJ51" s="47"/>
      <c r="AK51" s="47"/>
      <c r="AL51" s="47"/>
      <c r="AM51" s="47"/>
      <c r="AN51" s="139"/>
      <c r="AO51" s="45"/>
      <c r="AP51" s="45"/>
      <c r="AQ51" s="45"/>
      <c r="AR51" s="45"/>
      <c r="AS51" s="45"/>
      <c r="AT51" s="45"/>
      <c r="AU51" s="45"/>
      <c r="AV51" s="45"/>
      <c r="AW51" s="45"/>
      <c r="AX51" s="45"/>
      <c r="AY51" s="45"/>
      <c r="AZ51" s="45"/>
      <c r="BA51" s="45"/>
      <c r="BB51" s="45"/>
      <c r="BC51" s="45"/>
    </row>
    <row r="52" spans="1:55" ht="40.5" customHeight="1">
      <c r="A52" s="45"/>
      <c r="C52" s="45"/>
      <c r="D52" s="45"/>
      <c r="E52" s="533" t="str">
        <f>+IF('Formato Formulación CSS'!N85=0,"",'Formato Formulación CSS'!N85)</f>
        <v/>
      </c>
      <c r="F52" s="531" t="str">
        <f>+IF('Formato Formulación CSS'!O85=0,"",'Formato Formulación CSS'!O85)</f>
        <v/>
      </c>
      <c r="G52" s="531" t="str">
        <f>+IF('Formato Formulación CSS'!Q85=0,"",'Formato Formulación CSS'!Q85)</f>
        <v/>
      </c>
      <c r="H52" s="532"/>
      <c r="I52" s="530"/>
      <c r="J52" s="532"/>
      <c r="K52" s="535"/>
      <c r="L52" s="244"/>
      <c r="M52" s="244"/>
      <c r="N52" s="244"/>
      <c r="O52" s="242"/>
      <c r="P52" s="244"/>
      <c r="Q52" s="244"/>
      <c r="R52" s="244"/>
      <c r="S52" s="246"/>
      <c r="T52" s="248"/>
      <c r="U52" s="45"/>
      <c r="V52" s="138"/>
      <c r="W52" s="996"/>
      <c r="X52" s="998" t="s">
        <v>266</v>
      </c>
      <c r="Y52" s="999"/>
      <c r="Z52" s="355"/>
      <c r="AA52" s="1039" t="s">
        <v>662</v>
      </c>
      <c r="AB52" s="1058">
        <f>AB20</f>
        <v>4</v>
      </c>
      <c r="AC52" s="1059">
        <f>AC20</f>
        <v>0</v>
      </c>
      <c r="AD52" s="1064">
        <v>2</v>
      </c>
      <c r="AE52" s="1066"/>
      <c r="AF52" s="47"/>
      <c r="AG52" s="47"/>
      <c r="AH52" s="47"/>
      <c r="AI52" s="47"/>
      <c r="AJ52" s="47"/>
      <c r="AK52" s="47"/>
      <c r="AL52" s="47"/>
      <c r="AM52" s="47"/>
      <c r="AN52" s="139"/>
      <c r="AO52" s="45"/>
      <c r="AP52" s="45"/>
      <c r="AQ52" s="45"/>
      <c r="AR52" s="45"/>
      <c r="AS52" s="45"/>
      <c r="AT52" s="45"/>
      <c r="AU52" s="45"/>
      <c r="AV52" s="45"/>
      <c r="AW52" s="45"/>
      <c r="AX52" s="45"/>
      <c r="AY52" s="45"/>
      <c r="AZ52" s="45"/>
      <c r="BA52" s="45"/>
      <c r="BB52" s="45"/>
      <c r="BC52" s="45"/>
    </row>
    <row r="53" spans="1:55" ht="40.5" customHeight="1" thickBot="1">
      <c r="A53" s="45"/>
      <c r="C53" s="45"/>
      <c r="D53" s="45"/>
      <c r="E53" s="533" t="str">
        <f>+IF('Formato Formulación CSS'!N86=0,"",'Formato Formulación CSS'!N86)</f>
        <v/>
      </c>
      <c r="F53" s="531" t="str">
        <f>+IF('Formato Formulación CSS'!O86=0,"",'Formato Formulación CSS'!O86)</f>
        <v/>
      </c>
      <c r="G53" s="531" t="str">
        <f>+IF('Formato Formulación CSS'!Q86=0,"",'Formato Formulación CSS'!Q86)</f>
        <v/>
      </c>
      <c r="H53" s="532"/>
      <c r="I53" s="530"/>
      <c r="J53" s="532"/>
      <c r="K53" s="535"/>
      <c r="L53" s="241"/>
      <c r="M53" s="241"/>
      <c r="N53" s="241"/>
      <c r="O53" s="243"/>
      <c r="P53" s="241"/>
      <c r="Q53" s="241"/>
      <c r="R53" s="241"/>
      <c r="S53" s="245"/>
      <c r="T53" s="249"/>
      <c r="U53" s="45"/>
      <c r="V53" s="138"/>
      <c r="W53" s="997"/>
      <c r="X53" s="1000"/>
      <c r="Y53" s="1001"/>
      <c r="Z53" s="352"/>
      <c r="AA53" s="1040"/>
      <c r="AB53" s="1056"/>
      <c r="AC53" s="1062"/>
      <c r="AD53" s="1070"/>
      <c r="AE53" s="1071"/>
      <c r="AF53" s="47"/>
      <c r="AG53" s="47"/>
      <c r="AH53" s="47"/>
      <c r="AI53" s="47"/>
      <c r="AJ53" s="47"/>
      <c r="AK53" s="47"/>
      <c r="AL53" s="47"/>
      <c r="AM53" s="47"/>
      <c r="AN53" s="139"/>
      <c r="AO53" s="45"/>
      <c r="AP53" s="45"/>
      <c r="AQ53" s="45"/>
      <c r="AR53" s="45"/>
      <c r="AS53" s="45"/>
      <c r="AT53" s="45"/>
      <c r="AU53" s="45"/>
      <c r="AV53" s="45"/>
      <c r="AW53" s="45"/>
      <c r="AX53" s="45"/>
      <c r="AY53" s="45"/>
      <c r="AZ53" s="45"/>
      <c r="BA53" s="45"/>
      <c r="BB53" s="45"/>
      <c r="BC53" s="45"/>
    </row>
    <row r="54" spans="1:55" ht="40.5" customHeight="1">
      <c r="A54" s="45"/>
      <c r="C54" s="45"/>
      <c r="D54" s="45"/>
      <c r="E54" s="533" t="str">
        <f>+IF('Formato Formulación CSS'!N87=0,"",'Formato Formulación CSS'!N87)</f>
        <v/>
      </c>
      <c r="F54" s="531" t="str">
        <f>+IF('Formato Formulación CSS'!O87=0,"",'Formato Formulación CSS'!O87)</f>
        <v/>
      </c>
      <c r="G54" s="531" t="str">
        <f>+IF('Formato Formulación CSS'!Q87=0,"",'Formato Formulación CSS'!Q87)</f>
        <v/>
      </c>
      <c r="H54" s="532"/>
      <c r="I54" s="530"/>
      <c r="J54" s="532"/>
      <c r="K54" s="535"/>
      <c r="L54" s="244"/>
      <c r="M54" s="244"/>
      <c r="N54" s="244"/>
      <c r="O54" s="242"/>
      <c r="P54" s="244"/>
      <c r="Q54" s="244"/>
      <c r="R54" s="244"/>
      <c r="S54" s="246"/>
      <c r="T54" s="248"/>
      <c r="U54" s="45"/>
      <c r="V54" s="138"/>
      <c r="W54" s="1002" t="s">
        <v>661</v>
      </c>
      <c r="X54" s="361" t="s">
        <v>761</v>
      </c>
      <c r="Y54" s="369"/>
      <c r="Z54" s="301"/>
      <c r="AA54" s="1054" t="s">
        <v>662</v>
      </c>
      <c r="AB54" s="1057">
        <f>AB21</f>
        <v>0</v>
      </c>
      <c r="AC54" s="1061">
        <f>AC21</f>
        <v>0</v>
      </c>
      <c r="AD54" s="1072"/>
      <c r="AE54" s="1069"/>
      <c r="AF54" s="47"/>
      <c r="AG54" s="47"/>
      <c r="AH54" s="47"/>
      <c r="AI54" s="47"/>
      <c r="AJ54" s="47"/>
      <c r="AK54" s="47"/>
      <c r="AL54" s="47"/>
      <c r="AM54" s="47"/>
      <c r="AN54" s="139"/>
      <c r="AO54" s="45"/>
      <c r="AP54" s="45"/>
      <c r="AQ54" s="45"/>
      <c r="AR54" s="45"/>
      <c r="AS54" s="45"/>
      <c r="AT54" s="45"/>
      <c r="AU54" s="45"/>
      <c r="AV54" s="45"/>
      <c r="AW54" s="45"/>
      <c r="AX54" s="45"/>
      <c r="AY54" s="45"/>
      <c r="AZ54" s="45"/>
      <c r="BA54" s="45"/>
      <c r="BB54" s="45"/>
      <c r="BC54" s="45"/>
    </row>
    <row r="55" spans="1:55" ht="40.5" customHeight="1" thickBot="1">
      <c r="A55" s="45"/>
      <c r="C55" s="45"/>
      <c r="D55" s="45"/>
      <c r="E55" s="533" t="str">
        <f>+IF('Formato Formulación CSS'!N88=0,"",'Formato Formulación CSS'!N88)</f>
        <v/>
      </c>
      <c r="F55" s="531" t="str">
        <f>+IF('Formato Formulación CSS'!O88=0,"",'Formato Formulación CSS'!O88)</f>
        <v/>
      </c>
      <c r="G55" s="531" t="str">
        <f>+IF('Formato Formulación CSS'!Q88=0,"",'Formato Formulación CSS'!Q88)</f>
        <v/>
      </c>
      <c r="H55" s="532"/>
      <c r="I55" s="530"/>
      <c r="J55" s="532"/>
      <c r="K55" s="535"/>
      <c r="L55" s="241"/>
      <c r="M55" s="241"/>
      <c r="N55" s="241"/>
      <c r="O55" s="243"/>
      <c r="P55" s="241"/>
      <c r="Q55" s="241"/>
      <c r="R55" s="241"/>
      <c r="S55" s="245"/>
      <c r="T55" s="249"/>
      <c r="U55" s="45"/>
      <c r="V55" s="138"/>
      <c r="W55" s="1003"/>
      <c r="X55" s="370"/>
      <c r="Y55" s="371"/>
      <c r="Z55" s="356"/>
      <c r="AA55" s="1040"/>
      <c r="AB55" s="1056"/>
      <c r="AC55" s="1062"/>
      <c r="AD55" s="1070"/>
      <c r="AE55" s="1071"/>
      <c r="AF55" s="47"/>
      <c r="AG55" s="47"/>
      <c r="AH55" s="47"/>
      <c r="AI55" s="47"/>
      <c r="AJ55" s="47"/>
      <c r="AK55" s="47"/>
      <c r="AL55" s="47"/>
      <c r="AM55" s="47"/>
      <c r="AN55" s="139"/>
      <c r="AO55" s="45"/>
      <c r="AP55" s="45"/>
      <c r="AQ55" s="45"/>
      <c r="AR55" s="45"/>
      <c r="AS55" s="45"/>
      <c r="AT55" s="45"/>
      <c r="AU55" s="45"/>
      <c r="AV55" s="45"/>
      <c r="AW55" s="45"/>
      <c r="AX55" s="45"/>
      <c r="AY55" s="45"/>
      <c r="AZ55" s="45"/>
      <c r="BA55" s="45"/>
      <c r="BB55" s="45"/>
      <c r="BC55" s="45"/>
    </row>
    <row r="56" spans="1:55" ht="40.5" customHeight="1">
      <c r="A56" s="45"/>
      <c r="C56" s="45"/>
      <c r="D56" s="45"/>
      <c r="E56" s="533" t="str">
        <f>+IF('Formato Formulación CSS'!N89=0,"",'Formato Formulación CSS'!N89)</f>
        <v/>
      </c>
      <c r="F56" s="531" t="str">
        <f>+IF('Formato Formulación CSS'!O89=0,"",'Formato Formulación CSS'!O89)</f>
        <v/>
      </c>
      <c r="G56" s="531" t="str">
        <f>+IF('Formato Formulación CSS'!Q89=0,"",'Formato Formulación CSS'!Q89)</f>
        <v/>
      </c>
      <c r="H56" s="532"/>
      <c r="I56" s="530"/>
      <c r="J56" s="532"/>
      <c r="K56" s="535"/>
      <c r="L56" s="244"/>
      <c r="M56" s="244"/>
      <c r="N56" s="244"/>
      <c r="O56" s="242"/>
      <c r="P56" s="244"/>
      <c r="Q56" s="244"/>
      <c r="R56" s="244"/>
      <c r="S56" s="246"/>
      <c r="T56" s="248"/>
      <c r="U56" s="45"/>
      <c r="V56" s="138"/>
      <c r="W56" s="1053" t="s">
        <v>624</v>
      </c>
      <c r="X56" s="994" t="s">
        <v>268</v>
      </c>
      <c r="Y56" s="1030"/>
      <c r="Z56" s="351"/>
      <c r="AA56" s="1039" t="s">
        <v>662</v>
      </c>
      <c r="AB56" s="1055">
        <f>AB22</f>
        <v>0</v>
      </c>
      <c r="AC56" s="1059">
        <f>AC22</f>
        <v>0</v>
      </c>
      <c r="AD56" s="1063"/>
      <c r="AE56" s="1065"/>
      <c r="AF56" s="47"/>
      <c r="AG56" s="47"/>
      <c r="AH56" s="47"/>
      <c r="AI56" s="47"/>
      <c r="AJ56" s="47"/>
      <c r="AK56" s="47"/>
      <c r="AL56" s="47"/>
      <c r="AM56" s="47"/>
      <c r="AN56" s="139"/>
      <c r="AO56" s="45"/>
      <c r="AP56" s="45"/>
      <c r="AQ56" s="45"/>
      <c r="AR56" s="45"/>
      <c r="AS56" s="45"/>
      <c r="AT56" s="45"/>
      <c r="AU56" s="45"/>
      <c r="AV56" s="45"/>
      <c r="AW56" s="45"/>
      <c r="AX56" s="45"/>
      <c r="AY56" s="45"/>
      <c r="AZ56" s="45"/>
      <c r="BA56" s="45"/>
      <c r="BB56" s="45"/>
      <c r="BC56" s="45"/>
    </row>
    <row r="57" spans="1:55" ht="40.5" customHeight="1" thickBot="1">
      <c r="A57" s="45"/>
      <c r="C57" s="45"/>
      <c r="D57" s="45"/>
      <c r="E57" s="533" t="str">
        <f>+IF('Formato Formulación CSS'!N90=0,"",'Formato Formulación CSS'!N90)</f>
        <v/>
      </c>
      <c r="F57" s="531" t="str">
        <f>+IF('Formato Formulación CSS'!O90=0,"",'Formato Formulación CSS'!O90)</f>
        <v/>
      </c>
      <c r="G57" s="531" t="str">
        <f>+IF('Formato Formulación CSS'!Q90=0,"",'Formato Formulación CSS'!Q90)</f>
        <v/>
      </c>
      <c r="H57" s="532"/>
      <c r="I57" s="530"/>
      <c r="J57" s="532"/>
      <c r="K57" s="535"/>
      <c r="L57" s="241"/>
      <c r="M57" s="241"/>
      <c r="N57" s="241"/>
      <c r="O57" s="243"/>
      <c r="P57" s="241"/>
      <c r="Q57" s="241"/>
      <c r="R57" s="241"/>
      <c r="S57" s="245"/>
      <c r="T57" s="249"/>
      <c r="U57" s="45"/>
      <c r="V57" s="138"/>
      <c r="W57" s="1003"/>
      <c r="X57" s="1095"/>
      <c r="Y57" s="1096"/>
      <c r="Z57" s="356"/>
      <c r="AA57" s="1040"/>
      <c r="AB57" s="1056"/>
      <c r="AC57" s="1062"/>
      <c r="AD57" s="1070"/>
      <c r="AE57" s="1071"/>
      <c r="AF57" s="47"/>
      <c r="AG57" s="47"/>
      <c r="AH57" s="47"/>
      <c r="AI57" s="47"/>
      <c r="AJ57" s="47"/>
      <c r="AK57" s="47"/>
      <c r="AL57" s="47"/>
      <c r="AM57" s="47"/>
      <c r="AN57" s="139"/>
      <c r="AO57" s="45"/>
      <c r="AP57" s="45"/>
      <c r="AQ57" s="45"/>
      <c r="AR57" s="45"/>
      <c r="AS57" s="45"/>
      <c r="AT57" s="45"/>
      <c r="AU57" s="45"/>
      <c r="AV57" s="45"/>
      <c r="AW57" s="45"/>
      <c r="AX57" s="45"/>
      <c r="AY57" s="45"/>
      <c r="AZ57" s="45"/>
      <c r="BA57" s="45"/>
      <c r="BB57" s="45"/>
      <c r="BC57" s="45"/>
    </row>
    <row r="58" spans="1:55" ht="40.5" customHeight="1" thickBot="1">
      <c r="A58" s="45"/>
      <c r="C58" s="45"/>
      <c r="D58" s="45"/>
      <c r="E58" s="533" t="str">
        <f>+IF('Formato Formulación CSS'!N91=0,"",'Formato Formulación CSS'!N91)</f>
        <v/>
      </c>
      <c r="F58" s="531" t="str">
        <f>+IF('Formato Formulación CSS'!O91=0,"",'Formato Formulación CSS'!O91)</f>
        <v/>
      </c>
      <c r="G58" s="531" t="str">
        <f>+IF('Formato Formulación CSS'!Q91=0,"",'Formato Formulación CSS'!Q91)</f>
        <v/>
      </c>
      <c r="H58" s="532"/>
      <c r="I58" s="530"/>
      <c r="J58" s="532"/>
      <c r="K58" s="535"/>
      <c r="L58" s="268"/>
      <c r="M58" s="268"/>
      <c r="N58" s="268"/>
      <c r="O58" s="242"/>
      <c r="P58" s="268"/>
      <c r="Q58" s="268"/>
      <c r="R58" s="268"/>
      <c r="S58" s="246"/>
      <c r="T58" s="250"/>
      <c r="U58" s="45"/>
      <c r="V58" s="140"/>
      <c r="W58" s="141"/>
      <c r="X58" s="141"/>
      <c r="Y58" s="141"/>
      <c r="Z58" s="141"/>
      <c r="AA58" s="141"/>
      <c r="AB58" s="141"/>
      <c r="AC58" s="141"/>
      <c r="AD58" s="141"/>
      <c r="AE58" s="141"/>
      <c r="AF58" s="141"/>
      <c r="AG58" s="141"/>
      <c r="AH58" s="141"/>
      <c r="AI58" s="141"/>
      <c r="AJ58" s="141"/>
      <c r="AK58" s="141"/>
      <c r="AL58" s="141"/>
      <c r="AM58" s="141"/>
      <c r="AN58" s="142"/>
      <c r="AO58" s="45"/>
      <c r="AP58" s="45"/>
      <c r="AQ58" s="45"/>
      <c r="AR58" s="45"/>
      <c r="AS58" s="45"/>
      <c r="AT58" s="45"/>
      <c r="AU58" s="45"/>
      <c r="AV58" s="45"/>
      <c r="AW58" s="45"/>
      <c r="AX58" s="45"/>
      <c r="AY58" s="45"/>
      <c r="AZ58" s="45"/>
      <c r="BA58" s="45"/>
      <c r="BB58" s="45"/>
      <c r="BC58" s="45"/>
    </row>
    <row r="59" spans="1:55" ht="15.75" thickBot="1">
      <c r="A59" s="45"/>
      <c r="C59" s="45"/>
      <c r="D59" s="45"/>
      <c r="E59" s="143"/>
      <c r="F59" s="144"/>
      <c r="G59" s="144"/>
      <c r="H59" s="144"/>
      <c r="I59" s="144"/>
      <c r="J59" s="233"/>
      <c r="K59" s="233"/>
      <c r="L59" s="233"/>
      <c r="M59" s="144"/>
      <c r="N59" s="144"/>
      <c r="O59" s="144"/>
      <c r="P59" s="144"/>
      <c r="Q59" s="144"/>
      <c r="R59" s="144"/>
      <c r="S59" s="144"/>
      <c r="T59" s="145"/>
      <c r="U59" s="45"/>
      <c r="AN59" s="45"/>
      <c r="AO59" s="45"/>
      <c r="AP59" s="45"/>
      <c r="AQ59" s="45"/>
      <c r="AR59" s="45"/>
      <c r="AS59" s="45"/>
      <c r="AT59" s="45"/>
      <c r="AU59" s="45"/>
      <c r="AV59" s="45"/>
      <c r="AW59" s="45"/>
      <c r="AX59" s="45"/>
      <c r="AY59" s="45"/>
      <c r="AZ59" s="45"/>
      <c r="BA59" s="45"/>
      <c r="BB59" s="45"/>
      <c r="BC59" s="45"/>
    </row>
    <row r="60" spans="1:55" ht="24" customHeight="1" thickBot="1">
      <c r="A60" s="45"/>
      <c r="C60" s="45"/>
      <c r="D60" s="45"/>
      <c r="E60" s="985" t="s">
        <v>629</v>
      </c>
      <c r="F60" s="986"/>
      <c r="G60" s="986"/>
      <c r="H60" s="986"/>
      <c r="I60" s="986"/>
      <c r="J60" s="986"/>
      <c r="K60" s="986"/>
      <c r="L60" s="986"/>
      <c r="M60" s="986"/>
      <c r="N60" s="986"/>
      <c r="O60" s="986"/>
      <c r="P60" s="986"/>
      <c r="Q60" s="986"/>
      <c r="R60" s="986"/>
      <c r="S60" s="986"/>
      <c r="T60" s="987"/>
      <c r="U60" s="45"/>
      <c r="V60" s="944"/>
      <c r="W60" s="945"/>
      <c r="X60" s="968"/>
      <c r="Y60" s="962" t="s">
        <v>732</v>
      </c>
      <c r="Z60" s="950"/>
      <c r="AA60" s="950"/>
      <c r="AB60" s="950"/>
      <c r="AC60" s="950"/>
      <c r="AD60" s="950"/>
      <c r="AE60" s="950"/>
      <c r="AF60" s="950"/>
      <c r="AG60" s="950"/>
      <c r="AH60" s="950"/>
      <c r="AI60" s="950"/>
      <c r="AJ60" s="950"/>
      <c r="AK60" s="950"/>
      <c r="AL60" s="950"/>
      <c r="AM60" s="950"/>
      <c r="AN60" s="951"/>
      <c r="AO60" s="45"/>
      <c r="AP60" s="45"/>
      <c r="AQ60" s="45"/>
      <c r="AR60" s="45"/>
      <c r="AS60" s="45"/>
      <c r="AT60" s="45"/>
      <c r="AU60" s="45"/>
      <c r="AV60" s="45"/>
      <c r="AW60" s="45"/>
      <c r="AX60" s="45"/>
      <c r="AY60" s="45"/>
      <c r="AZ60" s="45"/>
      <c r="BA60" s="45"/>
      <c r="BB60" s="45"/>
      <c r="BC60" s="45"/>
    </row>
    <row r="61" spans="1:55" ht="20.25" customHeight="1">
      <c r="A61" s="45"/>
      <c r="C61" s="45"/>
      <c r="D61" s="45"/>
      <c r="E61" s="143"/>
      <c r="F61" s="144"/>
      <c r="G61" s="144"/>
      <c r="H61" s="144"/>
      <c r="I61" s="144"/>
      <c r="J61" s="240"/>
      <c r="K61" s="240"/>
      <c r="L61" s="240"/>
      <c r="M61" s="240"/>
      <c r="N61" s="240"/>
      <c r="O61" s="144"/>
      <c r="P61" s="144"/>
      <c r="Q61" s="144"/>
      <c r="R61" s="144"/>
      <c r="S61" s="144"/>
      <c r="T61" s="145"/>
      <c r="U61" s="45"/>
      <c r="V61" s="946"/>
      <c r="W61" s="947"/>
      <c r="X61" s="969"/>
      <c r="Y61" s="963"/>
      <c r="Z61" s="952"/>
      <c r="AA61" s="952"/>
      <c r="AB61" s="952"/>
      <c r="AC61" s="952"/>
      <c r="AD61" s="952"/>
      <c r="AE61" s="952"/>
      <c r="AF61" s="952"/>
      <c r="AG61" s="952"/>
      <c r="AH61" s="952"/>
      <c r="AI61" s="952"/>
      <c r="AJ61" s="952"/>
      <c r="AK61" s="952"/>
      <c r="AL61" s="952"/>
      <c r="AM61" s="952"/>
      <c r="AN61" s="953"/>
      <c r="AO61" s="45"/>
      <c r="AP61" s="45"/>
      <c r="AQ61" s="45"/>
      <c r="AR61" s="45"/>
      <c r="AS61" s="45"/>
      <c r="AT61" s="45"/>
      <c r="AU61" s="45"/>
      <c r="AV61" s="45"/>
      <c r="AW61" s="45"/>
      <c r="AX61" s="45"/>
      <c r="AY61" s="45"/>
      <c r="AZ61" s="45"/>
      <c r="BA61" s="45"/>
      <c r="BB61" s="45"/>
      <c r="BC61" s="45"/>
    </row>
    <row r="62" spans="1:55" ht="20.25" customHeight="1">
      <c r="A62" s="45"/>
      <c r="C62" s="45"/>
      <c r="D62" s="45"/>
      <c r="E62" s="138"/>
      <c r="F62" s="47"/>
      <c r="G62" s="47"/>
      <c r="H62" s="47"/>
      <c r="I62" s="47"/>
      <c r="J62" s="48"/>
      <c r="K62" s="48"/>
      <c r="L62" s="48"/>
      <c r="M62" s="48"/>
      <c r="N62" s="48"/>
      <c r="O62" s="47"/>
      <c r="P62" s="47"/>
      <c r="Q62" s="47"/>
      <c r="R62" s="47"/>
      <c r="S62" s="47"/>
      <c r="T62" s="139"/>
      <c r="U62" s="45"/>
      <c r="V62" s="946"/>
      <c r="W62" s="947"/>
      <c r="X62" s="969"/>
      <c r="Y62" s="963"/>
      <c r="Z62" s="952"/>
      <c r="AA62" s="952"/>
      <c r="AB62" s="952"/>
      <c r="AC62" s="952"/>
      <c r="AD62" s="952"/>
      <c r="AE62" s="952"/>
      <c r="AF62" s="952"/>
      <c r="AG62" s="952"/>
      <c r="AH62" s="952"/>
      <c r="AI62" s="952"/>
      <c r="AJ62" s="952"/>
      <c r="AK62" s="952"/>
      <c r="AL62" s="952"/>
      <c r="AM62" s="952"/>
      <c r="AN62" s="953"/>
      <c r="AO62" s="45"/>
      <c r="AP62" s="45"/>
      <c r="AQ62" s="45"/>
      <c r="AR62" s="45"/>
      <c r="AS62" s="45"/>
      <c r="AT62" s="45"/>
      <c r="AU62" s="45"/>
      <c r="AV62" s="45"/>
      <c r="AW62" s="45"/>
      <c r="AX62" s="45"/>
      <c r="AY62" s="45"/>
      <c r="AZ62" s="45"/>
      <c r="BA62" s="45"/>
      <c r="BB62" s="45"/>
      <c r="BC62" s="45"/>
    </row>
    <row r="63" spans="1:55" ht="20.25" customHeight="1">
      <c r="A63" s="45"/>
      <c r="E63" s="138"/>
      <c r="F63" s="47"/>
      <c r="G63" s="47"/>
      <c r="H63" s="47"/>
      <c r="I63" s="47"/>
      <c r="J63" s="48"/>
      <c r="K63" s="48"/>
      <c r="L63" s="48"/>
      <c r="M63" s="48"/>
      <c r="N63" s="48"/>
      <c r="O63" s="47"/>
      <c r="P63" s="47"/>
      <c r="Q63" s="47"/>
      <c r="R63" s="47"/>
      <c r="S63" s="47"/>
      <c r="T63" s="139"/>
      <c r="U63" s="45"/>
      <c r="V63" s="946"/>
      <c r="W63" s="947"/>
      <c r="X63" s="969"/>
      <c r="Y63" s="963"/>
      <c r="Z63" s="952"/>
      <c r="AA63" s="952"/>
      <c r="AB63" s="952"/>
      <c r="AC63" s="952"/>
      <c r="AD63" s="952"/>
      <c r="AE63" s="952"/>
      <c r="AF63" s="952"/>
      <c r="AG63" s="952"/>
      <c r="AH63" s="952"/>
      <c r="AI63" s="952"/>
      <c r="AJ63" s="952"/>
      <c r="AK63" s="952"/>
      <c r="AL63" s="952"/>
      <c r="AM63" s="952"/>
      <c r="AN63" s="953"/>
      <c r="AO63" s="45"/>
      <c r="AP63" s="45"/>
      <c r="AQ63" s="45"/>
      <c r="AR63" s="45"/>
      <c r="AS63" s="45"/>
      <c r="AT63" s="45"/>
      <c r="AU63" s="45"/>
      <c r="AV63" s="45"/>
      <c r="AW63" s="45"/>
      <c r="AX63" s="45"/>
      <c r="AY63" s="45"/>
      <c r="AZ63" s="45"/>
      <c r="BA63" s="45"/>
      <c r="BB63" s="45"/>
      <c r="BC63" s="45"/>
    </row>
    <row r="64" spans="1:55" ht="21" customHeight="1" thickBot="1">
      <c r="A64" s="45"/>
      <c r="E64" s="138"/>
      <c r="F64" s="47"/>
      <c r="G64" s="47"/>
      <c r="H64" s="47"/>
      <c r="I64" s="47"/>
      <c r="J64" s="48"/>
      <c r="K64" s="48"/>
      <c r="L64" s="48"/>
      <c r="M64" s="48"/>
      <c r="N64" s="48"/>
      <c r="O64" s="47"/>
      <c r="P64" s="47"/>
      <c r="Q64" s="47"/>
      <c r="R64" s="47"/>
      <c r="S64" s="47"/>
      <c r="T64" s="139"/>
      <c r="U64" s="45"/>
      <c r="V64" s="946"/>
      <c r="W64" s="947"/>
      <c r="X64" s="969"/>
      <c r="Y64" s="964"/>
      <c r="Z64" s="954"/>
      <c r="AA64" s="954"/>
      <c r="AB64" s="954"/>
      <c r="AC64" s="954"/>
      <c r="AD64" s="954"/>
      <c r="AE64" s="954"/>
      <c r="AF64" s="954"/>
      <c r="AG64" s="954"/>
      <c r="AH64" s="954"/>
      <c r="AI64" s="954"/>
      <c r="AJ64" s="954"/>
      <c r="AK64" s="954"/>
      <c r="AL64" s="954"/>
      <c r="AM64" s="954"/>
      <c r="AN64" s="955"/>
      <c r="AO64" s="45"/>
      <c r="AP64" s="45"/>
      <c r="AQ64" s="45"/>
      <c r="AR64" s="45"/>
      <c r="AS64" s="45"/>
      <c r="AT64" s="45"/>
      <c r="AU64" s="45"/>
      <c r="AV64" s="45"/>
      <c r="AW64" s="45"/>
      <c r="AX64" s="45"/>
      <c r="AY64" s="45"/>
      <c r="AZ64" s="45"/>
      <c r="BA64" s="45"/>
      <c r="BB64" s="45"/>
      <c r="BC64" s="45"/>
    </row>
    <row r="65" spans="1:55" ht="15.75" customHeight="1" thickBot="1">
      <c r="A65" s="45"/>
      <c r="E65" s="138"/>
      <c r="F65" s="47"/>
      <c r="G65" s="238"/>
      <c r="H65" s="238"/>
      <c r="I65" s="238"/>
      <c r="J65" s="239"/>
      <c r="K65" s="239"/>
      <c r="L65" s="48"/>
      <c r="M65" s="48"/>
      <c r="N65" s="48"/>
      <c r="O65" s="47"/>
      <c r="P65" s="47"/>
      <c r="Q65" s="47"/>
      <c r="R65" s="47"/>
      <c r="S65" s="47"/>
      <c r="T65" s="139"/>
      <c r="U65" s="45"/>
      <c r="V65" s="965"/>
      <c r="W65" s="966"/>
      <c r="X65" s="966"/>
      <c r="Y65" s="966"/>
      <c r="Z65" s="966"/>
      <c r="AA65" s="966"/>
      <c r="AB65" s="966"/>
      <c r="AC65" s="966"/>
      <c r="AD65" s="966"/>
      <c r="AE65" s="966"/>
      <c r="AF65" s="966"/>
      <c r="AG65" s="966"/>
      <c r="AH65" s="966"/>
      <c r="AI65" s="966"/>
      <c r="AJ65" s="966"/>
      <c r="AK65" s="966"/>
      <c r="AL65" s="966"/>
      <c r="AM65" s="966"/>
      <c r="AN65" s="967"/>
      <c r="AO65" s="45"/>
      <c r="AP65" s="45"/>
      <c r="AQ65" s="45"/>
      <c r="AR65" s="45"/>
      <c r="AS65" s="45"/>
      <c r="AT65" s="45"/>
      <c r="AU65" s="45"/>
      <c r="AV65" s="45"/>
      <c r="AW65" s="45"/>
      <c r="AX65" s="45"/>
      <c r="AY65" s="45"/>
      <c r="AZ65" s="45"/>
      <c r="BA65" s="45"/>
      <c r="BB65" s="45"/>
      <c r="BC65" s="45"/>
    </row>
    <row r="66" spans="1:55" ht="32.25" customHeight="1" thickBot="1">
      <c r="A66" s="45"/>
      <c r="E66" s="138"/>
      <c r="F66" s="47"/>
      <c r="G66" s="238"/>
      <c r="H66" s="238"/>
      <c r="I66" s="238"/>
      <c r="J66" s="239"/>
      <c r="K66" s="239"/>
      <c r="L66" s="988" t="s">
        <v>630</v>
      </c>
      <c r="M66" s="988"/>
      <c r="N66" s="988" t="s">
        <v>631</v>
      </c>
      <c r="O66" s="988"/>
      <c r="P66" s="47"/>
      <c r="Q66" s="47"/>
      <c r="R66" s="47"/>
      <c r="S66" s="47"/>
      <c r="T66" s="139"/>
      <c r="U66" s="45"/>
      <c r="V66" s="959" t="s">
        <v>682</v>
      </c>
      <c r="W66" s="960"/>
      <c r="X66" s="960"/>
      <c r="Y66" s="960"/>
      <c r="Z66" s="960"/>
      <c r="AA66" s="960"/>
      <c r="AB66" s="960"/>
      <c r="AC66" s="960"/>
      <c r="AD66" s="960"/>
      <c r="AE66" s="960"/>
      <c r="AF66" s="960"/>
      <c r="AG66" s="960"/>
      <c r="AH66" s="960"/>
      <c r="AI66" s="960"/>
      <c r="AJ66" s="960"/>
      <c r="AK66" s="960"/>
      <c r="AL66" s="960"/>
      <c r="AM66" s="960"/>
      <c r="AN66" s="961"/>
      <c r="AO66" s="45"/>
      <c r="AP66" s="45"/>
      <c r="AQ66" s="45"/>
      <c r="AR66" s="45"/>
      <c r="AS66" s="45"/>
      <c r="AT66" s="45"/>
      <c r="AU66" s="45"/>
      <c r="AV66" s="45"/>
      <c r="AW66" s="45"/>
      <c r="AX66" s="45"/>
      <c r="AY66" s="45"/>
      <c r="AZ66" s="45"/>
      <c r="BA66" s="45"/>
      <c r="BB66" s="45"/>
      <c r="BC66" s="45"/>
    </row>
    <row r="67" spans="1:55" ht="32.25" customHeight="1" thickBot="1">
      <c r="A67" s="45"/>
      <c r="E67" s="138"/>
      <c r="F67" s="47"/>
      <c r="G67" s="238"/>
      <c r="H67" s="238"/>
      <c r="I67" s="238"/>
      <c r="J67" s="239"/>
      <c r="K67" s="239"/>
      <c r="L67" s="981">
        <f>L68+1155980</f>
        <v>15798400</v>
      </c>
      <c r="M67" s="981"/>
      <c r="N67" s="983" t="s">
        <v>632</v>
      </c>
      <c r="O67" s="984"/>
      <c r="P67" s="47"/>
      <c r="Q67" s="47"/>
      <c r="R67" s="47"/>
      <c r="S67" s="47"/>
      <c r="T67" s="139"/>
      <c r="U67" s="45"/>
      <c r="V67" s="143"/>
      <c r="W67" s="144"/>
      <c r="X67" s="144"/>
      <c r="Y67" s="144"/>
      <c r="Z67" s="144"/>
      <c r="AA67" s="144"/>
      <c r="AB67" s="144"/>
      <c r="AC67" s="144"/>
      <c r="AD67" s="266"/>
      <c r="AE67" s="266"/>
      <c r="AF67" s="266"/>
      <c r="AG67" s="266"/>
      <c r="AH67" s="266"/>
      <c r="AI67" s="266"/>
      <c r="AJ67" s="144"/>
      <c r="AK67" s="144"/>
      <c r="AL67" s="266"/>
      <c r="AM67" s="266"/>
      <c r="AN67" s="267"/>
      <c r="AO67" s="45"/>
      <c r="AP67" s="45"/>
      <c r="AQ67" s="45"/>
      <c r="AR67" s="45"/>
      <c r="AS67" s="45"/>
      <c r="AT67" s="45"/>
      <c r="AU67" s="45"/>
      <c r="AV67" s="45"/>
      <c r="AW67" s="45"/>
      <c r="AX67" s="45"/>
      <c r="AY67" s="45"/>
      <c r="AZ67" s="45"/>
      <c r="BA67" s="45"/>
      <c r="BB67" s="45"/>
      <c r="BC67" s="45"/>
    </row>
    <row r="68" spans="1:55" ht="32.25" customHeight="1" thickBot="1">
      <c r="A68" s="45"/>
      <c r="E68" s="138"/>
      <c r="F68" s="47"/>
      <c r="G68" s="238"/>
      <c r="H68" s="238"/>
      <c r="I68" s="238"/>
      <c r="J68" s="239"/>
      <c r="K68" s="239"/>
      <c r="L68" s="979">
        <v>14642420</v>
      </c>
      <c r="M68" s="979"/>
      <c r="N68" s="980" t="s">
        <v>633</v>
      </c>
      <c r="O68" s="980"/>
      <c r="P68" s="47"/>
      <c r="Q68" s="47"/>
      <c r="R68" s="47"/>
      <c r="S68" s="47"/>
      <c r="T68" s="139"/>
      <c r="U68" s="45"/>
      <c r="V68" s="138"/>
      <c r="W68" s="47"/>
      <c r="X68" s="47"/>
      <c r="Y68" s="47"/>
      <c r="Z68" s="47"/>
      <c r="AA68" s="47"/>
      <c r="AB68" s="47"/>
      <c r="AC68" s="47"/>
      <c r="AD68" s="260"/>
      <c r="AE68" s="260"/>
      <c r="AF68" s="260"/>
      <c r="AG68" s="260"/>
      <c r="AH68" s="260"/>
      <c r="AI68" s="260"/>
      <c r="AJ68" s="47"/>
      <c r="AK68" s="47"/>
      <c r="AL68" s="260"/>
      <c r="AM68" s="260"/>
      <c r="AN68" s="264"/>
      <c r="AO68" s="45"/>
      <c r="AP68" s="45"/>
      <c r="AQ68" s="45"/>
      <c r="AR68" s="45"/>
      <c r="AS68" s="45"/>
      <c r="AT68" s="45"/>
      <c r="AU68" s="45"/>
      <c r="AV68" s="45"/>
      <c r="AW68" s="45"/>
      <c r="AX68" s="45"/>
      <c r="AY68" s="45"/>
      <c r="AZ68" s="45"/>
      <c r="BA68" s="45"/>
      <c r="BB68" s="45"/>
      <c r="BC68" s="45"/>
    </row>
    <row r="69" spans="1:55" ht="32.25" customHeight="1" thickBot="1">
      <c r="A69" s="45"/>
      <c r="E69" s="138"/>
      <c r="F69" s="47"/>
      <c r="G69" s="238"/>
      <c r="H69" s="238"/>
      <c r="I69" s="238"/>
      <c r="J69" s="239"/>
      <c r="K69" s="239"/>
      <c r="L69" s="979">
        <v>13229555</v>
      </c>
      <c r="M69" s="979"/>
      <c r="N69" s="980" t="s">
        <v>634</v>
      </c>
      <c r="O69" s="980"/>
      <c r="P69" s="47"/>
      <c r="Q69" s="47"/>
      <c r="R69" s="47"/>
      <c r="S69" s="47"/>
      <c r="T69" s="139"/>
      <c r="U69" s="45"/>
      <c r="V69" s="138"/>
      <c r="W69" s="1023" t="s">
        <v>243</v>
      </c>
      <c r="X69" s="970" t="s">
        <v>244</v>
      </c>
      <c r="Y69" s="971"/>
      <c r="Z69" s="272"/>
      <c r="AA69" s="1025" t="s">
        <v>683</v>
      </c>
      <c r="AB69" s="1006" t="s">
        <v>246</v>
      </c>
      <c r="AC69" s="1007"/>
      <c r="AD69" s="1006" t="s">
        <v>247</v>
      </c>
      <c r="AE69" s="1084"/>
      <c r="AF69" s="1006" t="s">
        <v>248</v>
      </c>
      <c r="AG69" s="1007"/>
      <c r="AH69" s="1085" t="s">
        <v>249</v>
      </c>
      <c r="AI69" s="1087" t="s">
        <v>250</v>
      </c>
      <c r="AJ69" s="1089" t="s">
        <v>251</v>
      </c>
      <c r="AK69" s="1091" t="s">
        <v>252</v>
      </c>
      <c r="AL69" s="1025"/>
      <c r="AM69" s="1092"/>
      <c r="AN69" s="139"/>
      <c r="AO69" s="45"/>
      <c r="AP69" s="45"/>
      <c r="AQ69" s="45"/>
      <c r="AR69" s="45"/>
      <c r="AS69" s="45"/>
      <c r="AT69" s="45"/>
      <c r="AU69" s="45"/>
      <c r="AV69" s="45"/>
      <c r="AW69" s="45"/>
      <c r="AX69" s="45"/>
      <c r="AY69" s="45"/>
      <c r="AZ69" s="45"/>
      <c r="BA69" s="45"/>
      <c r="BB69" s="45"/>
      <c r="BC69" s="45"/>
    </row>
    <row r="70" spans="1:55" ht="32.25" customHeight="1" thickBot="1">
      <c r="A70" s="45"/>
      <c r="E70" s="138"/>
      <c r="F70" s="47"/>
      <c r="G70" s="238"/>
      <c r="H70" s="238"/>
      <c r="I70" s="238"/>
      <c r="J70" s="239"/>
      <c r="K70" s="239"/>
      <c r="L70" s="979">
        <v>11816690</v>
      </c>
      <c r="M70" s="979"/>
      <c r="N70" s="980" t="s">
        <v>635</v>
      </c>
      <c r="O70" s="980"/>
      <c r="P70" s="47"/>
      <c r="Q70" s="47"/>
      <c r="R70" s="47"/>
      <c r="S70" s="47"/>
      <c r="T70" s="139"/>
      <c r="U70" s="45"/>
      <c r="V70" s="138"/>
      <c r="W70" s="1080"/>
      <c r="X70" s="1081"/>
      <c r="Y70" s="1082"/>
      <c r="Z70" s="277"/>
      <c r="AA70" s="1083"/>
      <c r="AB70" s="276" t="s">
        <v>664</v>
      </c>
      <c r="AC70" s="278" t="s">
        <v>253</v>
      </c>
      <c r="AD70" s="276" t="s">
        <v>664</v>
      </c>
      <c r="AE70" s="282" t="s">
        <v>254</v>
      </c>
      <c r="AF70" s="276" t="s">
        <v>664</v>
      </c>
      <c r="AG70" s="278" t="s">
        <v>255</v>
      </c>
      <c r="AH70" s="1086"/>
      <c r="AI70" s="1088"/>
      <c r="AJ70" s="1090"/>
      <c r="AK70" s="1093"/>
      <c r="AL70" s="1083"/>
      <c r="AM70" s="1094"/>
      <c r="AN70" s="139"/>
      <c r="AO70" s="45"/>
      <c r="AP70" s="45"/>
      <c r="AQ70" s="45"/>
      <c r="AR70" s="45"/>
      <c r="AS70" s="45"/>
      <c r="AT70" s="45"/>
      <c r="AU70" s="45"/>
      <c r="AV70" s="45"/>
      <c r="AW70" s="45"/>
      <c r="AX70" s="45"/>
      <c r="AY70" s="45"/>
      <c r="AZ70" s="45"/>
      <c r="BA70" s="45"/>
      <c r="BB70" s="45"/>
      <c r="BC70" s="45"/>
    </row>
    <row r="71" spans="1:55" ht="32.25" customHeight="1" thickBot="1">
      <c r="A71" s="45"/>
      <c r="E71" s="138"/>
      <c r="F71" s="47"/>
      <c r="G71" s="238"/>
      <c r="H71" s="238"/>
      <c r="I71" s="238"/>
      <c r="J71" s="239"/>
      <c r="K71" s="239"/>
      <c r="L71" s="979">
        <v>10532266</v>
      </c>
      <c r="M71" s="979"/>
      <c r="N71" s="980" t="s">
        <v>636</v>
      </c>
      <c r="O71" s="980"/>
      <c r="P71" s="47"/>
      <c r="Q71" s="47"/>
      <c r="R71" s="47"/>
      <c r="S71" s="47"/>
      <c r="T71" s="139"/>
      <c r="U71" s="45"/>
      <c r="V71" s="138"/>
      <c r="W71" s="1097" t="s">
        <v>256</v>
      </c>
      <c r="X71" s="1103" t="s">
        <v>258</v>
      </c>
      <c r="Y71" s="1104"/>
      <c r="Z71" s="357"/>
      <c r="AA71" s="1038" t="s">
        <v>662</v>
      </c>
      <c r="AB71" s="1057">
        <f>AB37</f>
        <v>3</v>
      </c>
      <c r="AC71" s="1076" t="str">
        <f>AC37</f>
        <v>Replicar</v>
      </c>
      <c r="AD71" s="1102">
        <f>AD37</f>
        <v>0</v>
      </c>
      <c r="AE71" s="1098" t="str">
        <f>AE37</f>
        <v>Apropiar</v>
      </c>
      <c r="AF71" s="1111"/>
      <c r="AG71" s="1113" t="s">
        <v>666</v>
      </c>
      <c r="AH71" s="1115" t="s">
        <v>688</v>
      </c>
      <c r="AI71" s="1121">
        <v>3</v>
      </c>
      <c r="AJ71" s="1144">
        <v>9</v>
      </c>
      <c r="AK71" s="1128" t="s">
        <v>662</v>
      </c>
      <c r="AL71" s="1129"/>
      <c r="AM71" s="1130"/>
      <c r="AN71" s="139"/>
      <c r="AO71" s="45"/>
      <c r="AP71" s="45"/>
      <c r="AQ71" s="45"/>
      <c r="AR71" s="45"/>
      <c r="AS71" s="45"/>
      <c r="AT71" s="45"/>
      <c r="AU71" s="45"/>
      <c r="AV71" s="45"/>
      <c r="AW71" s="45"/>
      <c r="AX71" s="45"/>
      <c r="AY71" s="45"/>
      <c r="AZ71" s="45"/>
      <c r="BA71" s="45"/>
      <c r="BB71" s="45"/>
      <c r="BC71" s="45"/>
    </row>
    <row r="72" spans="1:55" ht="32.25" customHeight="1" thickBot="1">
      <c r="A72" s="45"/>
      <c r="E72" s="138"/>
      <c r="F72" s="47"/>
      <c r="G72" s="238"/>
      <c r="H72" s="238"/>
      <c r="I72" s="238"/>
      <c r="J72" s="239"/>
      <c r="K72" s="239"/>
      <c r="L72" s="979">
        <v>9376286</v>
      </c>
      <c r="M72" s="979"/>
      <c r="N72" s="980" t="s">
        <v>637</v>
      </c>
      <c r="O72" s="980"/>
      <c r="P72" s="47"/>
      <c r="Q72" s="47"/>
      <c r="R72" s="47"/>
      <c r="S72" s="47"/>
      <c r="T72" s="139"/>
      <c r="U72" s="45"/>
      <c r="V72" s="138"/>
      <c r="W72" s="1027"/>
      <c r="X72" s="1031"/>
      <c r="Y72" s="990"/>
      <c r="Z72" s="295"/>
      <c r="AA72" s="1034"/>
      <c r="AB72" s="1058"/>
      <c r="AC72" s="1077"/>
      <c r="AD72" s="1101"/>
      <c r="AE72" s="1099"/>
      <c r="AF72" s="1112"/>
      <c r="AG72" s="1114"/>
      <c r="AH72" s="1116"/>
      <c r="AI72" s="1119"/>
      <c r="AJ72" s="1145"/>
      <c r="AK72" s="1131"/>
      <c r="AL72" s="1132"/>
      <c r="AM72" s="1133"/>
      <c r="AN72" s="139"/>
      <c r="AO72" s="45"/>
      <c r="AP72" s="45"/>
      <c r="AQ72" s="45"/>
      <c r="AR72" s="45"/>
      <c r="AS72" s="45"/>
      <c r="AT72" s="45"/>
      <c r="AU72" s="45"/>
      <c r="AV72" s="45"/>
      <c r="AW72" s="45"/>
      <c r="AX72" s="45"/>
      <c r="AY72" s="45"/>
      <c r="AZ72" s="45"/>
      <c r="BA72" s="45"/>
      <c r="BB72" s="45"/>
      <c r="BC72" s="45"/>
    </row>
    <row r="73" spans="1:55" ht="32.25" customHeight="1" thickBot="1">
      <c r="A73" s="45"/>
      <c r="E73" s="138"/>
      <c r="F73" s="47"/>
      <c r="G73" s="238"/>
      <c r="H73" s="238"/>
      <c r="I73" s="238"/>
      <c r="J73" s="239"/>
      <c r="K73" s="239"/>
      <c r="L73" s="979">
        <v>8862518</v>
      </c>
      <c r="M73" s="979"/>
      <c r="N73" s="980" t="s">
        <v>638</v>
      </c>
      <c r="O73" s="980"/>
      <c r="P73" s="47"/>
      <c r="Q73" s="47"/>
      <c r="R73" s="47"/>
      <c r="S73" s="47"/>
      <c r="T73" s="139"/>
      <c r="U73" s="45"/>
      <c r="V73" s="138"/>
      <c r="W73" s="1027"/>
      <c r="X73" s="1048" t="s">
        <v>257</v>
      </c>
      <c r="Y73" s="1049"/>
      <c r="Z73" s="351"/>
      <c r="AA73" s="1035" t="s">
        <v>662</v>
      </c>
      <c r="AB73" s="1058">
        <f>AB39</f>
        <v>150</v>
      </c>
      <c r="AC73" s="1100" t="str">
        <f>AC39</f>
        <v>Aplicar</v>
      </c>
      <c r="AD73" s="1101">
        <f>AD39</f>
        <v>0</v>
      </c>
      <c r="AE73" s="1099" t="str">
        <f>AE39</f>
        <v>Aplicar</v>
      </c>
      <c r="AF73" s="1112"/>
      <c r="AG73" s="1114" t="s">
        <v>668</v>
      </c>
      <c r="AH73" s="1116" t="s">
        <v>686</v>
      </c>
      <c r="AI73" s="1119">
        <v>2</v>
      </c>
      <c r="AJ73" s="1145"/>
      <c r="AK73" s="1134" t="s">
        <v>662</v>
      </c>
      <c r="AL73" s="1135"/>
      <c r="AM73" s="1136"/>
      <c r="AN73" s="139"/>
      <c r="AO73" s="45"/>
      <c r="AP73" s="45"/>
      <c r="AQ73" s="45"/>
      <c r="AR73" s="45"/>
      <c r="AS73" s="45"/>
      <c r="AT73" s="45"/>
      <c r="AU73" s="45"/>
      <c r="AV73" s="45"/>
      <c r="AW73" s="45"/>
      <c r="AX73" s="45"/>
      <c r="AY73" s="45"/>
      <c r="AZ73" s="45"/>
      <c r="BA73" s="45"/>
      <c r="BB73" s="45"/>
      <c r="BC73" s="45"/>
    </row>
    <row r="74" spans="1:55" ht="32.25" customHeight="1" thickBot="1">
      <c r="A74" s="45"/>
      <c r="E74" s="138"/>
      <c r="F74" s="47"/>
      <c r="G74" s="47"/>
      <c r="H74" s="47"/>
      <c r="I74" s="47"/>
      <c r="J74" s="48"/>
      <c r="K74" s="48"/>
      <c r="L74" s="979">
        <v>8477190</v>
      </c>
      <c r="M74" s="979"/>
      <c r="N74" s="980" t="s">
        <v>639</v>
      </c>
      <c r="O74" s="980"/>
      <c r="P74" s="47"/>
      <c r="Q74" s="47"/>
      <c r="R74" s="47"/>
      <c r="S74" s="47"/>
      <c r="T74" s="139"/>
      <c r="U74" s="45"/>
      <c r="V74" s="138"/>
      <c r="W74" s="1027"/>
      <c r="X74" s="1050"/>
      <c r="Y74" s="994"/>
      <c r="Z74" s="302"/>
      <c r="AA74" s="1034"/>
      <c r="AB74" s="1058"/>
      <c r="AC74" s="1077"/>
      <c r="AD74" s="1101"/>
      <c r="AE74" s="1099"/>
      <c r="AF74" s="1112"/>
      <c r="AG74" s="1114"/>
      <c r="AH74" s="1116"/>
      <c r="AI74" s="1119"/>
      <c r="AJ74" s="1145"/>
      <c r="AK74" s="1131"/>
      <c r="AL74" s="1132"/>
      <c r="AM74" s="1133"/>
      <c r="AN74" s="139"/>
      <c r="AO74" s="45"/>
      <c r="AP74" s="45"/>
      <c r="AQ74" s="45"/>
      <c r="AR74" s="45"/>
      <c r="AS74" s="45"/>
      <c r="AT74" s="45"/>
      <c r="AU74" s="45"/>
      <c r="AV74" s="45"/>
      <c r="AW74" s="45"/>
      <c r="AX74" s="45"/>
      <c r="AY74" s="45"/>
      <c r="AZ74" s="45"/>
      <c r="BA74" s="45"/>
      <c r="BB74" s="45"/>
      <c r="BC74" s="45"/>
    </row>
    <row r="75" spans="1:55" ht="43.5" customHeight="1" thickBot="1">
      <c r="A75" s="45"/>
      <c r="E75" s="138"/>
      <c r="F75" s="47"/>
      <c r="G75" s="47"/>
      <c r="H75" s="47"/>
      <c r="I75" s="47"/>
      <c r="J75" s="47"/>
      <c r="K75" s="47"/>
      <c r="L75" s="979">
        <v>8091864</v>
      </c>
      <c r="M75" s="979"/>
      <c r="N75" s="980" t="s">
        <v>640</v>
      </c>
      <c r="O75" s="980"/>
      <c r="P75" s="47"/>
      <c r="Q75" s="47"/>
      <c r="R75" s="47"/>
      <c r="S75" s="47"/>
      <c r="T75" s="139"/>
      <c r="V75" s="138"/>
      <c r="W75" s="1028"/>
      <c r="X75" s="1051" t="s">
        <v>259</v>
      </c>
      <c r="Y75" s="1052"/>
      <c r="Z75" s="353"/>
      <c r="AA75" s="300" t="s">
        <v>662</v>
      </c>
      <c r="AB75" s="279">
        <f t="shared" ref="AB75:AE76" si="0">AB41</f>
        <v>2</v>
      </c>
      <c r="AC75" s="280" t="str">
        <f t="shared" si="0"/>
        <v>Aplicar</v>
      </c>
      <c r="AD75" s="286">
        <f t="shared" si="0"/>
        <v>0</v>
      </c>
      <c r="AE75" s="287">
        <f t="shared" si="0"/>
        <v>0</v>
      </c>
      <c r="AF75" s="288"/>
      <c r="AG75" s="285"/>
      <c r="AH75" s="289" t="s">
        <v>693</v>
      </c>
      <c r="AI75" s="303">
        <v>1</v>
      </c>
      <c r="AJ75" s="1146"/>
      <c r="AK75" s="1073" t="s">
        <v>662</v>
      </c>
      <c r="AL75" s="1074"/>
      <c r="AM75" s="1075"/>
      <c r="AN75" s="139"/>
      <c r="AO75" s="45"/>
      <c r="AP75" s="45"/>
      <c r="AQ75" s="45"/>
      <c r="AR75" s="45"/>
      <c r="AS75" s="45"/>
      <c r="AT75" s="45"/>
      <c r="AU75" s="45"/>
      <c r="AV75" s="45"/>
      <c r="AW75" s="45"/>
      <c r="AX75" s="45"/>
      <c r="AY75" s="45"/>
      <c r="AZ75" s="45"/>
      <c r="BA75" s="45"/>
      <c r="BB75" s="45"/>
      <c r="BC75" s="45"/>
    </row>
    <row r="76" spans="1:55" ht="32.25" customHeight="1" thickBot="1">
      <c r="A76" s="45"/>
      <c r="E76" s="138"/>
      <c r="F76" s="47"/>
      <c r="G76" s="47"/>
      <c r="H76" s="47"/>
      <c r="I76" s="47"/>
      <c r="J76" s="47"/>
      <c r="K76" s="47"/>
      <c r="L76" s="979">
        <v>7321209</v>
      </c>
      <c r="M76" s="979"/>
      <c r="N76" s="980" t="s">
        <v>641</v>
      </c>
      <c r="O76" s="980"/>
      <c r="P76" s="47"/>
      <c r="Q76" s="47"/>
      <c r="R76" s="47"/>
      <c r="S76" s="47"/>
      <c r="T76" s="139"/>
      <c r="V76" s="138"/>
      <c r="W76" s="1002" t="s">
        <v>260</v>
      </c>
      <c r="X76" s="991" t="s">
        <v>261</v>
      </c>
      <c r="Y76" s="992"/>
      <c r="Z76" s="301"/>
      <c r="AA76" s="1038" t="s">
        <v>662</v>
      </c>
      <c r="AB76" s="1057">
        <f t="shared" si="0"/>
        <v>0</v>
      </c>
      <c r="AC76" s="1076">
        <f t="shared" si="0"/>
        <v>0</v>
      </c>
      <c r="AD76" s="1078">
        <f t="shared" si="0"/>
        <v>0</v>
      </c>
      <c r="AE76" s="1098">
        <f t="shared" si="0"/>
        <v>0</v>
      </c>
      <c r="AF76" s="1115"/>
      <c r="AG76" s="1113"/>
      <c r="AH76" s="1115" t="s">
        <v>697</v>
      </c>
      <c r="AI76" s="1150">
        <v>1</v>
      </c>
      <c r="AJ76" s="1144">
        <v>3</v>
      </c>
      <c r="AK76" s="1128" t="s">
        <v>662</v>
      </c>
      <c r="AL76" s="1129"/>
      <c r="AM76" s="1130"/>
      <c r="AN76" s="139"/>
      <c r="AO76" s="45"/>
      <c r="AP76" s="45"/>
      <c r="AQ76" s="45"/>
      <c r="AR76" s="45"/>
      <c r="AS76" s="45"/>
      <c r="AT76" s="45"/>
      <c r="AU76" s="45"/>
      <c r="AV76" s="45"/>
      <c r="AW76" s="45"/>
      <c r="AX76" s="45"/>
      <c r="AY76" s="45"/>
      <c r="AZ76" s="45"/>
      <c r="BA76" s="45"/>
      <c r="BB76" s="45"/>
      <c r="BC76" s="45"/>
    </row>
    <row r="77" spans="1:55" ht="32.25" customHeight="1" thickBot="1">
      <c r="A77" s="45"/>
      <c r="E77" s="138"/>
      <c r="F77" s="47"/>
      <c r="G77" s="47"/>
      <c r="H77" s="47"/>
      <c r="I77" s="47"/>
      <c r="J77" s="47"/>
      <c r="K77" s="47"/>
      <c r="L77" s="979">
        <v>6422114</v>
      </c>
      <c r="M77" s="979"/>
      <c r="N77" s="980" t="s">
        <v>642</v>
      </c>
      <c r="O77" s="980"/>
      <c r="P77" s="47"/>
      <c r="Q77" s="47"/>
      <c r="R77" s="47"/>
      <c r="S77" s="47"/>
      <c r="T77" s="139"/>
      <c r="V77" s="138"/>
      <c r="W77" s="1053"/>
      <c r="X77" s="993"/>
      <c r="Y77" s="994"/>
      <c r="Z77" s="302"/>
      <c r="AA77" s="1034"/>
      <c r="AB77" s="1058"/>
      <c r="AC77" s="1077"/>
      <c r="AD77" s="1079"/>
      <c r="AE77" s="1099"/>
      <c r="AF77" s="1116"/>
      <c r="AG77" s="1114"/>
      <c r="AH77" s="1116"/>
      <c r="AI77" s="1151"/>
      <c r="AJ77" s="1145"/>
      <c r="AK77" s="1131"/>
      <c r="AL77" s="1132"/>
      <c r="AM77" s="1133"/>
      <c r="AN77" s="139"/>
      <c r="AO77" s="45"/>
      <c r="AP77" s="45"/>
      <c r="AQ77" s="45"/>
      <c r="AR77" s="45"/>
      <c r="AS77" s="45"/>
      <c r="AT77" s="45"/>
      <c r="AU77" s="45"/>
      <c r="AV77" s="45"/>
      <c r="AW77" s="45"/>
      <c r="AX77" s="45"/>
      <c r="AY77" s="45"/>
      <c r="AZ77" s="45"/>
      <c r="BA77" s="45"/>
      <c r="BB77" s="45"/>
      <c r="BC77" s="45"/>
    </row>
    <row r="78" spans="1:55" ht="32.25" customHeight="1" thickBot="1">
      <c r="A78" s="45"/>
      <c r="E78" s="138"/>
      <c r="F78" s="47"/>
      <c r="G78" s="47"/>
      <c r="H78" s="47"/>
      <c r="I78" s="47"/>
      <c r="J78" s="47"/>
      <c r="K78" s="47"/>
      <c r="L78" s="979">
        <v>5908345</v>
      </c>
      <c r="M78" s="979"/>
      <c r="N78" s="980" t="s">
        <v>643</v>
      </c>
      <c r="O78" s="980"/>
      <c r="P78" s="47"/>
      <c r="Q78" s="47"/>
      <c r="R78" s="47"/>
      <c r="S78" s="47"/>
      <c r="T78" s="139"/>
      <c r="V78" s="138"/>
      <c r="W78" s="1053"/>
      <c r="X78" s="989" t="s">
        <v>262</v>
      </c>
      <c r="Y78" s="990"/>
      <c r="Z78" s="354"/>
      <c r="AA78" s="1035" t="s">
        <v>662</v>
      </c>
      <c r="AB78" s="1058">
        <f>AB44</f>
        <v>0</v>
      </c>
      <c r="AC78" s="1100">
        <f>AC44</f>
        <v>0</v>
      </c>
      <c r="AD78" s="1101">
        <f>AD44</f>
        <v>0</v>
      </c>
      <c r="AE78" s="1099">
        <f>AE44</f>
        <v>0</v>
      </c>
      <c r="AF78" s="1112"/>
      <c r="AG78" s="1114"/>
      <c r="AH78" s="1116" t="s">
        <v>702</v>
      </c>
      <c r="AI78" s="1119">
        <v>2</v>
      </c>
      <c r="AJ78" s="1145"/>
      <c r="AK78" s="1134" t="s">
        <v>662</v>
      </c>
      <c r="AL78" s="1135"/>
      <c r="AM78" s="1136"/>
      <c r="AN78" s="139"/>
      <c r="AO78" s="45"/>
      <c r="AP78" s="45"/>
      <c r="AQ78" s="45"/>
      <c r="AR78" s="45"/>
      <c r="AS78" s="45"/>
      <c r="AT78" s="45"/>
      <c r="AU78" s="45"/>
      <c r="AV78" s="45"/>
      <c r="AW78" s="45"/>
      <c r="AX78" s="45"/>
      <c r="AY78" s="45"/>
      <c r="AZ78" s="45"/>
      <c r="BA78" s="45"/>
      <c r="BB78" s="45"/>
      <c r="BC78" s="45"/>
    </row>
    <row r="79" spans="1:55" ht="32.25" customHeight="1" thickBot="1">
      <c r="A79" s="45"/>
      <c r="E79" s="138"/>
      <c r="F79" s="47"/>
      <c r="G79" s="47"/>
      <c r="H79" s="47"/>
      <c r="I79" s="47"/>
      <c r="J79" s="47"/>
      <c r="K79" s="47"/>
      <c r="L79" s="979">
        <v>5394576</v>
      </c>
      <c r="M79" s="979"/>
      <c r="N79" s="980" t="s">
        <v>644</v>
      </c>
      <c r="O79" s="980"/>
      <c r="P79" s="47"/>
      <c r="Q79" s="47"/>
      <c r="R79" s="47"/>
      <c r="S79" s="47"/>
      <c r="T79" s="139"/>
      <c r="V79" s="138"/>
      <c r="W79" s="1053"/>
      <c r="X79" s="989"/>
      <c r="Y79" s="990"/>
      <c r="Z79" s="295"/>
      <c r="AA79" s="1034"/>
      <c r="AB79" s="1058"/>
      <c r="AC79" s="1077"/>
      <c r="AD79" s="1101"/>
      <c r="AE79" s="1099"/>
      <c r="AF79" s="1112"/>
      <c r="AG79" s="1114"/>
      <c r="AH79" s="1116"/>
      <c r="AI79" s="1119"/>
      <c r="AJ79" s="1145"/>
      <c r="AK79" s="1131"/>
      <c r="AL79" s="1132"/>
      <c r="AM79" s="1133"/>
      <c r="AN79" s="139"/>
      <c r="AO79" s="45"/>
      <c r="AP79" s="45"/>
      <c r="AQ79" s="45"/>
      <c r="AR79" s="45"/>
      <c r="AS79" s="45"/>
      <c r="AT79" s="45"/>
      <c r="AU79" s="45"/>
      <c r="AV79" s="45"/>
      <c r="AW79" s="45"/>
      <c r="AX79" s="45"/>
      <c r="AY79" s="45"/>
      <c r="AZ79" s="45"/>
      <c r="BA79" s="45"/>
      <c r="BB79" s="45"/>
      <c r="BC79" s="45"/>
    </row>
    <row r="80" spans="1:55" ht="32.25" customHeight="1" thickBot="1">
      <c r="A80" s="45"/>
      <c r="E80" s="138"/>
      <c r="F80" s="47"/>
      <c r="G80" s="47"/>
      <c r="H80" s="47"/>
      <c r="I80" s="47"/>
      <c r="J80" s="47"/>
      <c r="K80" s="47"/>
      <c r="L80" s="979">
        <v>4623922</v>
      </c>
      <c r="M80" s="979"/>
      <c r="N80" s="980" t="s">
        <v>645</v>
      </c>
      <c r="O80" s="980"/>
      <c r="P80" s="47"/>
      <c r="Q80" s="47"/>
      <c r="R80" s="47"/>
      <c r="S80" s="47"/>
      <c r="T80" s="139"/>
      <c r="V80" s="138"/>
      <c r="W80" s="1053"/>
      <c r="X80" s="998" t="s">
        <v>679</v>
      </c>
      <c r="Y80" s="999"/>
      <c r="Z80" s="355"/>
      <c r="AA80" s="1039" t="s">
        <v>662</v>
      </c>
      <c r="AB80" s="1058">
        <f>AB46</f>
        <v>0</v>
      </c>
      <c r="AC80" s="1100">
        <f>AC46</f>
        <v>0</v>
      </c>
      <c r="AD80" s="1101">
        <f>AD46</f>
        <v>0</v>
      </c>
      <c r="AE80" s="1099">
        <f>AE46</f>
        <v>0</v>
      </c>
      <c r="AF80" s="1112"/>
      <c r="AG80" s="1114"/>
      <c r="AH80" s="1116" t="s">
        <v>707</v>
      </c>
      <c r="AI80" s="1119">
        <v>3</v>
      </c>
      <c r="AJ80" s="1145"/>
      <c r="AK80" s="1134" t="s">
        <v>662</v>
      </c>
      <c r="AL80" s="1135"/>
      <c r="AM80" s="1136"/>
      <c r="AN80" s="139"/>
      <c r="AO80" s="45"/>
      <c r="AP80" s="45"/>
      <c r="AQ80" s="45"/>
      <c r="AR80" s="45"/>
      <c r="AS80" s="45"/>
      <c r="AT80" s="45"/>
      <c r="AU80" s="45"/>
      <c r="AV80" s="45"/>
      <c r="AW80" s="45"/>
      <c r="AX80" s="45"/>
      <c r="AY80" s="45"/>
      <c r="AZ80" s="45"/>
      <c r="BA80" s="45"/>
      <c r="BB80" s="45"/>
      <c r="BC80" s="45"/>
    </row>
    <row r="81" spans="1:55" ht="32.25" customHeight="1" thickBot="1">
      <c r="A81" s="45"/>
      <c r="E81" s="138"/>
      <c r="F81" s="47"/>
      <c r="G81" s="47"/>
      <c r="H81" s="47"/>
      <c r="I81" s="47"/>
      <c r="J81" s="47"/>
      <c r="K81" s="47"/>
      <c r="L81" s="979">
        <v>4110153</v>
      </c>
      <c r="M81" s="979"/>
      <c r="N81" s="980" t="s">
        <v>646</v>
      </c>
      <c r="O81" s="980"/>
      <c r="P81" s="47"/>
      <c r="Q81" s="47"/>
      <c r="R81" s="47"/>
      <c r="S81" s="47"/>
      <c r="T81" s="139"/>
      <c r="V81" s="138"/>
      <c r="W81" s="1003"/>
      <c r="X81" s="1000"/>
      <c r="Y81" s="1001"/>
      <c r="Z81" s="352"/>
      <c r="AA81" s="1040"/>
      <c r="AB81" s="1056"/>
      <c r="AC81" s="1105"/>
      <c r="AD81" s="1106"/>
      <c r="AE81" s="1107"/>
      <c r="AF81" s="1117"/>
      <c r="AG81" s="1118"/>
      <c r="AH81" s="1124"/>
      <c r="AI81" s="1120"/>
      <c r="AJ81" s="1146"/>
      <c r="AK81" s="1137"/>
      <c r="AL81" s="1138"/>
      <c r="AM81" s="1139"/>
      <c r="AN81" s="139"/>
      <c r="AO81" s="45"/>
      <c r="AP81" s="45"/>
      <c r="AQ81" s="45"/>
      <c r="AR81" s="45"/>
      <c r="AS81" s="45"/>
      <c r="AT81" s="45"/>
      <c r="AU81" s="45"/>
      <c r="AV81" s="45"/>
      <c r="AW81" s="45"/>
      <c r="AX81" s="45"/>
      <c r="AY81" s="45"/>
      <c r="AZ81" s="45"/>
      <c r="BA81" s="45"/>
      <c r="BB81" s="45"/>
      <c r="BC81" s="45"/>
    </row>
    <row r="82" spans="1:55" ht="32.25" customHeight="1" thickBot="1">
      <c r="A82" s="45"/>
      <c r="E82" s="138"/>
      <c r="F82" s="47"/>
      <c r="G82" s="47"/>
      <c r="H82" s="47"/>
      <c r="I82" s="47"/>
      <c r="J82" s="47"/>
      <c r="K82" s="47"/>
      <c r="L82" s="979">
        <v>3724826</v>
      </c>
      <c r="M82" s="979"/>
      <c r="N82" s="980" t="s">
        <v>647</v>
      </c>
      <c r="O82" s="980"/>
      <c r="P82" s="47"/>
      <c r="Q82" s="47"/>
      <c r="R82" s="47"/>
      <c r="S82" s="47"/>
      <c r="T82" s="139"/>
      <c r="V82" s="138"/>
      <c r="W82" s="995" t="s">
        <v>623</v>
      </c>
      <c r="X82" s="991" t="s">
        <v>264</v>
      </c>
      <c r="Y82" s="992"/>
      <c r="Z82" s="301"/>
      <c r="AA82" s="1038" t="s">
        <v>662</v>
      </c>
      <c r="AB82" s="1057">
        <f>AB48</f>
        <v>0</v>
      </c>
      <c r="AC82" s="1076">
        <f>AC48</f>
        <v>0</v>
      </c>
      <c r="AD82" s="1078">
        <f>AD48</f>
        <v>0</v>
      </c>
      <c r="AE82" s="1098">
        <f>AE48</f>
        <v>0</v>
      </c>
      <c r="AF82" s="1115"/>
      <c r="AG82" s="1113"/>
      <c r="AH82" s="1115" t="s">
        <v>708</v>
      </c>
      <c r="AI82" s="1150">
        <v>0</v>
      </c>
      <c r="AJ82" s="1144">
        <v>3</v>
      </c>
      <c r="AK82" s="1128" t="s">
        <v>662</v>
      </c>
      <c r="AL82" s="1129"/>
      <c r="AM82" s="1130"/>
      <c r="AN82" s="139"/>
      <c r="AO82" s="45"/>
      <c r="AP82" s="45"/>
      <c r="AQ82" s="45"/>
      <c r="AR82" s="45"/>
      <c r="AS82" s="45"/>
      <c r="AT82" s="45"/>
      <c r="AU82" s="45"/>
      <c r="AV82" s="45"/>
      <c r="AW82" s="45"/>
      <c r="AX82" s="45"/>
      <c r="AY82" s="45"/>
      <c r="AZ82" s="45"/>
      <c r="BA82" s="45"/>
      <c r="BB82" s="45"/>
      <c r="BC82" s="45"/>
    </row>
    <row r="83" spans="1:55" ht="32.25" customHeight="1" thickBot="1">
      <c r="A83" s="45"/>
      <c r="E83" s="138"/>
      <c r="F83" s="47"/>
      <c r="G83" s="47"/>
      <c r="H83" s="47"/>
      <c r="I83" s="47"/>
      <c r="J83" s="47"/>
      <c r="K83" s="47"/>
      <c r="L83" s="979">
        <v>3211057</v>
      </c>
      <c r="M83" s="979"/>
      <c r="N83" s="980" t="s">
        <v>648</v>
      </c>
      <c r="O83" s="980"/>
      <c r="P83" s="47"/>
      <c r="Q83" s="47"/>
      <c r="R83" s="47"/>
      <c r="S83" s="47"/>
      <c r="T83" s="139"/>
      <c r="V83" s="138"/>
      <c r="W83" s="996"/>
      <c r="X83" s="993"/>
      <c r="Y83" s="994"/>
      <c r="Z83" s="302"/>
      <c r="AA83" s="1034"/>
      <c r="AB83" s="1058"/>
      <c r="AC83" s="1077"/>
      <c r="AD83" s="1079"/>
      <c r="AE83" s="1099"/>
      <c r="AF83" s="1116"/>
      <c r="AG83" s="1114"/>
      <c r="AH83" s="1116"/>
      <c r="AI83" s="1151"/>
      <c r="AJ83" s="1145"/>
      <c r="AK83" s="1131"/>
      <c r="AL83" s="1132"/>
      <c r="AM83" s="1133"/>
      <c r="AN83" s="139"/>
      <c r="AO83" s="45"/>
      <c r="AP83" s="45"/>
      <c r="AQ83" s="45"/>
      <c r="AR83" s="45"/>
      <c r="AS83" s="45"/>
      <c r="AT83" s="45"/>
      <c r="AU83" s="45"/>
      <c r="AV83" s="45"/>
      <c r="AW83" s="45"/>
      <c r="AX83" s="45"/>
      <c r="AY83" s="45"/>
      <c r="AZ83" s="45"/>
      <c r="BA83" s="45"/>
      <c r="BB83" s="45"/>
      <c r="BC83" s="45"/>
    </row>
    <row r="84" spans="1:55" ht="32.25" customHeight="1" thickBot="1">
      <c r="A84" s="45"/>
      <c r="E84" s="138"/>
      <c r="F84" s="47"/>
      <c r="G84" s="47"/>
      <c r="H84" s="47"/>
      <c r="I84" s="47"/>
      <c r="J84" s="47"/>
      <c r="K84" s="47"/>
      <c r="L84" s="979">
        <v>2889951</v>
      </c>
      <c r="M84" s="979"/>
      <c r="N84" s="980" t="s">
        <v>649</v>
      </c>
      <c r="O84" s="980"/>
      <c r="P84" s="47"/>
      <c r="Q84" s="47"/>
      <c r="R84" s="47"/>
      <c r="S84" s="47"/>
      <c r="T84" s="139"/>
      <c r="V84" s="138"/>
      <c r="W84" s="996"/>
      <c r="X84" s="989" t="s">
        <v>265</v>
      </c>
      <c r="Y84" s="990"/>
      <c r="Z84" s="354"/>
      <c r="AA84" s="1035" t="s">
        <v>662</v>
      </c>
      <c r="AB84" s="1058">
        <f>AB50</f>
        <v>5</v>
      </c>
      <c r="AC84" s="1100">
        <f>AC50</f>
        <v>0</v>
      </c>
      <c r="AD84" s="1101">
        <f>AD50</f>
        <v>0</v>
      </c>
      <c r="AE84" s="1099">
        <f>AE50</f>
        <v>0</v>
      </c>
      <c r="AF84" s="1112"/>
      <c r="AG84" s="1114"/>
      <c r="AH84" s="1116" t="s">
        <v>714</v>
      </c>
      <c r="AI84" s="1119">
        <v>1</v>
      </c>
      <c r="AJ84" s="1145"/>
      <c r="AK84" s="1134" t="s">
        <v>662</v>
      </c>
      <c r="AL84" s="1135"/>
      <c r="AM84" s="1136"/>
      <c r="AN84" s="139"/>
      <c r="AO84" s="45"/>
      <c r="AP84" s="45"/>
      <c r="AQ84" s="45"/>
      <c r="AR84" s="45"/>
      <c r="AS84" s="45"/>
      <c r="AT84" s="45"/>
      <c r="AU84" s="45"/>
      <c r="AV84" s="45"/>
      <c r="AW84" s="45"/>
      <c r="AX84" s="45"/>
      <c r="AY84" s="45"/>
      <c r="AZ84" s="45"/>
      <c r="BA84" s="45"/>
      <c r="BB84" s="45"/>
      <c r="BC84" s="45"/>
    </row>
    <row r="85" spans="1:55" ht="32.25" customHeight="1" thickBot="1">
      <c r="A85" s="45"/>
      <c r="E85" s="138"/>
      <c r="F85" s="47"/>
      <c r="G85" s="47"/>
      <c r="H85" s="47"/>
      <c r="I85" s="47"/>
      <c r="J85" s="47"/>
      <c r="K85" s="47"/>
      <c r="L85" s="979">
        <v>2568845</v>
      </c>
      <c r="M85" s="979"/>
      <c r="N85" s="980" t="s">
        <v>650</v>
      </c>
      <c r="O85" s="980"/>
      <c r="P85" s="47"/>
      <c r="Q85" s="47"/>
      <c r="R85" s="47"/>
      <c r="S85" s="47"/>
      <c r="T85" s="139"/>
      <c r="V85" s="138"/>
      <c r="W85" s="996"/>
      <c r="X85" s="989"/>
      <c r="Y85" s="990"/>
      <c r="Z85" s="295"/>
      <c r="AA85" s="1034"/>
      <c r="AB85" s="1058"/>
      <c r="AC85" s="1077"/>
      <c r="AD85" s="1101"/>
      <c r="AE85" s="1099"/>
      <c r="AF85" s="1112"/>
      <c r="AG85" s="1114"/>
      <c r="AH85" s="1116"/>
      <c r="AI85" s="1119"/>
      <c r="AJ85" s="1145"/>
      <c r="AK85" s="1131"/>
      <c r="AL85" s="1132"/>
      <c r="AM85" s="1133"/>
      <c r="AN85" s="139"/>
      <c r="AO85" s="45"/>
      <c r="AP85" s="45"/>
      <c r="AQ85" s="45"/>
      <c r="AR85" s="45"/>
      <c r="AS85" s="45"/>
      <c r="AT85" s="45"/>
      <c r="AU85" s="45"/>
      <c r="AV85" s="45"/>
      <c r="AW85" s="45"/>
      <c r="AX85" s="45"/>
      <c r="AY85" s="45"/>
      <c r="AZ85" s="45"/>
      <c r="BA85" s="45"/>
      <c r="BB85" s="45"/>
      <c r="BC85" s="45"/>
    </row>
    <row r="86" spans="1:55" ht="32.25" customHeight="1" thickBot="1">
      <c r="A86" s="45"/>
      <c r="E86" s="138"/>
      <c r="F86" s="47"/>
      <c r="G86" s="47"/>
      <c r="H86" s="47"/>
      <c r="I86" s="47"/>
      <c r="J86" s="47"/>
      <c r="K86" s="47"/>
      <c r="L86" s="979">
        <v>2311961</v>
      </c>
      <c r="M86" s="979"/>
      <c r="N86" s="980" t="s">
        <v>651</v>
      </c>
      <c r="O86" s="980"/>
      <c r="P86" s="47"/>
      <c r="Q86" s="47"/>
      <c r="R86" s="47"/>
      <c r="S86" s="47"/>
      <c r="T86" s="139"/>
      <c r="V86" s="138"/>
      <c r="W86" s="996"/>
      <c r="X86" s="998" t="s">
        <v>266</v>
      </c>
      <c r="Y86" s="999"/>
      <c r="Z86" s="355"/>
      <c r="AA86" s="1039" t="s">
        <v>662</v>
      </c>
      <c r="AB86" s="1058">
        <f>AB52</f>
        <v>4</v>
      </c>
      <c r="AC86" s="1100">
        <f>AC52</f>
        <v>0</v>
      </c>
      <c r="AD86" s="1101">
        <f>AD52</f>
        <v>2</v>
      </c>
      <c r="AE86" s="1099">
        <f>AE52</f>
        <v>0</v>
      </c>
      <c r="AF86" s="1112"/>
      <c r="AG86" s="1114"/>
      <c r="AH86" s="1116" t="s">
        <v>716</v>
      </c>
      <c r="AI86" s="1119">
        <v>1</v>
      </c>
      <c r="AJ86" s="1145"/>
      <c r="AK86" s="1134" t="s">
        <v>662</v>
      </c>
      <c r="AL86" s="1135"/>
      <c r="AM86" s="1136"/>
      <c r="AN86" s="139"/>
      <c r="AO86" s="45"/>
      <c r="AP86" s="45"/>
      <c r="AQ86" s="45"/>
      <c r="AR86" s="45"/>
      <c r="AS86" s="45"/>
      <c r="AT86" s="45"/>
      <c r="AU86" s="45"/>
      <c r="AV86" s="45"/>
      <c r="AW86" s="45"/>
      <c r="AX86" s="45"/>
      <c r="AY86" s="45"/>
      <c r="AZ86" s="45"/>
      <c r="BA86" s="45"/>
      <c r="BB86" s="45"/>
      <c r="BC86" s="45"/>
    </row>
    <row r="87" spans="1:55" ht="32.25" customHeight="1" thickBot="1">
      <c r="A87" s="45"/>
      <c r="E87" s="138"/>
      <c r="F87" s="47"/>
      <c r="G87" s="47"/>
      <c r="H87" s="47"/>
      <c r="I87" s="47"/>
      <c r="J87" s="47"/>
      <c r="K87" s="47"/>
      <c r="L87" s="979">
        <v>2055077</v>
      </c>
      <c r="M87" s="979"/>
      <c r="N87" s="980" t="s">
        <v>652</v>
      </c>
      <c r="O87" s="980"/>
      <c r="P87" s="47"/>
      <c r="Q87" s="47"/>
      <c r="R87" s="47"/>
      <c r="S87" s="47"/>
      <c r="T87" s="139"/>
      <c r="V87" s="138"/>
      <c r="W87" s="997"/>
      <c r="X87" s="1000"/>
      <c r="Y87" s="1001"/>
      <c r="Z87" s="352"/>
      <c r="AA87" s="1040"/>
      <c r="AB87" s="1056"/>
      <c r="AC87" s="1105"/>
      <c r="AD87" s="1106"/>
      <c r="AE87" s="1107"/>
      <c r="AF87" s="1117"/>
      <c r="AG87" s="1118"/>
      <c r="AH87" s="1124"/>
      <c r="AI87" s="1120"/>
      <c r="AJ87" s="1146"/>
      <c r="AK87" s="1137"/>
      <c r="AL87" s="1138"/>
      <c r="AM87" s="1139"/>
      <c r="AN87" s="139"/>
      <c r="AO87" s="45"/>
      <c r="AP87" s="45"/>
      <c r="AQ87" s="45"/>
      <c r="AR87" s="45"/>
      <c r="AS87" s="45"/>
      <c r="AT87" s="45"/>
      <c r="AU87" s="45"/>
      <c r="AV87" s="45"/>
      <c r="AW87" s="45"/>
      <c r="AX87" s="45"/>
      <c r="AY87" s="45"/>
      <c r="AZ87" s="45"/>
      <c r="BA87" s="45"/>
      <c r="BB87" s="45"/>
      <c r="BC87" s="45"/>
    </row>
    <row r="88" spans="1:55" ht="39.75" customHeight="1" thickBot="1">
      <c r="A88" s="45"/>
      <c r="E88" s="138"/>
      <c r="F88" s="47"/>
      <c r="G88" s="47"/>
      <c r="H88" s="47"/>
      <c r="I88" s="47"/>
      <c r="J88" s="47"/>
      <c r="K88" s="47"/>
      <c r="L88" s="979">
        <v>1798192</v>
      </c>
      <c r="M88" s="979"/>
      <c r="N88" s="980" t="s">
        <v>653</v>
      </c>
      <c r="O88" s="980"/>
      <c r="P88" s="47"/>
      <c r="Q88" s="47"/>
      <c r="R88" s="47"/>
      <c r="S88" s="47"/>
      <c r="T88" s="139"/>
      <c r="V88" s="138"/>
      <c r="W88" s="1002" t="s">
        <v>661</v>
      </c>
      <c r="X88" s="1108" t="s">
        <v>267</v>
      </c>
      <c r="Y88" s="1104"/>
      <c r="Z88" s="301"/>
      <c r="AA88" s="1054" t="s">
        <v>662</v>
      </c>
      <c r="AB88" s="1057">
        <f>AB54</f>
        <v>0</v>
      </c>
      <c r="AC88" s="1076">
        <f>AC54</f>
        <v>0</v>
      </c>
      <c r="AD88" s="1102">
        <f>AD54</f>
        <v>0</v>
      </c>
      <c r="AE88" s="1098">
        <f>AE54</f>
        <v>0</v>
      </c>
      <c r="AF88" s="1111"/>
      <c r="AG88" s="1113"/>
      <c r="AH88" s="1115" t="s">
        <v>728</v>
      </c>
      <c r="AI88" s="1121">
        <v>3</v>
      </c>
      <c r="AJ88" s="1147"/>
      <c r="AK88" s="1128" t="s">
        <v>662</v>
      </c>
      <c r="AL88" s="1129"/>
      <c r="AM88" s="1130"/>
      <c r="AN88" s="139"/>
      <c r="AO88" s="45"/>
      <c r="AP88" s="45"/>
      <c r="AQ88" s="45"/>
      <c r="AR88" s="45"/>
      <c r="AS88" s="45"/>
      <c r="AT88" s="45"/>
      <c r="AU88" s="45"/>
      <c r="AV88" s="45"/>
      <c r="AW88" s="45"/>
      <c r="AX88" s="45"/>
      <c r="AY88" s="45"/>
      <c r="AZ88" s="45"/>
      <c r="BA88" s="45"/>
      <c r="BB88" s="45"/>
      <c r="BC88" s="45"/>
    </row>
    <row r="89" spans="1:55" ht="42" customHeight="1" thickBot="1">
      <c r="A89" s="45"/>
      <c r="E89" s="138"/>
      <c r="F89" s="47"/>
      <c r="G89" s="47"/>
      <c r="H89" s="47"/>
      <c r="I89" s="47"/>
      <c r="J89" s="47"/>
      <c r="K89" s="47"/>
      <c r="L89" s="979">
        <v>1541307</v>
      </c>
      <c r="M89" s="979"/>
      <c r="N89" s="980" t="s">
        <v>654</v>
      </c>
      <c r="O89" s="980"/>
      <c r="P89" s="47"/>
      <c r="Q89" s="47"/>
      <c r="R89" s="47"/>
      <c r="S89" s="47"/>
      <c r="T89" s="139"/>
      <c r="V89" s="138"/>
      <c r="W89" s="1003"/>
      <c r="X89" s="1095"/>
      <c r="Y89" s="1096"/>
      <c r="Z89" s="356"/>
      <c r="AA89" s="1040"/>
      <c r="AB89" s="1056"/>
      <c r="AC89" s="1105"/>
      <c r="AD89" s="1106"/>
      <c r="AE89" s="1107"/>
      <c r="AF89" s="1117"/>
      <c r="AG89" s="1118"/>
      <c r="AH89" s="1124"/>
      <c r="AI89" s="1120"/>
      <c r="AJ89" s="1148"/>
      <c r="AK89" s="1137"/>
      <c r="AL89" s="1138"/>
      <c r="AM89" s="1139"/>
      <c r="AN89" s="139"/>
      <c r="AO89" s="45"/>
      <c r="AP89" s="45"/>
      <c r="AQ89" s="45"/>
      <c r="AR89" s="45"/>
      <c r="AS89" s="45"/>
      <c r="AT89" s="45"/>
      <c r="AU89" s="45"/>
      <c r="AV89" s="45"/>
      <c r="AW89" s="45"/>
      <c r="AX89" s="45"/>
      <c r="AY89" s="45"/>
      <c r="AZ89" s="45"/>
      <c r="BA89" s="45"/>
      <c r="BB89" s="45"/>
      <c r="BC89" s="45"/>
    </row>
    <row r="90" spans="1:55" ht="38.25" customHeight="1" thickBot="1">
      <c r="A90" s="45"/>
      <c r="E90" s="138"/>
      <c r="F90" s="47"/>
      <c r="G90" s="47"/>
      <c r="H90" s="47"/>
      <c r="I90" s="47"/>
      <c r="J90" s="47"/>
      <c r="K90" s="47"/>
      <c r="L90" s="979">
        <v>1284423</v>
      </c>
      <c r="M90" s="979"/>
      <c r="N90" s="980" t="s">
        <v>655</v>
      </c>
      <c r="O90" s="980"/>
      <c r="P90" s="47"/>
      <c r="Q90" s="47"/>
      <c r="R90" s="47"/>
      <c r="S90" s="47"/>
      <c r="T90" s="139"/>
      <c r="V90" s="138"/>
      <c r="W90" s="1053" t="s">
        <v>624</v>
      </c>
      <c r="X90" s="994" t="s">
        <v>268</v>
      </c>
      <c r="Y90" s="1030"/>
      <c r="Z90" s="351"/>
      <c r="AA90" s="1039" t="s">
        <v>662</v>
      </c>
      <c r="AB90" s="1055">
        <f>AB56</f>
        <v>0</v>
      </c>
      <c r="AC90" s="1100">
        <f>AC56</f>
        <v>0</v>
      </c>
      <c r="AD90" s="1109">
        <f>AD56</f>
        <v>0</v>
      </c>
      <c r="AE90" s="1110">
        <f>AE56</f>
        <v>0</v>
      </c>
      <c r="AF90" s="1122"/>
      <c r="AG90" s="1123"/>
      <c r="AH90" s="1125" t="s">
        <v>730</v>
      </c>
      <c r="AI90" s="1143">
        <v>6</v>
      </c>
      <c r="AJ90" s="1149"/>
      <c r="AK90" s="1140" t="s">
        <v>662</v>
      </c>
      <c r="AL90" s="1141"/>
      <c r="AM90" s="1142"/>
      <c r="AN90" s="139"/>
      <c r="AO90" s="45"/>
      <c r="AP90" s="45"/>
      <c r="AQ90" s="45"/>
      <c r="AR90" s="45"/>
      <c r="AS90" s="45"/>
      <c r="AT90" s="45"/>
      <c r="AU90" s="45"/>
      <c r="AV90" s="45"/>
      <c r="AW90" s="45"/>
      <c r="AX90" s="45"/>
      <c r="AY90" s="45"/>
      <c r="AZ90" s="45"/>
      <c r="BA90" s="45"/>
      <c r="BB90" s="45"/>
      <c r="BC90" s="45"/>
    </row>
    <row r="91" spans="1:55" ht="32.25" customHeight="1" thickBot="1">
      <c r="A91" s="45"/>
      <c r="E91" s="138"/>
      <c r="F91" s="47"/>
      <c r="G91" s="47"/>
      <c r="H91" s="47"/>
      <c r="I91" s="47"/>
      <c r="J91" s="47"/>
      <c r="K91" s="47"/>
      <c r="L91" s="979">
        <v>1027538</v>
      </c>
      <c r="M91" s="979"/>
      <c r="N91" s="980" t="s">
        <v>656</v>
      </c>
      <c r="O91" s="980"/>
      <c r="P91" s="47"/>
      <c r="Q91" s="47"/>
      <c r="R91" s="47"/>
      <c r="S91" s="47"/>
      <c r="T91" s="139"/>
      <c r="V91" s="138"/>
      <c r="W91" s="1003"/>
      <c r="X91" s="1095"/>
      <c r="Y91" s="1096"/>
      <c r="Z91" s="356"/>
      <c r="AA91" s="1040"/>
      <c r="AB91" s="1056"/>
      <c r="AC91" s="1105"/>
      <c r="AD91" s="1106"/>
      <c r="AE91" s="1107"/>
      <c r="AF91" s="1117"/>
      <c r="AG91" s="1118"/>
      <c r="AH91" s="1124"/>
      <c r="AI91" s="1120"/>
      <c r="AJ91" s="1148"/>
      <c r="AK91" s="1137"/>
      <c r="AL91" s="1138"/>
      <c r="AM91" s="1139"/>
      <c r="AN91" s="139"/>
      <c r="AO91" s="45"/>
      <c r="AP91" s="45"/>
      <c r="AQ91" s="45"/>
      <c r="AR91" s="45"/>
      <c r="AS91" s="45"/>
      <c r="AT91" s="45"/>
      <c r="AU91" s="45"/>
      <c r="AV91" s="45"/>
      <c r="AW91" s="45"/>
      <c r="AX91" s="45"/>
      <c r="AY91" s="45"/>
      <c r="AZ91" s="45"/>
      <c r="BA91" s="45"/>
      <c r="BB91" s="45"/>
      <c r="BC91" s="45"/>
    </row>
    <row r="92" spans="1:55" ht="32.25" customHeight="1" thickBot="1">
      <c r="A92" s="45"/>
      <c r="E92" s="138"/>
      <c r="F92" s="47"/>
      <c r="G92" s="47"/>
      <c r="H92" s="47"/>
      <c r="I92" s="47"/>
      <c r="J92" s="47"/>
      <c r="K92" s="47"/>
      <c r="L92" s="981">
        <v>1027538</v>
      </c>
      <c r="M92" s="981"/>
      <c r="N92" s="982" t="s">
        <v>657</v>
      </c>
      <c r="O92" s="982"/>
      <c r="P92" s="47"/>
      <c r="Q92" s="47"/>
      <c r="R92" s="47"/>
      <c r="S92" s="47"/>
      <c r="T92" s="139"/>
      <c r="V92" s="138"/>
      <c r="W92" s="47"/>
      <c r="X92" s="47"/>
      <c r="Y92" s="47"/>
      <c r="Z92" s="47"/>
      <c r="AA92" s="47"/>
      <c r="AB92" s="47"/>
      <c r="AC92" s="47"/>
      <c r="AD92" s="47"/>
      <c r="AE92" s="47"/>
      <c r="AF92" s="47"/>
      <c r="AG92" s="47"/>
      <c r="AH92" s="47"/>
      <c r="AI92" s="47"/>
      <c r="AJ92" s="47"/>
      <c r="AK92" s="47"/>
      <c r="AL92" s="47"/>
      <c r="AM92" s="47"/>
      <c r="AN92" s="139"/>
      <c r="AO92" s="45"/>
      <c r="AP92" s="45"/>
      <c r="AQ92" s="45"/>
      <c r="AR92" s="45"/>
      <c r="AS92" s="45"/>
      <c r="AT92" s="45"/>
      <c r="AU92" s="45"/>
      <c r="AV92" s="45"/>
      <c r="AW92" s="45"/>
      <c r="AX92" s="45"/>
      <c r="AY92" s="45"/>
      <c r="AZ92" s="45"/>
      <c r="BA92" s="45"/>
      <c r="BB92" s="45"/>
      <c r="BC92" s="45"/>
    </row>
    <row r="93" spans="1:55" ht="18" customHeight="1">
      <c r="A93" s="45"/>
      <c r="E93" s="138"/>
      <c r="F93" s="47"/>
      <c r="G93" s="47"/>
      <c r="H93" s="47"/>
      <c r="I93" s="47"/>
      <c r="J93" s="47"/>
      <c r="K93" s="47"/>
      <c r="L93" s="304"/>
      <c r="M93" s="304"/>
      <c r="N93" s="305"/>
      <c r="O93" s="305"/>
      <c r="P93" s="47"/>
      <c r="Q93" s="47"/>
      <c r="R93" s="47"/>
      <c r="S93" s="47"/>
      <c r="T93" s="139"/>
      <c r="V93" s="138"/>
      <c r="W93" s="47"/>
      <c r="X93" s="47"/>
      <c r="Y93" s="47"/>
      <c r="Z93" s="47"/>
      <c r="AA93" s="47"/>
      <c r="AB93" s="47"/>
      <c r="AC93" s="47"/>
      <c r="AD93" s="47"/>
      <c r="AE93" s="47"/>
      <c r="AF93" s="1152" t="s">
        <v>725</v>
      </c>
      <c r="AG93" s="1152"/>
      <c r="AH93" s="1152"/>
      <c r="AI93" s="1152"/>
      <c r="AJ93" s="47"/>
      <c r="AK93" s="47"/>
      <c r="AL93" s="47"/>
      <c r="AM93" s="47"/>
      <c r="AN93" s="139"/>
      <c r="AO93" s="45"/>
      <c r="AP93" s="45"/>
      <c r="AQ93" s="45"/>
      <c r="AR93" s="45"/>
      <c r="AS93" s="45"/>
      <c r="AT93" s="45"/>
      <c r="AU93" s="45"/>
      <c r="AV93" s="45"/>
      <c r="AW93" s="45"/>
      <c r="AX93" s="45"/>
      <c r="AY93" s="45"/>
      <c r="AZ93" s="45"/>
      <c r="BA93" s="45"/>
      <c r="BB93" s="45"/>
      <c r="BC93" s="45"/>
    </row>
    <row r="94" spans="1:55" ht="18" customHeight="1">
      <c r="A94" s="45"/>
      <c r="E94" s="138"/>
      <c r="F94" s="47"/>
      <c r="G94" s="47"/>
      <c r="H94" s="47"/>
      <c r="I94" s="47"/>
      <c r="J94" s="47"/>
      <c r="K94" s="47"/>
      <c r="L94" s="304"/>
      <c r="M94" s="304"/>
      <c r="N94" s="305"/>
      <c r="O94" s="305"/>
      <c r="P94" s="47"/>
      <c r="Q94" s="47"/>
      <c r="R94" s="47"/>
      <c r="S94" s="47"/>
      <c r="T94" s="139"/>
      <c r="V94" s="138"/>
      <c r="W94" s="47"/>
      <c r="X94" s="47"/>
      <c r="Y94" s="47"/>
      <c r="Z94" s="47"/>
      <c r="AA94" s="47"/>
      <c r="AB94" s="47"/>
      <c r="AC94" s="47"/>
      <c r="AD94" s="47"/>
      <c r="AE94" s="47"/>
      <c r="AF94" s="1153" t="s">
        <v>269</v>
      </c>
      <c r="AG94" s="1153"/>
      <c r="AH94" s="1127">
        <f>AI71+AI73+AI75</f>
        <v>6</v>
      </c>
      <c r="AI94" s="1127"/>
      <c r="AJ94" s="47"/>
      <c r="AK94" s="47"/>
      <c r="AL94" s="47"/>
      <c r="AM94" s="47"/>
      <c r="AN94" s="139"/>
      <c r="AO94" s="45"/>
      <c r="AP94" s="45"/>
      <c r="AQ94" s="45"/>
      <c r="AR94" s="45"/>
      <c r="AS94" s="45"/>
      <c r="AT94" s="45"/>
      <c r="AU94" s="45"/>
      <c r="AV94" s="45"/>
      <c r="AW94" s="45"/>
      <c r="AX94" s="45"/>
      <c r="AY94" s="45"/>
      <c r="AZ94" s="45"/>
      <c r="BA94" s="45"/>
      <c r="BB94" s="45"/>
      <c r="BC94" s="45"/>
    </row>
    <row r="95" spans="1:55" ht="18" customHeight="1">
      <c r="A95" s="45"/>
      <c r="E95" s="138"/>
      <c r="F95" s="47"/>
      <c r="G95" s="47"/>
      <c r="H95" s="47"/>
      <c r="I95" s="47"/>
      <c r="J95" s="47"/>
      <c r="K95" s="47"/>
      <c r="L95" s="304"/>
      <c r="M95" s="304"/>
      <c r="N95" s="305"/>
      <c r="O95" s="305"/>
      <c r="P95" s="47"/>
      <c r="Q95" s="47"/>
      <c r="R95" s="47"/>
      <c r="S95" s="47"/>
      <c r="T95" s="139"/>
      <c r="V95" s="138"/>
      <c r="W95" s="47"/>
      <c r="X95" s="47"/>
      <c r="Y95" s="47"/>
      <c r="Z95" s="47"/>
      <c r="AA95" s="47"/>
      <c r="AB95" s="47"/>
      <c r="AC95" s="47"/>
      <c r="AD95" s="47"/>
      <c r="AE95" s="47"/>
      <c r="AF95" s="1153" t="s">
        <v>270</v>
      </c>
      <c r="AG95" s="1153"/>
      <c r="AH95" s="1127">
        <f>AI76+AI78+AI80</f>
        <v>6</v>
      </c>
      <c r="AI95" s="1127"/>
      <c r="AJ95" s="47"/>
      <c r="AK95" s="47"/>
      <c r="AL95" s="47"/>
      <c r="AM95" s="47"/>
      <c r="AN95" s="139"/>
      <c r="AO95" s="45"/>
      <c r="AP95" s="45"/>
      <c r="AQ95" s="45"/>
      <c r="AR95" s="45"/>
      <c r="AS95" s="45"/>
      <c r="AT95" s="45"/>
      <c r="AU95" s="45"/>
      <c r="AV95" s="45"/>
      <c r="AW95" s="45"/>
      <c r="AX95" s="45"/>
      <c r="AY95" s="45"/>
      <c r="AZ95" s="45"/>
      <c r="BA95" s="45"/>
      <c r="BB95" s="45"/>
      <c r="BC95" s="45"/>
    </row>
    <row r="96" spans="1:55" ht="18" customHeight="1">
      <c r="A96" s="45"/>
      <c r="E96" s="138"/>
      <c r="F96" s="47"/>
      <c r="G96" s="47"/>
      <c r="H96" s="47"/>
      <c r="I96" s="47"/>
      <c r="J96" s="47"/>
      <c r="K96" s="47"/>
      <c r="L96" s="304"/>
      <c r="M96" s="304"/>
      <c r="N96" s="305"/>
      <c r="O96" s="305"/>
      <c r="P96" s="47"/>
      <c r="Q96" s="47"/>
      <c r="R96" s="47"/>
      <c r="S96" s="47"/>
      <c r="T96" s="139"/>
      <c r="V96" s="138"/>
      <c r="W96" s="47"/>
      <c r="X96" s="47"/>
      <c r="Y96" s="47"/>
      <c r="Z96" s="47"/>
      <c r="AA96" s="47"/>
      <c r="AB96" s="47"/>
      <c r="AC96" s="47"/>
      <c r="AD96" s="47"/>
      <c r="AE96" s="47"/>
      <c r="AF96" s="1153" t="s">
        <v>625</v>
      </c>
      <c r="AG96" s="1153"/>
      <c r="AH96" s="1127">
        <f>AI82+AI84+AI86</f>
        <v>2</v>
      </c>
      <c r="AI96" s="1127"/>
      <c r="AJ96" s="47"/>
      <c r="AK96" s="47"/>
      <c r="AL96" s="47"/>
      <c r="AM96" s="47"/>
      <c r="AN96" s="139"/>
      <c r="AO96" s="45"/>
      <c r="AP96" s="45"/>
      <c r="AQ96" s="45"/>
      <c r="AR96" s="45"/>
      <c r="AS96" s="45"/>
      <c r="AT96" s="45"/>
      <c r="AU96" s="45"/>
      <c r="AV96" s="45"/>
      <c r="AW96" s="45"/>
      <c r="AX96" s="45"/>
      <c r="AY96" s="45"/>
      <c r="AZ96" s="45"/>
      <c r="BA96" s="45"/>
      <c r="BB96" s="45"/>
      <c r="BC96" s="45"/>
    </row>
    <row r="97" spans="1:55" ht="18" customHeight="1">
      <c r="A97" s="45"/>
      <c r="E97" s="138"/>
      <c r="F97" s="47"/>
      <c r="G97" s="47"/>
      <c r="H97" s="47"/>
      <c r="I97" s="47"/>
      <c r="J97" s="47"/>
      <c r="K97" s="47"/>
      <c r="L97" s="47"/>
      <c r="M97" s="47"/>
      <c r="N97" s="47"/>
      <c r="O97" s="47"/>
      <c r="P97" s="47"/>
      <c r="Q97" s="47"/>
      <c r="R97" s="47"/>
      <c r="S97" s="47"/>
      <c r="T97" s="139"/>
      <c r="V97" s="138"/>
      <c r="W97" s="47"/>
      <c r="X97" s="47"/>
      <c r="Y97" s="47"/>
      <c r="Z97" s="47"/>
      <c r="AA97" s="47"/>
      <c r="AB97" s="47"/>
      <c r="AC97" s="47"/>
      <c r="AD97" s="47"/>
      <c r="AE97" s="47"/>
      <c r="AF97" s="1153" t="s">
        <v>724</v>
      </c>
      <c r="AG97" s="1153"/>
      <c r="AH97" s="1127">
        <f>AI88</f>
        <v>3</v>
      </c>
      <c r="AI97" s="1127"/>
      <c r="AJ97" s="47"/>
      <c r="AK97" s="47"/>
      <c r="AL97" s="47"/>
      <c r="AM97" s="47"/>
      <c r="AN97" s="139"/>
      <c r="AO97" s="45"/>
      <c r="AP97" s="45"/>
      <c r="AQ97" s="45"/>
      <c r="AR97" s="45"/>
      <c r="AS97" s="45"/>
      <c r="AT97" s="45"/>
      <c r="AU97" s="45"/>
      <c r="AV97" s="45"/>
      <c r="AW97" s="45"/>
      <c r="AX97" s="45"/>
      <c r="AY97" s="45"/>
      <c r="AZ97" s="45"/>
      <c r="BA97" s="45"/>
      <c r="BB97" s="45"/>
      <c r="BC97" s="45"/>
    </row>
    <row r="98" spans="1:55" ht="18" customHeight="1">
      <c r="A98" s="45"/>
      <c r="E98" s="138"/>
      <c r="F98" s="47"/>
      <c r="G98" s="47"/>
      <c r="H98" s="47"/>
      <c r="I98" s="47"/>
      <c r="J98" s="47"/>
      <c r="K98" s="47"/>
      <c r="L98" s="47"/>
      <c r="M98" s="47"/>
      <c r="N98" s="47"/>
      <c r="O98" s="47"/>
      <c r="P98" s="47"/>
      <c r="Q98" s="47"/>
      <c r="R98" s="47"/>
      <c r="S98" s="47"/>
      <c r="T98" s="139"/>
      <c r="V98" s="138"/>
      <c r="W98" s="47"/>
      <c r="X98" s="47"/>
      <c r="Y98" s="47"/>
      <c r="Z98" s="47"/>
      <c r="AA98" s="47"/>
      <c r="AB98" s="47"/>
      <c r="AC98" s="47"/>
      <c r="AD98" s="47"/>
      <c r="AE98" s="47"/>
      <c r="AF98" s="1126" t="s">
        <v>271</v>
      </c>
      <c r="AG98" s="1126"/>
      <c r="AH98" s="1127">
        <f>AI90</f>
        <v>6</v>
      </c>
      <c r="AI98" s="1127"/>
      <c r="AJ98" s="47"/>
      <c r="AK98" s="47"/>
      <c r="AL98" s="47"/>
      <c r="AM98" s="47"/>
      <c r="AN98" s="139"/>
      <c r="AO98" s="45"/>
      <c r="AP98" s="45"/>
      <c r="AQ98" s="45"/>
      <c r="AR98" s="45"/>
      <c r="AS98" s="45"/>
      <c r="AT98" s="45"/>
      <c r="AU98" s="45"/>
      <c r="AV98" s="45"/>
      <c r="AW98" s="45"/>
      <c r="AX98" s="45"/>
      <c r="AY98" s="45"/>
      <c r="AZ98" s="45"/>
      <c r="BA98" s="45"/>
      <c r="BB98" s="45"/>
      <c r="BC98" s="45"/>
    </row>
    <row r="99" spans="1:55" ht="18" customHeight="1" thickBot="1">
      <c r="A99" s="45"/>
      <c r="E99" s="140"/>
      <c r="F99" s="141"/>
      <c r="G99" s="141"/>
      <c r="H99" s="141"/>
      <c r="I99" s="141"/>
      <c r="J99" s="141"/>
      <c r="K99" s="141"/>
      <c r="L99" s="141"/>
      <c r="M99" s="141"/>
      <c r="N99" s="141"/>
      <c r="O99" s="141"/>
      <c r="P99" s="141"/>
      <c r="Q99" s="141"/>
      <c r="R99" s="141"/>
      <c r="S99" s="141"/>
      <c r="T99" s="142"/>
      <c r="V99" s="140"/>
      <c r="W99" s="141"/>
      <c r="X99" s="141"/>
      <c r="Y99" s="141"/>
      <c r="Z99" s="141"/>
      <c r="AA99" s="141"/>
      <c r="AB99" s="141"/>
      <c r="AC99" s="141"/>
      <c r="AD99" s="141"/>
      <c r="AE99" s="141"/>
      <c r="AF99" s="141"/>
      <c r="AG99" s="141"/>
      <c r="AH99" s="141"/>
      <c r="AI99" s="141"/>
      <c r="AJ99" s="141"/>
      <c r="AK99" s="141"/>
      <c r="AL99" s="141"/>
      <c r="AM99" s="141"/>
      <c r="AN99" s="142"/>
      <c r="AO99" s="45"/>
      <c r="AP99" s="45"/>
      <c r="AQ99" s="45"/>
      <c r="AR99" s="45"/>
      <c r="AS99" s="45"/>
      <c r="AT99" s="45"/>
      <c r="AU99" s="45"/>
      <c r="AV99" s="45"/>
      <c r="AW99" s="45"/>
      <c r="AX99" s="45"/>
      <c r="AY99" s="45"/>
      <c r="AZ99" s="45"/>
      <c r="BA99" s="45"/>
      <c r="BB99" s="45"/>
      <c r="BC99" s="45"/>
    </row>
    <row r="100" spans="1:55">
      <c r="A100" s="45"/>
      <c r="AN100" s="45"/>
      <c r="AO100" s="45"/>
      <c r="AP100" s="45"/>
      <c r="AQ100" s="45"/>
      <c r="AR100" s="45"/>
    </row>
    <row r="101" spans="1:55">
      <c r="A101" s="45"/>
      <c r="AN101" s="45"/>
      <c r="AO101" s="45"/>
      <c r="AP101" s="45"/>
      <c r="AQ101" s="45"/>
      <c r="AR101" s="45"/>
    </row>
    <row r="102" spans="1:55">
      <c r="A102" s="45"/>
      <c r="AN102" s="45"/>
      <c r="AO102" s="45"/>
      <c r="AP102" s="45"/>
      <c r="AQ102" s="45"/>
      <c r="AR102" s="45"/>
    </row>
    <row r="103" spans="1:55" ht="28.5" customHeight="1">
      <c r="A103" s="45"/>
      <c r="E103" s="99" t="s">
        <v>80</v>
      </c>
      <c r="F103" s="99"/>
      <c r="G103">
        <f>COUNTA('Formato Formulación CSS'!B47:C59)</f>
        <v>8</v>
      </c>
      <c r="AN103" s="45"/>
      <c r="AO103" s="45"/>
      <c r="AP103" s="45"/>
      <c r="AQ103" s="45"/>
      <c r="AR103" s="45"/>
    </row>
    <row r="104" spans="1:55" ht="22.5">
      <c r="A104" s="45"/>
      <c r="E104" s="99" t="s">
        <v>238</v>
      </c>
      <c r="F104" s="99"/>
      <c r="G104">
        <f>COUNTA('Formato Formulación CSS'!B48:C68)</f>
        <v>9</v>
      </c>
      <c r="AN104" s="45"/>
      <c r="AO104" s="45"/>
      <c r="AP104" s="45"/>
      <c r="AQ104" s="45"/>
      <c r="AR104" s="45"/>
    </row>
    <row r="105" spans="1:55" ht="22.5">
      <c r="A105" s="45"/>
      <c r="E105" s="99" t="s">
        <v>81</v>
      </c>
      <c r="F105" s="99"/>
      <c r="G105">
        <f>COUNTA('Formato Formulación CSS'!B49:C69)</f>
        <v>8</v>
      </c>
      <c r="AN105" s="45"/>
      <c r="AO105" s="45"/>
      <c r="AP105" s="45"/>
      <c r="AQ105" s="45"/>
      <c r="AR105" s="45"/>
    </row>
    <row r="106" spans="1:55" ht="45">
      <c r="A106" s="45"/>
      <c r="E106" s="99" t="s">
        <v>82</v>
      </c>
      <c r="F106" s="99"/>
      <c r="G106">
        <f>COUNTA('Formato Formulación CSS'!B50:C70)</f>
        <v>8</v>
      </c>
      <c r="AN106" s="45"/>
      <c r="AO106" s="45"/>
      <c r="AP106" s="45"/>
      <c r="AQ106" s="45"/>
      <c r="AR106" s="45"/>
    </row>
    <row r="107" spans="1:55" ht="33.75">
      <c r="A107" s="45"/>
      <c r="E107" s="99" t="s">
        <v>83</v>
      </c>
      <c r="F107" s="99"/>
      <c r="G107">
        <f>COUNTA('Formato Formulación CSS'!B51:C71)</f>
        <v>7</v>
      </c>
      <c r="AN107" s="45"/>
      <c r="AO107" s="45"/>
      <c r="AP107" s="45"/>
      <c r="AQ107" s="45"/>
      <c r="AR107" s="45"/>
    </row>
    <row r="108" spans="1:55" ht="45">
      <c r="A108" s="45"/>
      <c r="E108" s="99" t="s">
        <v>84</v>
      </c>
      <c r="F108" s="99"/>
      <c r="G108">
        <f>COUNTA('Formato Formulación CSS'!B52:C72)</f>
        <v>7</v>
      </c>
      <c r="AN108" s="45"/>
      <c r="AO108" s="45"/>
      <c r="AP108" s="45"/>
      <c r="AQ108" s="45"/>
      <c r="AR108" s="45"/>
    </row>
    <row r="109" spans="1:55" ht="56.25">
      <c r="A109" s="45"/>
      <c r="E109" s="99" t="s">
        <v>85</v>
      </c>
      <c r="F109" s="99"/>
      <c r="G109">
        <f>COUNTA('Formato Formulación CSS'!B53:C73)</f>
        <v>7</v>
      </c>
      <c r="AN109" s="45"/>
      <c r="AO109" s="45"/>
      <c r="AP109" s="45"/>
      <c r="AQ109" s="45"/>
      <c r="AR109" s="45"/>
    </row>
    <row r="110" spans="1:55" ht="67.5">
      <c r="A110" s="45"/>
      <c r="E110" s="99" t="s">
        <v>86</v>
      </c>
      <c r="F110" s="99"/>
      <c r="G110">
        <f>COUNTA('Formato Formulación CSS'!B54:C74)</f>
        <v>7</v>
      </c>
      <c r="AN110" s="45"/>
      <c r="AO110" s="45"/>
      <c r="AP110" s="45"/>
      <c r="AQ110" s="45"/>
      <c r="AR110" s="45"/>
    </row>
    <row r="111" spans="1:55" ht="67.5">
      <c r="A111" s="45"/>
      <c r="E111" s="99" t="s">
        <v>87</v>
      </c>
      <c r="F111" s="99"/>
      <c r="G111">
        <f>COUNTA('Formato Formulación CSS'!B55:C75)</f>
        <v>8</v>
      </c>
      <c r="W111" s="366" t="s">
        <v>665</v>
      </c>
      <c r="X111" s="366">
        <v>0</v>
      </c>
      <c r="AN111" s="45"/>
      <c r="AO111" s="45"/>
      <c r="AP111" s="45"/>
      <c r="AQ111" s="45"/>
      <c r="AR111" s="45"/>
    </row>
    <row r="112" spans="1:55" ht="56.25">
      <c r="A112" s="45"/>
      <c r="E112" s="99" t="s">
        <v>88</v>
      </c>
      <c r="F112" s="99"/>
      <c r="G112">
        <f>COUNTA('Formato Formulación CSS'!B56:C76)</f>
        <v>9</v>
      </c>
      <c r="W112" s="366" t="s">
        <v>666</v>
      </c>
      <c r="X112" s="366">
        <v>1</v>
      </c>
      <c r="AN112" s="45"/>
      <c r="AO112" s="45"/>
      <c r="AP112" s="45"/>
      <c r="AQ112" s="45"/>
      <c r="AR112" s="45"/>
    </row>
    <row r="113" spans="1:44" ht="78.75">
      <c r="A113" s="45"/>
      <c r="E113" s="99" t="s">
        <v>89</v>
      </c>
      <c r="F113" s="99"/>
      <c r="G113">
        <f>COUNTA('Formato Formulación CSS'!B57:C77)</f>
        <v>9</v>
      </c>
      <c r="W113" s="366" t="s">
        <v>667</v>
      </c>
      <c r="X113" s="366">
        <v>2</v>
      </c>
      <c r="AN113" s="45"/>
      <c r="AO113" s="45"/>
      <c r="AP113" s="45"/>
      <c r="AQ113" s="45"/>
      <c r="AR113" s="45"/>
    </row>
    <row r="114" spans="1:44" ht="67.5">
      <c r="A114" s="45"/>
      <c r="E114" s="99" t="s">
        <v>90</v>
      </c>
      <c r="F114" s="99"/>
      <c r="G114">
        <f>COUNTA('Formato Formulación CSS'!B58:C78)</f>
        <v>9</v>
      </c>
      <c r="W114" s="366" t="s">
        <v>668</v>
      </c>
      <c r="X114" s="366">
        <v>3</v>
      </c>
      <c r="AN114" s="45"/>
      <c r="AO114" s="45"/>
      <c r="AP114" s="45"/>
      <c r="AQ114" s="45"/>
      <c r="AR114" s="45"/>
    </row>
    <row r="115" spans="1:44" ht="33.75">
      <c r="A115" s="45"/>
      <c r="E115" s="99" t="s">
        <v>417</v>
      </c>
      <c r="F115" s="99"/>
      <c r="G115">
        <f>COUNTA('Formato Formulación CSS'!B59:C79)</f>
        <v>10</v>
      </c>
      <c r="W115" s="366" t="s">
        <v>669</v>
      </c>
      <c r="X115" s="366"/>
      <c r="AN115" s="45"/>
      <c r="AO115" s="45"/>
      <c r="AP115" s="45"/>
      <c r="AQ115" s="45"/>
      <c r="AR115" s="45"/>
    </row>
    <row r="116" spans="1:44" ht="33.75">
      <c r="A116" s="45"/>
      <c r="E116" s="99" t="s">
        <v>91</v>
      </c>
      <c r="F116" s="99"/>
      <c r="G116">
        <f>COUNTA('Formato Formulación CSS'!B66:C80)</f>
        <v>10</v>
      </c>
      <c r="W116" s="366" t="s">
        <v>670</v>
      </c>
      <c r="X116" s="366"/>
      <c r="AN116" s="45"/>
      <c r="AO116" s="45"/>
      <c r="AP116" s="45"/>
      <c r="AQ116" s="45"/>
      <c r="AR116" s="45"/>
    </row>
    <row r="117" spans="1:44" ht="56.25">
      <c r="A117" s="45"/>
      <c r="E117" s="99" t="s">
        <v>92</v>
      </c>
      <c r="F117" s="99"/>
      <c r="G117">
        <f>COUNTA('Formato Formulación CSS'!B66:C81)</f>
        <v>10</v>
      </c>
      <c r="W117" s="366" t="s">
        <v>671</v>
      </c>
      <c r="X117" s="366"/>
      <c r="AN117" s="45"/>
      <c r="AO117" s="45"/>
      <c r="AP117" s="45"/>
      <c r="AQ117" s="45"/>
      <c r="AR117" s="45"/>
    </row>
    <row r="118" spans="1:44" ht="56.25">
      <c r="A118" s="45"/>
      <c r="E118" s="99" t="s">
        <v>93</v>
      </c>
      <c r="F118" s="99"/>
      <c r="G118">
        <f>COUNTA('Formato Formulación CSS'!B66:C82)</f>
        <v>11</v>
      </c>
      <c r="W118" s="366" t="s">
        <v>672</v>
      </c>
      <c r="X118" s="366"/>
      <c r="AN118" s="45"/>
      <c r="AO118" s="45"/>
      <c r="AP118" s="45"/>
      <c r="AQ118" s="45"/>
      <c r="AR118" s="45"/>
    </row>
    <row r="119" spans="1:44" ht="67.5">
      <c r="A119" s="45"/>
      <c r="E119" s="99" t="s">
        <v>94</v>
      </c>
      <c r="F119" s="99"/>
      <c r="G119">
        <f>COUNTA('Formato Formulación CSS'!B68:C83)</f>
        <v>9</v>
      </c>
      <c r="W119" s="366" t="s">
        <v>673</v>
      </c>
      <c r="X119" s="366"/>
    </row>
    <row r="120" spans="1:44">
      <c r="A120" s="45"/>
      <c r="W120" s="366" t="s">
        <v>674</v>
      </c>
      <c r="X120" s="366"/>
    </row>
    <row r="121" spans="1:44">
      <c r="A121" s="45"/>
      <c r="W121" s="366" t="s">
        <v>675</v>
      </c>
      <c r="X121" s="366"/>
    </row>
    <row r="122" spans="1:44">
      <c r="A122" s="45"/>
      <c r="W122" s="366" t="s">
        <v>676</v>
      </c>
      <c r="X122" s="366"/>
    </row>
    <row r="123" spans="1:44">
      <c r="A123" s="45"/>
      <c r="W123" s="366" t="s">
        <v>677</v>
      </c>
      <c r="X123" s="366"/>
    </row>
    <row r="124" spans="1:44">
      <c r="A124" s="45"/>
      <c r="W124" s="366" t="s">
        <v>678</v>
      </c>
      <c r="X124" s="366"/>
    </row>
    <row r="125" spans="1:44">
      <c r="W125" s="366"/>
      <c r="X125" s="366"/>
    </row>
    <row r="126" spans="1:44">
      <c r="W126" s="367" t="s">
        <v>272</v>
      </c>
      <c r="X126" s="366"/>
    </row>
    <row r="127" spans="1:44">
      <c r="W127" s="368" t="s">
        <v>684</v>
      </c>
      <c r="X127" s="366"/>
    </row>
    <row r="128" spans="1:44">
      <c r="W128" s="368" t="s">
        <v>685</v>
      </c>
      <c r="X128" s="366"/>
    </row>
    <row r="129" spans="23:24">
      <c r="W129" s="368" t="s">
        <v>686</v>
      </c>
      <c r="X129" s="366"/>
    </row>
    <row r="130" spans="23:24">
      <c r="W130" s="368" t="s">
        <v>687</v>
      </c>
      <c r="X130" s="366"/>
    </row>
    <row r="131" spans="23:24">
      <c r="W131" s="368" t="s">
        <v>688</v>
      </c>
      <c r="X131" s="366"/>
    </row>
    <row r="132" spans="23:24">
      <c r="W132" s="368" t="s">
        <v>689</v>
      </c>
      <c r="X132" s="366"/>
    </row>
    <row r="133" spans="23:24">
      <c r="W133" s="368" t="s">
        <v>690</v>
      </c>
      <c r="X133" s="366"/>
    </row>
    <row r="134" spans="23:24">
      <c r="W134" s="368" t="s">
        <v>691</v>
      </c>
      <c r="X134" s="366"/>
    </row>
    <row r="135" spans="23:24">
      <c r="W135" s="368" t="s">
        <v>692</v>
      </c>
      <c r="X135" s="366"/>
    </row>
    <row r="136" spans="23:24">
      <c r="W136" s="368" t="s">
        <v>693</v>
      </c>
      <c r="X136" s="366"/>
    </row>
    <row r="137" spans="23:24">
      <c r="W137" s="368" t="s">
        <v>694</v>
      </c>
      <c r="X137" s="366"/>
    </row>
    <row r="138" spans="23:24">
      <c r="W138" s="368" t="s">
        <v>695</v>
      </c>
      <c r="X138" s="366"/>
    </row>
    <row r="139" spans="23:24">
      <c r="W139" s="367" t="s">
        <v>696</v>
      </c>
      <c r="X139" s="366"/>
    </row>
    <row r="140" spans="23:24">
      <c r="W140" s="367" t="s">
        <v>760</v>
      </c>
      <c r="X140" s="366"/>
    </row>
    <row r="141" spans="23:24">
      <c r="W141" s="368" t="s">
        <v>697</v>
      </c>
      <c r="X141" s="366"/>
    </row>
    <row r="142" spans="23:24">
      <c r="W142" s="368" t="s">
        <v>698</v>
      </c>
      <c r="X142" s="366"/>
    </row>
    <row r="143" spans="23:24">
      <c r="W143" s="368" t="s">
        <v>699</v>
      </c>
      <c r="X143" s="366"/>
    </row>
    <row r="144" spans="23:24">
      <c r="W144" s="368" t="s">
        <v>700</v>
      </c>
      <c r="X144" s="366"/>
    </row>
    <row r="145" spans="23:24">
      <c r="W145" s="368" t="s">
        <v>701</v>
      </c>
      <c r="X145" s="366"/>
    </row>
    <row r="146" spans="23:24">
      <c r="W146" s="368" t="s">
        <v>702</v>
      </c>
      <c r="X146" s="366"/>
    </row>
    <row r="147" spans="23:24">
      <c r="W147" s="368" t="s">
        <v>703</v>
      </c>
      <c r="X147" s="366"/>
    </row>
    <row r="148" spans="23:24">
      <c r="W148" s="368" t="s">
        <v>704</v>
      </c>
      <c r="X148" s="366"/>
    </row>
    <row r="149" spans="23:24">
      <c r="W149" s="368" t="s">
        <v>705</v>
      </c>
      <c r="X149" s="366"/>
    </row>
    <row r="150" spans="23:24">
      <c r="W150" s="368" t="s">
        <v>706</v>
      </c>
      <c r="X150" s="366"/>
    </row>
    <row r="151" spans="23:24">
      <c r="W151" s="368" t="s">
        <v>707</v>
      </c>
      <c r="X151" s="366"/>
    </row>
    <row r="152" spans="23:24">
      <c r="W152" s="367" t="s">
        <v>721</v>
      </c>
      <c r="X152" s="366"/>
    </row>
    <row r="153" spans="23:24">
      <c r="W153" s="368" t="s">
        <v>708</v>
      </c>
      <c r="X153" s="366"/>
    </row>
    <row r="154" spans="23:24">
      <c r="W154" s="368" t="s">
        <v>709</v>
      </c>
      <c r="X154" s="366"/>
    </row>
    <row r="155" spans="23:24">
      <c r="W155" s="368" t="s">
        <v>710</v>
      </c>
      <c r="X155" s="366"/>
    </row>
    <row r="156" spans="23:24">
      <c r="W156" s="368" t="s">
        <v>711</v>
      </c>
      <c r="X156" s="366"/>
    </row>
    <row r="157" spans="23:24">
      <c r="W157" s="368" t="s">
        <v>708</v>
      </c>
      <c r="X157" s="366"/>
    </row>
    <row r="158" spans="23:24">
      <c r="W158" s="368" t="s">
        <v>712</v>
      </c>
      <c r="X158" s="366"/>
    </row>
    <row r="159" spans="23:24">
      <c r="W159" s="368" t="s">
        <v>713</v>
      </c>
      <c r="X159" s="366"/>
    </row>
    <row r="160" spans="23:24">
      <c r="W160" s="368" t="s">
        <v>714</v>
      </c>
      <c r="X160" s="366"/>
    </row>
    <row r="161" spans="23:24">
      <c r="W161" s="368" t="s">
        <v>708</v>
      </c>
      <c r="X161" s="366"/>
    </row>
    <row r="162" spans="23:24">
      <c r="W162" s="368" t="s">
        <v>715</v>
      </c>
      <c r="X162" s="366"/>
    </row>
    <row r="163" spans="23:24">
      <c r="W163" s="368" t="s">
        <v>716</v>
      </c>
      <c r="X163" s="366"/>
    </row>
    <row r="164" spans="23:24">
      <c r="W164" s="368" t="s">
        <v>717</v>
      </c>
      <c r="X164" s="366"/>
    </row>
    <row r="165" spans="23:24">
      <c r="W165" s="367" t="s">
        <v>79</v>
      </c>
      <c r="X165" s="366"/>
    </row>
    <row r="166" spans="23:24">
      <c r="W166" s="368" t="s">
        <v>718</v>
      </c>
      <c r="X166" s="366"/>
    </row>
    <row r="167" spans="23:24">
      <c r="W167" s="368" t="s">
        <v>726</v>
      </c>
      <c r="X167" s="366"/>
    </row>
    <row r="168" spans="23:24">
      <c r="W168" s="368" t="s">
        <v>727</v>
      </c>
      <c r="X168" s="366"/>
    </row>
    <row r="169" spans="23:24">
      <c r="W169" s="368" t="s">
        <v>728</v>
      </c>
      <c r="X169" s="366"/>
    </row>
    <row r="170" spans="23:24">
      <c r="W170" s="367" t="s">
        <v>719</v>
      </c>
      <c r="X170" s="366"/>
    </row>
    <row r="171" spans="23:24">
      <c r="W171" s="368" t="s">
        <v>720</v>
      </c>
      <c r="X171" s="366"/>
    </row>
    <row r="172" spans="23:24">
      <c r="W172" s="368" t="s">
        <v>729</v>
      </c>
      <c r="X172" s="366"/>
    </row>
    <row r="173" spans="23:24">
      <c r="W173" s="368" t="s">
        <v>730</v>
      </c>
      <c r="X173" s="366"/>
    </row>
    <row r="174" spans="23:24">
      <c r="W174" s="368" t="s">
        <v>731</v>
      </c>
      <c r="X174" s="366"/>
    </row>
    <row r="175" spans="23:24">
      <c r="W175" s="366"/>
      <c r="X175" s="366"/>
    </row>
  </sheetData>
  <mergeCells count="324">
    <mergeCell ref="AQ21:AR21"/>
    <mergeCell ref="AV21:AW21"/>
    <mergeCell ref="J2:T6"/>
    <mergeCell ref="J26:T30"/>
    <mergeCell ref="AP24:BA24"/>
    <mergeCell ref="P39:Q39"/>
    <mergeCell ref="R39:S39"/>
    <mergeCell ref="AQ15:AT15"/>
    <mergeCell ref="AQ16:AT16"/>
    <mergeCell ref="AQ17:AT17"/>
    <mergeCell ref="AV20:AW20"/>
    <mergeCell ref="AP2:AS6"/>
    <mergeCell ref="AT2:BA6"/>
    <mergeCell ref="AP8:BA8"/>
    <mergeCell ref="AQ10:AT10"/>
    <mergeCell ref="AQ11:AT11"/>
    <mergeCell ref="AQ12:AT12"/>
    <mergeCell ref="AQ13:AT13"/>
    <mergeCell ref="E8:T8"/>
    <mergeCell ref="J16:N16"/>
    <mergeCell ref="AD35:AE35"/>
    <mergeCell ref="X35:Y36"/>
    <mergeCell ref="J21:L21"/>
    <mergeCell ref="P21:Q21"/>
    <mergeCell ref="AF93:AI93"/>
    <mergeCell ref="AH94:AI94"/>
    <mergeCell ref="AH95:AI95"/>
    <mergeCell ref="AH96:AI96"/>
    <mergeCell ref="AH97:AI97"/>
    <mergeCell ref="AF94:AG94"/>
    <mergeCell ref="AF95:AG95"/>
    <mergeCell ref="AF96:AG96"/>
    <mergeCell ref="AF97:AG97"/>
    <mergeCell ref="AF98:AG98"/>
    <mergeCell ref="AH98:AI98"/>
    <mergeCell ref="AK71:AM72"/>
    <mergeCell ref="AK73:AM74"/>
    <mergeCell ref="AK76:AM77"/>
    <mergeCell ref="AK78:AM79"/>
    <mergeCell ref="AK80:AM81"/>
    <mergeCell ref="AK82:AM83"/>
    <mergeCell ref="AK84:AM85"/>
    <mergeCell ref="AK86:AM87"/>
    <mergeCell ref="AK88:AM89"/>
    <mergeCell ref="AK90:AM91"/>
    <mergeCell ref="AI90:AI91"/>
    <mergeCell ref="AJ71:AJ75"/>
    <mergeCell ref="AJ76:AJ81"/>
    <mergeCell ref="AJ82:AJ87"/>
    <mergeCell ref="AJ88:AJ89"/>
    <mergeCell ref="AJ90:AJ91"/>
    <mergeCell ref="AI71:AI72"/>
    <mergeCell ref="AI73:AI74"/>
    <mergeCell ref="AI76:AI77"/>
    <mergeCell ref="AI78:AI79"/>
    <mergeCell ref="AI80:AI81"/>
    <mergeCell ref="AI82:AI83"/>
    <mergeCell ref="AI84:AI85"/>
    <mergeCell ref="AI86:AI87"/>
    <mergeCell ref="AI88:AI89"/>
    <mergeCell ref="AG88:AG89"/>
    <mergeCell ref="AF90:AF91"/>
    <mergeCell ref="AG90:AG91"/>
    <mergeCell ref="AH71:AH72"/>
    <mergeCell ref="AH73:AH74"/>
    <mergeCell ref="AH76:AH77"/>
    <mergeCell ref="AH78:AH79"/>
    <mergeCell ref="AH80:AH81"/>
    <mergeCell ref="AH82:AH83"/>
    <mergeCell ref="AH84:AH85"/>
    <mergeCell ref="AH86:AH87"/>
    <mergeCell ref="AH88:AH89"/>
    <mergeCell ref="AH90:AH91"/>
    <mergeCell ref="W90:W91"/>
    <mergeCell ref="X90:Y91"/>
    <mergeCell ref="AA90:AA91"/>
    <mergeCell ref="AB90:AB91"/>
    <mergeCell ref="AC90:AC91"/>
    <mergeCell ref="AD90:AD91"/>
    <mergeCell ref="AE90:AE91"/>
    <mergeCell ref="AF71:AF72"/>
    <mergeCell ref="AG71:AG72"/>
    <mergeCell ref="AF73:AF74"/>
    <mergeCell ref="AG73:AG74"/>
    <mergeCell ref="AF76:AF77"/>
    <mergeCell ref="AG76:AG77"/>
    <mergeCell ref="AF78:AF79"/>
    <mergeCell ref="AG78:AG79"/>
    <mergeCell ref="AF80:AF81"/>
    <mergeCell ref="AG80:AG81"/>
    <mergeCell ref="AF82:AF83"/>
    <mergeCell ref="AG82:AG83"/>
    <mergeCell ref="AF84:AF85"/>
    <mergeCell ref="AG84:AG85"/>
    <mergeCell ref="AF86:AF87"/>
    <mergeCell ref="AG86:AG87"/>
    <mergeCell ref="AF88:AF89"/>
    <mergeCell ref="AD86:AD87"/>
    <mergeCell ref="AE86:AE87"/>
    <mergeCell ref="W88:W89"/>
    <mergeCell ref="X88:Y89"/>
    <mergeCell ref="AA88:AA89"/>
    <mergeCell ref="AB88:AB89"/>
    <mergeCell ref="AC88:AC89"/>
    <mergeCell ref="AD88:AD89"/>
    <mergeCell ref="AE88:AE89"/>
    <mergeCell ref="X80:Y81"/>
    <mergeCell ref="AA80:AA81"/>
    <mergeCell ref="AB80:AB81"/>
    <mergeCell ref="AC80:AC81"/>
    <mergeCell ref="AD80:AD81"/>
    <mergeCell ref="AE80:AE81"/>
    <mergeCell ref="W82:W87"/>
    <mergeCell ref="X82:Y83"/>
    <mergeCell ref="AA82:AA83"/>
    <mergeCell ref="AB82:AB83"/>
    <mergeCell ref="AC82:AC83"/>
    <mergeCell ref="AD82:AD83"/>
    <mergeCell ref="AE82:AE83"/>
    <mergeCell ref="X84:Y85"/>
    <mergeCell ref="AA84:AA85"/>
    <mergeCell ref="AB84:AB85"/>
    <mergeCell ref="AC84:AC85"/>
    <mergeCell ref="AD84:AD85"/>
    <mergeCell ref="AE84:AE85"/>
    <mergeCell ref="X86:Y87"/>
    <mergeCell ref="AA86:AA87"/>
    <mergeCell ref="AB86:AB87"/>
    <mergeCell ref="W76:W81"/>
    <mergeCell ref="AC86:AC87"/>
    <mergeCell ref="AE76:AE77"/>
    <mergeCell ref="X78:Y79"/>
    <mergeCell ref="AA78:AA79"/>
    <mergeCell ref="AB78:AB79"/>
    <mergeCell ref="AC78:AC79"/>
    <mergeCell ref="AD78:AD79"/>
    <mergeCell ref="AE78:AE79"/>
    <mergeCell ref="AA71:AA72"/>
    <mergeCell ref="AB71:AB72"/>
    <mergeCell ref="AC71:AC72"/>
    <mergeCell ref="AD71:AD72"/>
    <mergeCell ref="AE71:AE72"/>
    <mergeCell ref="X73:Y74"/>
    <mergeCell ref="AA73:AA74"/>
    <mergeCell ref="AB73:AB74"/>
    <mergeCell ref="AC73:AC74"/>
    <mergeCell ref="AD73:AD74"/>
    <mergeCell ref="AE73:AE74"/>
    <mergeCell ref="X75:Y75"/>
    <mergeCell ref="X71:Y72"/>
    <mergeCell ref="AK75:AM75"/>
    <mergeCell ref="X76:Y77"/>
    <mergeCell ref="AA76:AA77"/>
    <mergeCell ref="AB76:AB77"/>
    <mergeCell ref="AC76:AC77"/>
    <mergeCell ref="AD76:AD77"/>
    <mergeCell ref="AE56:AE57"/>
    <mergeCell ref="V60:X64"/>
    <mergeCell ref="Y60:AN64"/>
    <mergeCell ref="V65:AN65"/>
    <mergeCell ref="V66:AN66"/>
    <mergeCell ref="W69:W70"/>
    <mergeCell ref="X69:Y70"/>
    <mergeCell ref="AA69:AA70"/>
    <mergeCell ref="AB69:AC69"/>
    <mergeCell ref="AD69:AE69"/>
    <mergeCell ref="AF69:AG69"/>
    <mergeCell ref="AH69:AH70"/>
    <mergeCell ref="AI69:AI70"/>
    <mergeCell ref="AJ69:AJ70"/>
    <mergeCell ref="AK69:AM70"/>
    <mergeCell ref="W56:W57"/>
    <mergeCell ref="X56:Y57"/>
    <mergeCell ref="W71:W75"/>
    <mergeCell ref="AC48:AC49"/>
    <mergeCell ref="AC50:AC51"/>
    <mergeCell ref="AC52:AC53"/>
    <mergeCell ref="AC54:AC55"/>
    <mergeCell ref="AC56:AC57"/>
    <mergeCell ref="AD37:AD38"/>
    <mergeCell ref="AD39:AD40"/>
    <mergeCell ref="AE37:AE38"/>
    <mergeCell ref="AE39:AE40"/>
    <mergeCell ref="AD42:AD43"/>
    <mergeCell ref="AE42:AE43"/>
    <mergeCell ref="AD44:AD45"/>
    <mergeCell ref="AE44:AE45"/>
    <mergeCell ref="AD46:AD47"/>
    <mergeCell ref="AE46:AE47"/>
    <mergeCell ref="AD48:AD49"/>
    <mergeCell ref="AE48:AE49"/>
    <mergeCell ref="AD50:AD51"/>
    <mergeCell ref="AE50:AE51"/>
    <mergeCell ref="AD52:AD53"/>
    <mergeCell ref="AE52:AE53"/>
    <mergeCell ref="AD54:AD55"/>
    <mergeCell ref="AE54:AE55"/>
    <mergeCell ref="AD56:AD57"/>
    <mergeCell ref="AB46:AB47"/>
    <mergeCell ref="AB44:AB45"/>
    <mergeCell ref="AB42:AB43"/>
    <mergeCell ref="AB39:AB40"/>
    <mergeCell ref="AB37:AB38"/>
    <mergeCell ref="AC37:AC38"/>
    <mergeCell ref="AC39:AC40"/>
    <mergeCell ref="AC42:AC43"/>
    <mergeCell ref="AC44:AC45"/>
    <mergeCell ref="AC46:AC47"/>
    <mergeCell ref="AA50:AA51"/>
    <mergeCell ref="AA52:AA53"/>
    <mergeCell ref="AA54:AA55"/>
    <mergeCell ref="AA56:AA57"/>
    <mergeCell ref="AB56:AB57"/>
    <mergeCell ref="AB54:AB55"/>
    <mergeCell ref="AB52:AB53"/>
    <mergeCell ref="AB50:AB51"/>
    <mergeCell ref="AB48:AB49"/>
    <mergeCell ref="AA42:AA43"/>
    <mergeCell ref="AA44:AA45"/>
    <mergeCell ref="AA46:AA47"/>
    <mergeCell ref="AA48:AA49"/>
    <mergeCell ref="L41:O41"/>
    <mergeCell ref="P41:S41"/>
    <mergeCell ref="T41:T42"/>
    <mergeCell ref="X39:Y40"/>
    <mergeCell ref="X41:Y41"/>
    <mergeCell ref="X42:Y43"/>
    <mergeCell ref="W42:W47"/>
    <mergeCell ref="AA35:AA36"/>
    <mergeCell ref="AB35:AC35"/>
    <mergeCell ref="W37:W41"/>
    <mergeCell ref="X37:Y38"/>
    <mergeCell ref="E32:T32"/>
    <mergeCell ref="W35:W36"/>
    <mergeCell ref="AA37:AA38"/>
    <mergeCell ref="AA39:AA40"/>
    <mergeCell ref="P20:Q20"/>
    <mergeCell ref="R20:S20"/>
    <mergeCell ref="J17:N17"/>
    <mergeCell ref="J18:N18"/>
    <mergeCell ref="J15:N15"/>
    <mergeCell ref="J10:N10"/>
    <mergeCell ref="J11:N11"/>
    <mergeCell ref="J12:N12"/>
    <mergeCell ref="J13:N13"/>
    <mergeCell ref="W10:W11"/>
    <mergeCell ref="J14:N14"/>
    <mergeCell ref="E60:T60"/>
    <mergeCell ref="L66:M66"/>
    <mergeCell ref="N66:O66"/>
    <mergeCell ref="N74:O74"/>
    <mergeCell ref="X50:Y51"/>
    <mergeCell ref="X48:Y49"/>
    <mergeCell ref="W48:W53"/>
    <mergeCell ref="X46:Y47"/>
    <mergeCell ref="X44:Y45"/>
    <mergeCell ref="W54:W55"/>
    <mergeCell ref="X52:Y53"/>
    <mergeCell ref="L75:M75"/>
    <mergeCell ref="N75:O75"/>
    <mergeCell ref="L76:M76"/>
    <mergeCell ref="N76:O76"/>
    <mergeCell ref="L67:M67"/>
    <mergeCell ref="N67:O67"/>
    <mergeCell ref="L68:M68"/>
    <mergeCell ref="N68:O68"/>
    <mergeCell ref="L69:M69"/>
    <mergeCell ref="N69:O69"/>
    <mergeCell ref="L70:M70"/>
    <mergeCell ref="N70:O70"/>
    <mergeCell ref="L71:M71"/>
    <mergeCell ref="N71:O71"/>
    <mergeCell ref="L73:M73"/>
    <mergeCell ref="N73:O73"/>
    <mergeCell ref="L74:M74"/>
    <mergeCell ref="L82:M82"/>
    <mergeCell ref="N82:O82"/>
    <mergeCell ref="L83:M83"/>
    <mergeCell ref="N83:O83"/>
    <mergeCell ref="L84:M84"/>
    <mergeCell ref="N84:O84"/>
    <mergeCell ref="L85:M85"/>
    <mergeCell ref="N85:O85"/>
    <mergeCell ref="L86:M86"/>
    <mergeCell ref="N86:O86"/>
    <mergeCell ref="L77:M77"/>
    <mergeCell ref="N77:O77"/>
    <mergeCell ref="L78:M78"/>
    <mergeCell ref="N78:O78"/>
    <mergeCell ref="L79:M79"/>
    <mergeCell ref="L72:M72"/>
    <mergeCell ref="N72:O72"/>
    <mergeCell ref="L92:M92"/>
    <mergeCell ref="N92:O92"/>
    <mergeCell ref="L90:M90"/>
    <mergeCell ref="N90:O90"/>
    <mergeCell ref="L91:M91"/>
    <mergeCell ref="N91:O91"/>
    <mergeCell ref="N79:O79"/>
    <mergeCell ref="L80:M80"/>
    <mergeCell ref="N80:O80"/>
    <mergeCell ref="L81:M81"/>
    <mergeCell ref="N81:O81"/>
    <mergeCell ref="L87:M87"/>
    <mergeCell ref="N87:O87"/>
    <mergeCell ref="L88:M88"/>
    <mergeCell ref="N88:O88"/>
    <mergeCell ref="L89:M89"/>
    <mergeCell ref="N89:O89"/>
    <mergeCell ref="R21:S21"/>
    <mergeCell ref="V2:X6"/>
    <mergeCell ref="Y2:AN6"/>
    <mergeCell ref="V7:AN7"/>
    <mergeCell ref="V8:AN8"/>
    <mergeCell ref="Y26:AN30"/>
    <mergeCell ref="V31:AN31"/>
    <mergeCell ref="V32:AN32"/>
    <mergeCell ref="V26:X30"/>
    <mergeCell ref="X10:Y11"/>
    <mergeCell ref="W15:W17"/>
    <mergeCell ref="W18:W20"/>
    <mergeCell ref="AA10:AA11"/>
    <mergeCell ref="AB10:AC10"/>
    <mergeCell ref="W12:W14"/>
  </mergeCells>
  <dataValidations count="17">
    <dataValidation type="list" allowBlank="1" showInputMessage="1" showErrorMessage="1" sqref="AC12:AC14 AE37:AE41 AG71:AG75">
      <formula1>$W$111:$W$114</formula1>
    </dataValidation>
    <dataValidation type="list" allowBlank="1" showInputMessage="1" showErrorMessage="1" sqref="AC15:AC17 AE42:AE47 AG76:AG81">
      <formula1>$W$115:$W$118</formula1>
    </dataValidation>
    <dataValidation type="list" allowBlank="1" showInputMessage="1" showErrorMessage="1" sqref="AC18:AC20 AE48:AE53 AG82:AG87">
      <formula1>$W$119:$W$120</formula1>
    </dataValidation>
    <dataValidation type="list" allowBlank="1" showInputMessage="1" showErrorMessage="1" sqref="AC21 AE54:AE55 AG88:AG89">
      <formula1>$W$121:$W$122</formula1>
    </dataValidation>
    <dataValidation type="list" allowBlank="1" showInputMessage="1" showErrorMessage="1" sqref="AC22 AE56:AE57 AG90:AG91">
      <formula1>$W$123:$W$124</formula1>
    </dataValidation>
    <dataValidation type="list" allowBlank="1" showInputMessage="1" showErrorMessage="1" sqref="AH71:AH72">
      <formula1>$W$131:$W$134</formula1>
    </dataValidation>
    <dataValidation type="list" allowBlank="1" showInputMessage="1" showErrorMessage="1" sqref="AH73:AH74">
      <formula1>$W$127:$W$130</formula1>
    </dataValidation>
    <dataValidation type="list" allowBlank="1" showInputMessage="1" showErrorMessage="1" sqref="AH75">
      <formula1>$W$135:$W$138</formula1>
    </dataValidation>
    <dataValidation type="list" allowBlank="1" showInputMessage="1" showErrorMessage="1" sqref="AH76:AH77">
      <formula1>$W$140:$W$143</formula1>
    </dataValidation>
    <dataValidation type="list" allowBlank="1" showInputMessage="1" showErrorMessage="1" sqref="AH78:AH79">
      <formula1>$W$144:$W$147</formula1>
    </dataValidation>
    <dataValidation type="list" allowBlank="1" showInputMessage="1" showErrorMessage="1" sqref="AH80:AH81">
      <formula1>$W$148:$W$151</formula1>
    </dataValidation>
    <dataValidation type="list" allowBlank="1" showInputMessage="1" showErrorMessage="1" sqref="AH82:AH83">
      <formula1>$W$153:$W$156</formula1>
    </dataValidation>
    <dataValidation type="list" allowBlank="1" showInputMessage="1" showErrorMessage="1" sqref="AH84:AH85">
      <formula1>$W$157:$W$160</formula1>
    </dataValidation>
    <dataValidation type="list" allowBlank="1" showInputMessage="1" showErrorMessage="1" sqref="AH86:AH87">
      <formula1>$W$161:$W$164</formula1>
    </dataValidation>
    <dataValidation type="list" allowBlank="1" showInputMessage="1" showErrorMessage="1" sqref="AH88:AH89">
      <formula1>$W$166:$W$169</formula1>
    </dataValidation>
    <dataValidation type="list" allowBlank="1" showInputMessage="1" showErrorMessage="1" sqref="AH90:AH91">
      <formula1>$W$171:$W$174</formula1>
    </dataValidation>
    <dataValidation type="date" allowBlank="1" showInputMessage="1" sqref="H43:H58 J43:K58">
      <formula1>42736</formula1>
      <formula2>43100</formula2>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82"/>
  <sheetViews>
    <sheetView topLeftCell="A24" zoomScale="41" zoomScaleNormal="41" workbookViewId="0">
      <selection activeCell="S58" sqref="S58"/>
    </sheetView>
  </sheetViews>
  <sheetFormatPr baseColWidth="10" defaultColWidth="18.7109375" defaultRowHeight="15.95" customHeight="1"/>
  <cols>
    <col min="1" max="1" width="18.85546875" style="155" customWidth="1"/>
    <col min="2" max="2" width="19.28515625" style="155" customWidth="1"/>
    <col min="3" max="3" width="13.85546875" style="155" customWidth="1"/>
    <col min="4" max="7" width="18.7109375" style="155" customWidth="1"/>
    <col min="8" max="8" width="24.140625" style="155" customWidth="1"/>
    <col min="9" max="10" width="18.7109375" style="155" customWidth="1"/>
    <col min="11" max="11" width="20.28515625" style="155" customWidth="1"/>
    <col min="12" max="247" width="18.7109375" style="155" customWidth="1"/>
    <col min="248" max="16384" width="18.7109375" style="153"/>
  </cols>
  <sheetData>
    <row r="1" spans="1:247" ht="15.95" customHeight="1">
      <c r="A1" s="163"/>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4"/>
    </row>
    <row r="2" spans="1:247" ht="78.95" customHeight="1" thickBot="1">
      <c r="A2" s="159"/>
      <c r="B2" s="1228" t="s">
        <v>520</v>
      </c>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c r="IH2" s="159"/>
      <c r="II2" s="159"/>
      <c r="IJ2" s="159"/>
      <c r="IK2" s="159"/>
      <c r="IL2" s="159"/>
      <c r="IM2" s="160"/>
    </row>
    <row r="3" spans="1:247" s="179" customFormat="1" ht="68.25" customHeight="1" thickTop="1">
      <c r="A3" s="177"/>
      <c r="B3" s="1183"/>
      <c r="C3" s="1249" t="s">
        <v>531</v>
      </c>
      <c r="D3" s="1250"/>
      <c r="E3" s="1207" t="s">
        <v>521</v>
      </c>
      <c r="F3" s="1208"/>
      <c r="G3" s="1201" t="s">
        <v>522</v>
      </c>
      <c r="H3" s="1202"/>
      <c r="I3" s="1207" t="s">
        <v>529</v>
      </c>
      <c r="J3" s="1208"/>
      <c r="K3" s="1201" t="s">
        <v>579</v>
      </c>
      <c r="L3" s="1202"/>
      <c r="M3" s="1213" t="s">
        <v>530</v>
      </c>
      <c r="N3" s="1214"/>
      <c r="O3" s="1213" t="s">
        <v>524</v>
      </c>
      <c r="P3" s="1214"/>
      <c r="Q3" s="1213" t="s">
        <v>523</v>
      </c>
      <c r="R3" s="1214"/>
      <c r="S3" s="1213" t="s">
        <v>525</v>
      </c>
      <c r="T3" s="1214"/>
      <c r="U3" s="1213" t="s">
        <v>275</v>
      </c>
      <c r="V3" s="1214"/>
      <c r="W3" s="1213" t="s">
        <v>526</v>
      </c>
      <c r="X3" s="1214"/>
      <c r="Y3" s="1213" t="s">
        <v>527</v>
      </c>
      <c r="Z3" s="1214"/>
      <c r="AA3" s="199" t="s">
        <v>528</v>
      </c>
      <c r="AB3" s="200"/>
      <c r="AC3" s="1180"/>
      <c r="AD3" s="177"/>
      <c r="AE3" s="177"/>
      <c r="AF3"/>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177"/>
      <c r="CJ3" s="177"/>
      <c r="CK3" s="177"/>
      <c r="CL3" s="177"/>
      <c r="CM3" s="177"/>
      <c r="CN3" s="177"/>
      <c r="CO3" s="177"/>
      <c r="CP3" s="177"/>
      <c r="CQ3" s="177"/>
      <c r="CR3" s="177"/>
      <c r="CS3" s="177"/>
      <c r="CT3" s="177"/>
      <c r="CU3" s="177"/>
      <c r="CV3" s="177"/>
      <c r="CW3" s="177"/>
      <c r="CX3" s="177"/>
      <c r="CY3" s="177"/>
      <c r="CZ3" s="177"/>
      <c r="DA3" s="177"/>
      <c r="DB3" s="177"/>
      <c r="DC3" s="177"/>
      <c r="DD3" s="177"/>
      <c r="DE3" s="177"/>
      <c r="DF3" s="177"/>
      <c r="DG3" s="177"/>
      <c r="DH3" s="177"/>
      <c r="DI3" s="177"/>
      <c r="DJ3" s="177"/>
      <c r="DK3" s="177"/>
      <c r="DL3" s="177"/>
      <c r="DM3" s="177"/>
      <c r="DN3" s="177"/>
      <c r="DO3" s="177"/>
      <c r="DP3" s="177"/>
      <c r="DQ3" s="177"/>
      <c r="DR3" s="177"/>
      <c r="DS3" s="177"/>
      <c r="DT3" s="177"/>
      <c r="DU3" s="177"/>
      <c r="DV3" s="177"/>
      <c r="DW3" s="177"/>
      <c r="DX3" s="177"/>
      <c r="DY3" s="177"/>
      <c r="DZ3" s="177"/>
      <c r="EA3" s="177"/>
      <c r="EB3" s="177"/>
      <c r="EC3" s="177"/>
      <c r="ED3" s="177"/>
      <c r="EE3" s="177"/>
      <c r="EF3" s="177"/>
      <c r="EG3" s="177"/>
      <c r="EH3" s="177"/>
      <c r="EI3" s="177"/>
      <c r="EJ3" s="177"/>
      <c r="EK3" s="177"/>
      <c r="EL3" s="177"/>
      <c r="EM3" s="177"/>
      <c r="EN3" s="177"/>
      <c r="EO3" s="177"/>
      <c r="EP3" s="177"/>
      <c r="EQ3" s="177"/>
      <c r="ER3" s="177"/>
      <c r="ES3" s="177"/>
      <c r="ET3" s="177"/>
      <c r="EU3" s="177"/>
      <c r="EV3" s="177"/>
      <c r="EW3" s="177"/>
      <c r="EX3" s="177"/>
      <c r="EY3" s="177"/>
      <c r="EZ3" s="177"/>
      <c r="FA3" s="177"/>
      <c r="FB3" s="177"/>
      <c r="FC3" s="177"/>
      <c r="FD3" s="177"/>
      <c r="FE3" s="177"/>
      <c r="FF3" s="177"/>
      <c r="FG3" s="177"/>
      <c r="FH3" s="177"/>
      <c r="FI3" s="177"/>
      <c r="FJ3" s="177"/>
      <c r="FK3" s="177"/>
      <c r="FL3" s="177"/>
      <c r="FM3" s="177"/>
      <c r="FN3" s="177"/>
      <c r="FO3" s="177"/>
      <c r="FP3" s="177"/>
      <c r="FQ3" s="177"/>
      <c r="FR3" s="177"/>
      <c r="FS3" s="177"/>
      <c r="FT3" s="177"/>
      <c r="FU3" s="177"/>
      <c r="FV3" s="177"/>
      <c r="FW3" s="177"/>
      <c r="FX3" s="177"/>
      <c r="FY3" s="177"/>
      <c r="FZ3" s="177"/>
      <c r="GA3" s="177"/>
      <c r="GB3" s="177"/>
      <c r="GC3" s="177"/>
      <c r="GD3" s="177"/>
      <c r="GE3" s="177"/>
      <c r="GF3" s="177"/>
      <c r="GG3" s="177"/>
      <c r="GH3" s="177"/>
      <c r="GI3" s="177"/>
      <c r="GJ3" s="177"/>
      <c r="GK3" s="177"/>
      <c r="GL3" s="177"/>
      <c r="GM3" s="177"/>
      <c r="GN3" s="177"/>
      <c r="GO3" s="177"/>
      <c r="GP3" s="177"/>
      <c r="GQ3" s="177"/>
      <c r="GR3" s="177"/>
      <c r="GS3" s="177"/>
      <c r="GT3" s="177"/>
      <c r="GU3" s="177"/>
      <c r="GV3" s="177"/>
      <c r="GW3" s="177"/>
      <c r="GX3" s="177"/>
      <c r="GY3" s="177"/>
      <c r="GZ3" s="177"/>
      <c r="HA3" s="177"/>
      <c r="HB3" s="177"/>
      <c r="HC3" s="177"/>
      <c r="HD3" s="177"/>
      <c r="HE3" s="177"/>
      <c r="HF3" s="177"/>
      <c r="HG3" s="177"/>
      <c r="HH3" s="177"/>
      <c r="HI3" s="177"/>
      <c r="HJ3" s="177"/>
      <c r="HK3" s="177"/>
      <c r="HL3" s="177"/>
      <c r="HM3" s="177"/>
      <c r="HN3" s="177"/>
      <c r="HO3" s="177"/>
      <c r="HP3" s="177"/>
      <c r="HQ3" s="177"/>
      <c r="HR3" s="177"/>
      <c r="HS3" s="177"/>
      <c r="HT3" s="177"/>
      <c r="HU3" s="177"/>
      <c r="HV3" s="177"/>
      <c r="HW3" s="177"/>
      <c r="HX3" s="177"/>
      <c r="HY3" s="177"/>
      <c r="HZ3" s="177"/>
      <c r="IA3" s="177"/>
      <c r="IB3" s="177"/>
      <c r="IC3" s="177"/>
      <c r="ID3" s="177"/>
      <c r="IE3" s="177"/>
      <c r="IF3" s="177"/>
      <c r="IG3" s="177"/>
      <c r="IH3" s="177"/>
      <c r="II3" s="177"/>
      <c r="IJ3" s="177"/>
      <c r="IK3" s="177"/>
      <c r="IL3" s="177"/>
      <c r="IM3" s="178"/>
    </row>
    <row r="4" spans="1:247" ht="16.350000000000001" customHeight="1">
      <c r="A4" s="159"/>
      <c r="B4" s="1184"/>
      <c r="C4" s="1251"/>
      <c r="D4" s="1252"/>
      <c r="E4" s="1209"/>
      <c r="F4" s="1210"/>
      <c r="G4" s="1203"/>
      <c r="H4" s="1204"/>
      <c r="I4" s="1209"/>
      <c r="J4" s="1210"/>
      <c r="K4" s="1203"/>
      <c r="L4" s="1204"/>
      <c r="M4" s="1215"/>
      <c r="N4" s="1216"/>
      <c r="O4" s="1215"/>
      <c r="P4" s="1216"/>
      <c r="Q4" s="1215"/>
      <c r="R4" s="1216"/>
      <c r="S4" s="1215"/>
      <c r="T4" s="1216"/>
      <c r="U4" s="1215"/>
      <c r="V4" s="1216"/>
      <c r="W4" s="1215"/>
      <c r="X4" s="1216"/>
      <c r="Y4" s="1215"/>
      <c r="Z4" s="1216"/>
      <c r="AA4" s="196"/>
      <c r="AB4" s="197"/>
      <c r="AC4" s="1181"/>
      <c r="AD4"/>
      <c r="AE4" s="159"/>
      <c r="AF4"/>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c r="CW4" s="159"/>
      <c r="CX4" s="159"/>
      <c r="CY4" s="159"/>
      <c r="CZ4" s="159"/>
      <c r="DA4" s="159"/>
      <c r="DB4" s="159"/>
      <c r="DC4" s="159"/>
      <c r="DD4" s="159"/>
      <c r="DE4" s="159"/>
      <c r="DF4" s="159"/>
      <c r="DG4" s="159"/>
      <c r="DH4" s="159"/>
      <c r="DI4" s="159"/>
      <c r="DJ4" s="159"/>
      <c r="DK4" s="159"/>
      <c r="DL4" s="159"/>
      <c r="DM4" s="159"/>
      <c r="DN4" s="159"/>
      <c r="DO4" s="159"/>
      <c r="DP4" s="159"/>
      <c r="DQ4" s="159"/>
      <c r="DR4" s="159"/>
      <c r="DS4" s="159"/>
      <c r="DT4" s="159"/>
      <c r="DU4" s="159"/>
      <c r="DV4" s="159"/>
      <c r="DW4" s="159"/>
      <c r="DX4" s="159"/>
      <c r="DY4" s="159"/>
      <c r="DZ4" s="159"/>
      <c r="EA4" s="159"/>
      <c r="EB4" s="159"/>
      <c r="EC4" s="159"/>
      <c r="ED4" s="159"/>
      <c r="EE4" s="159"/>
      <c r="EF4" s="159"/>
      <c r="EG4" s="159"/>
      <c r="EH4" s="159"/>
      <c r="EI4" s="159"/>
      <c r="EJ4" s="159"/>
      <c r="EK4" s="159"/>
      <c r="EL4" s="159"/>
      <c r="EM4" s="159"/>
      <c r="EN4" s="159"/>
      <c r="EO4" s="159"/>
      <c r="EP4" s="159"/>
      <c r="EQ4" s="159"/>
      <c r="ER4" s="159"/>
      <c r="ES4" s="159"/>
      <c r="ET4" s="159"/>
      <c r="EU4" s="159"/>
      <c r="EV4" s="159"/>
      <c r="EW4" s="159"/>
      <c r="EX4" s="159"/>
      <c r="EY4" s="159"/>
      <c r="EZ4" s="159"/>
      <c r="FA4" s="159"/>
      <c r="FB4" s="159"/>
      <c r="FC4" s="159"/>
      <c r="FD4" s="159"/>
      <c r="FE4" s="159"/>
      <c r="FF4" s="159"/>
      <c r="FG4" s="159"/>
      <c r="FH4" s="159"/>
      <c r="FI4" s="159"/>
      <c r="FJ4" s="159"/>
      <c r="FK4" s="159"/>
      <c r="FL4" s="159"/>
      <c r="FM4" s="159"/>
      <c r="FN4" s="159"/>
      <c r="FO4" s="159"/>
      <c r="FP4" s="159"/>
      <c r="FQ4" s="159"/>
      <c r="FR4" s="159"/>
      <c r="FS4" s="159"/>
      <c r="FT4" s="159"/>
      <c r="FU4" s="159"/>
      <c r="FV4" s="159"/>
      <c r="FW4" s="159"/>
      <c r="FX4" s="159"/>
      <c r="FY4" s="159"/>
      <c r="FZ4" s="159"/>
      <c r="GA4" s="159"/>
      <c r="GB4" s="159"/>
      <c r="GC4" s="159"/>
      <c r="GD4" s="159"/>
      <c r="GE4" s="159"/>
      <c r="GF4" s="159"/>
      <c r="GG4" s="159"/>
      <c r="GH4" s="159"/>
      <c r="GI4" s="159"/>
      <c r="GJ4" s="159"/>
      <c r="GK4" s="159"/>
      <c r="GL4" s="159"/>
      <c r="GM4" s="159"/>
      <c r="GN4" s="159"/>
      <c r="GO4" s="159"/>
      <c r="GP4" s="159"/>
      <c r="GQ4" s="159"/>
      <c r="GR4" s="159"/>
      <c r="GS4" s="159"/>
      <c r="GT4" s="159"/>
      <c r="GU4" s="159"/>
      <c r="GV4" s="159"/>
      <c r="GW4" s="159"/>
      <c r="GX4" s="159"/>
      <c r="GY4" s="159"/>
      <c r="GZ4" s="159"/>
      <c r="HA4" s="159"/>
      <c r="HB4" s="159"/>
      <c r="HC4" s="159"/>
      <c r="HD4" s="159"/>
      <c r="HE4" s="159"/>
      <c r="HF4" s="159"/>
      <c r="HG4" s="159"/>
      <c r="HH4" s="159"/>
      <c r="HI4" s="159"/>
      <c r="HJ4" s="159"/>
      <c r="HK4" s="159"/>
      <c r="HL4" s="159"/>
      <c r="HM4" s="159"/>
      <c r="HN4" s="159"/>
      <c r="HO4" s="159"/>
      <c r="HP4" s="159"/>
      <c r="HQ4" s="159"/>
      <c r="HR4" s="159"/>
      <c r="HS4" s="159"/>
      <c r="HT4" s="159"/>
      <c r="HU4" s="159"/>
      <c r="HV4" s="159"/>
      <c r="HW4" s="159"/>
      <c r="HX4" s="159"/>
      <c r="HY4" s="159"/>
      <c r="HZ4" s="159"/>
      <c r="IA4" s="159"/>
      <c r="IB4" s="159"/>
      <c r="IC4" s="159"/>
      <c r="ID4" s="159"/>
      <c r="IE4" s="159"/>
      <c r="IF4" s="159"/>
      <c r="IG4" s="159"/>
      <c r="IH4" s="159"/>
      <c r="II4" s="159"/>
      <c r="IJ4" s="159"/>
      <c r="IK4" s="159"/>
      <c r="IL4" s="159"/>
      <c r="IM4" s="160"/>
    </row>
    <row r="5" spans="1:247" ht="16.350000000000001" customHeight="1">
      <c r="A5" s="159"/>
      <c r="B5" s="1184"/>
      <c r="C5" s="1251"/>
      <c r="D5" s="1252"/>
      <c r="E5" s="1209"/>
      <c r="F5" s="1210"/>
      <c r="G5" s="1203"/>
      <c r="H5" s="1204"/>
      <c r="I5" s="1209"/>
      <c r="J5" s="1210"/>
      <c r="K5" s="1203"/>
      <c r="L5" s="1204"/>
      <c r="M5" s="1215"/>
      <c r="N5" s="1216"/>
      <c r="O5" s="1215"/>
      <c r="P5" s="1216"/>
      <c r="Q5" s="1215"/>
      <c r="R5" s="1216"/>
      <c r="S5" s="1215"/>
      <c r="T5" s="1216"/>
      <c r="U5" s="1215"/>
      <c r="V5" s="1216"/>
      <c r="W5" s="1215"/>
      <c r="X5" s="1216"/>
      <c r="Y5" s="1215"/>
      <c r="Z5" s="1216"/>
      <c r="AA5" s="196"/>
      <c r="AB5" s="197"/>
      <c r="AC5" s="1181"/>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c r="CW5" s="159"/>
      <c r="CX5" s="159"/>
      <c r="CY5" s="159"/>
      <c r="CZ5" s="159"/>
      <c r="DA5" s="159"/>
      <c r="DB5" s="159"/>
      <c r="DC5" s="159"/>
      <c r="DD5" s="159"/>
      <c r="DE5" s="159"/>
      <c r="DF5" s="159"/>
      <c r="DG5" s="159"/>
      <c r="DH5" s="159"/>
      <c r="DI5" s="159"/>
      <c r="DJ5" s="159"/>
      <c r="DK5" s="159"/>
      <c r="DL5" s="159"/>
      <c r="DM5" s="159"/>
      <c r="DN5" s="159"/>
      <c r="DO5" s="159"/>
      <c r="DP5" s="159"/>
      <c r="DQ5" s="159"/>
      <c r="DR5" s="159"/>
      <c r="DS5" s="159"/>
      <c r="DT5" s="159"/>
      <c r="DU5" s="159"/>
      <c r="DV5" s="159"/>
      <c r="DW5" s="159"/>
      <c r="DX5" s="159"/>
      <c r="DY5" s="159"/>
      <c r="DZ5" s="159"/>
      <c r="EA5" s="159"/>
      <c r="EB5" s="159"/>
      <c r="EC5" s="159"/>
      <c r="ED5" s="159"/>
      <c r="EE5" s="159"/>
      <c r="EF5" s="159"/>
      <c r="EG5" s="159"/>
      <c r="EH5" s="159"/>
      <c r="EI5" s="159"/>
      <c r="EJ5" s="159"/>
      <c r="EK5" s="159"/>
      <c r="EL5" s="159"/>
      <c r="EM5" s="159"/>
      <c r="EN5" s="159"/>
      <c r="EO5" s="159"/>
      <c r="EP5" s="159"/>
      <c r="EQ5" s="159"/>
      <c r="ER5" s="159"/>
      <c r="ES5" s="159"/>
      <c r="ET5" s="159"/>
      <c r="EU5" s="159"/>
      <c r="EV5" s="159"/>
      <c r="EW5" s="159"/>
      <c r="EX5" s="159"/>
      <c r="EY5" s="159"/>
      <c r="EZ5" s="159"/>
      <c r="FA5" s="159"/>
      <c r="FB5" s="159"/>
      <c r="FC5" s="159"/>
      <c r="FD5" s="159"/>
      <c r="FE5" s="159"/>
      <c r="FF5" s="159"/>
      <c r="FG5" s="159"/>
      <c r="FH5" s="159"/>
      <c r="FI5" s="159"/>
      <c r="FJ5" s="159"/>
      <c r="FK5" s="159"/>
      <c r="FL5" s="159"/>
      <c r="FM5" s="159"/>
      <c r="FN5" s="159"/>
      <c r="FO5" s="159"/>
      <c r="FP5" s="159"/>
      <c r="FQ5" s="159"/>
      <c r="FR5" s="159"/>
      <c r="FS5" s="159"/>
      <c r="FT5" s="159"/>
      <c r="FU5" s="159"/>
      <c r="FV5" s="159"/>
      <c r="FW5" s="159"/>
      <c r="FX5" s="159"/>
      <c r="FY5" s="159"/>
      <c r="FZ5" s="159"/>
      <c r="GA5" s="159"/>
      <c r="GB5" s="159"/>
      <c r="GC5" s="159"/>
      <c r="GD5" s="159"/>
      <c r="GE5" s="159"/>
      <c r="GF5" s="159"/>
      <c r="GG5" s="159"/>
      <c r="GH5" s="159"/>
      <c r="GI5" s="159"/>
      <c r="GJ5" s="159"/>
      <c r="GK5" s="159"/>
      <c r="GL5" s="159"/>
      <c r="GM5" s="159"/>
      <c r="GN5" s="159"/>
      <c r="GO5" s="159"/>
      <c r="GP5" s="159"/>
      <c r="GQ5" s="159"/>
      <c r="GR5" s="159"/>
      <c r="GS5" s="159"/>
      <c r="GT5" s="159"/>
      <c r="GU5" s="159"/>
      <c r="GV5" s="159"/>
      <c r="GW5" s="159"/>
      <c r="GX5" s="159"/>
      <c r="GY5" s="159"/>
      <c r="GZ5" s="159"/>
      <c r="HA5" s="159"/>
      <c r="HB5" s="159"/>
      <c r="HC5" s="159"/>
      <c r="HD5" s="159"/>
      <c r="HE5" s="159"/>
      <c r="HF5" s="159"/>
      <c r="HG5" s="159"/>
      <c r="HH5" s="159"/>
      <c r="HI5" s="159"/>
      <c r="HJ5" s="159"/>
      <c r="HK5" s="159"/>
      <c r="HL5" s="159"/>
      <c r="HM5" s="159"/>
      <c r="HN5" s="159"/>
      <c r="HO5" s="159"/>
      <c r="HP5" s="159"/>
      <c r="HQ5" s="159"/>
      <c r="HR5" s="159"/>
      <c r="HS5" s="159"/>
      <c r="HT5" s="159"/>
      <c r="HU5" s="159"/>
      <c r="HV5" s="159"/>
      <c r="HW5" s="159"/>
      <c r="HX5" s="159"/>
      <c r="HY5" s="159"/>
      <c r="HZ5" s="159"/>
      <c r="IA5" s="159"/>
      <c r="IB5" s="159"/>
      <c r="IC5" s="159"/>
      <c r="ID5" s="159"/>
      <c r="IE5" s="159"/>
      <c r="IF5" s="159"/>
      <c r="IG5" s="159"/>
      <c r="IH5" s="159"/>
      <c r="II5" s="159"/>
      <c r="IJ5" s="159"/>
      <c r="IK5" s="159"/>
      <c r="IL5" s="159"/>
      <c r="IM5" s="160"/>
    </row>
    <row r="6" spans="1:247" ht="16.350000000000001" customHeight="1">
      <c r="A6" s="159"/>
      <c r="B6" s="1184"/>
      <c r="C6" s="1251"/>
      <c r="D6" s="1252"/>
      <c r="E6" s="1209"/>
      <c r="F6" s="1210"/>
      <c r="G6" s="1203"/>
      <c r="H6" s="1204"/>
      <c r="I6" s="1209"/>
      <c r="J6" s="1210"/>
      <c r="K6" s="1203"/>
      <c r="L6" s="1204"/>
      <c r="M6" s="1215"/>
      <c r="N6" s="1216"/>
      <c r="O6" s="1215"/>
      <c r="P6" s="1216"/>
      <c r="Q6" s="1215"/>
      <c r="R6" s="1216"/>
      <c r="S6" s="1215"/>
      <c r="T6" s="1216"/>
      <c r="U6" s="1215"/>
      <c r="V6" s="1216"/>
      <c r="W6" s="1215"/>
      <c r="X6" s="1216"/>
      <c r="Y6" s="1215"/>
      <c r="Z6" s="1216"/>
      <c r="AA6" s="196"/>
      <c r="AB6" s="197"/>
      <c r="AC6" s="1181"/>
      <c r="AD6" s="159"/>
      <c r="AE6"/>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c r="CA6" s="159"/>
      <c r="CB6" s="159"/>
      <c r="CC6" s="159"/>
      <c r="CD6" s="159"/>
      <c r="CE6" s="159"/>
      <c r="CF6" s="159"/>
      <c r="CG6" s="159"/>
      <c r="CH6" s="159"/>
      <c r="CI6" s="159"/>
      <c r="CJ6" s="159"/>
      <c r="CK6" s="159"/>
      <c r="CL6" s="159"/>
      <c r="CM6" s="159"/>
      <c r="CN6" s="159"/>
      <c r="CO6" s="159"/>
      <c r="CP6" s="159"/>
      <c r="CQ6" s="159"/>
      <c r="CR6" s="159"/>
      <c r="CS6" s="159"/>
      <c r="CT6" s="159"/>
      <c r="CU6" s="159"/>
      <c r="CV6" s="159"/>
      <c r="CW6" s="159"/>
      <c r="CX6" s="159"/>
      <c r="CY6" s="159"/>
      <c r="CZ6" s="159"/>
      <c r="DA6" s="159"/>
      <c r="DB6" s="159"/>
      <c r="DC6" s="159"/>
      <c r="DD6" s="159"/>
      <c r="DE6" s="159"/>
      <c r="DF6" s="159"/>
      <c r="DG6" s="159"/>
      <c r="DH6" s="159"/>
      <c r="DI6" s="159"/>
      <c r="DJ6" s="159"/>
      <c r="DK6" s="159"/>
      <c r="DL6" s="159"/>
      <c r="DM6" s="159"/>
      <c r="DN6" s="159"/>
      <c r="DO6" s="159"/>
      <c r="DP6" s="159"/>
      <c r="DQ6" s="159"/>
      <c r="DR6" s="159"/>
      <c r="DS6" s="159"/>
      <c r="DT6" s="159"/>
      <c r="DU6" s="159"/>
      <c r="DV6" s="159"/>
      <c r="DW6" s="159"/>
      <c r="DX6" s="159"/>
      <c r="DY6" s="159"/>
      <c r="DZ6" s="159"/>
      <c r="EA6" s="159"/>
      <c r="EB6" s="159"/>
      <c r="EC6" s="159"/>
      <c r="ED6" s="159"/>
      <c r="EE6" s="159"/>
      <c r="EF6" s="159"/>
      <c r="EG6" s="159"/>
      <c r="EH6" s="159"/>
      <c r="EI6" s="159"/>
      <c r="EJ6" s="159"/>
      <c r="EK6" s="159"/>
      <c r="EL6" s="159"/>
      <c r="EM6" s="159"/>
      <c r="EN6" s="159"/>
      <c r="EO6" s="159"/>
      <c r="EP6" s="159"/>
      <c r="EQ6" s="159"/>
      <c r="ER6" s="159"/>
      <c r="ES6" s="159"/>
      <c r="ET6" s="159"/>
      <c r="EU6" s="159"/>
      <c r="EV6" s="159"/>
      <c r="EW6" s="159"/>
      <c r="EX6" s="159"/>
      <c r="EY6" s="159"/>
      <c r="EZ6" s="159"/>
      <c r="FA6" s="159"/>
      <c r="FB6" s="159"/>
      <c r="FC6" s="159"/>
      <c r="FD6" s="159"/>
      <c r="FE6" s="159"/>
      <c r="FF6" s="159"/>
      <c r="FG6" s="159"/>
      <c r="FH6" s="159"/>
      <c r="FI6" s="159"/>
      <c r="FJ6" s="159"/>
      <c r="FK6" s="159"/>
      <c r="FL6" s="159"/>
      <c r="FM6" s="159"/>
      <c r="FN6" s="159"/>
      <c r="FO6" s="159"/>
      <c r="FP6" s="159"/>
      <c r="FQ6" s="159"/>
      <c r="FR6" s="159"/>
      <c r="FS6" s="159"/>
      <c r="FT6" s="159"/>
      <c r="FU6" s="159"/>
      <c r="FV6" s="159"/>
      <c r="FW6" s="159"/>
      <c r="FX6" s="159"/>
      <c r="FY6" s="159"/>
      <c r="FZ6" s="159"/>
      <c r="GA6" s="159"/>
      <c r="GB6" s="159"/>
      <c r="GC6" s="159"/>
      <c r="GD6" s="159"/>
      <c r="GE6" s="159"/>
      <c r="GF6" s="159"/>
      <c r="GG6" s="159"/>
      <c r="GH6" s="159"/>
      <c r="GI6" s="159"/>
      <c r="GJ6" s="159"/>
      <c r="GK6" s="159"/>
      <c r="GL6" s="159"/>
      <c r="GM6" s="159"/>
      <c r="GN6" s="159"/>
      <c r="GO6" s="159"/>
      <c r="GP6" s="159"/>
      <c r="GQ6" s="159"/>
      <c r="GR6" s="159"/>
      <c r="GS6" s="159"/>
      <c r="GT6" s="159"/>
      <c r="GU6" s="159"/>
      <c r="GV6" s="159"/>
      <c r="GW6" s="159"/>
      <c r="GX6" s="159"/>
      <c r="GY6" s="159"/>
      <c r="GZ6" s="159"/>
      <c r="HA6" s="159"/>
      <c r="HB6" s="159"/>
      <c r="HC6" s="159"/>
      <c r="HD6" s="159"/>
      <c r="HE6" s="159"/>
      <c r="HF6" s="159"/>
      <c r="HG6" s="159"/>
      <c r="HH6" s="159"/>
      <c r="HI6" s="159"/>
      <c r="HJ6" s="159"/>
      <c r="HK6" s="159"/>
      <c r="HL6" s="159"/>
      <c r="HM6" s="159"/>
      <c r="HN6" s="159"/>
      <c r="HO6" s="159"/>
      <c r="HP6" s="159"/>
      <c r="HQ6" s="159"/>
      <c r="HR6" s="159"/>
      <c r="HS6" s="159"/>
      <c r="HT6" s="159"/>
      <c r="HU6" s="159"/>
      <c r="HV6" s="159"/>
      <c r="HW6" s="159"/>
      <c r="HX6" s="159"/>
      <c r="HY6" s="159"/>
      <c r="HZ6" s="159"/>
      <c r="IA6" s="159"/>
      <c r="IB6" s="159"/>
      <c r="IC6" s="159"/>
      <c r="ID6" s="159"/>
      <c r="IE6" s="159"/>
      <c r="IF6" s="159"/>
      <c r="IG6" s="159"/>
      <c r="IH6" s="159"/>
      <c r="II6" s="159"/>
      <c r="IJ6" s="159"/>
      <c r="IK6" s="159"/>
      <c r="IL6" s="159"/>
      <c r="IM6" s="160"/>
    </row>
    <row r="7" spans="1:247" ht="16.350000000000001" customHeight="1">
      <c r="A7" s="159"/>
      <c r="B7" s="1184"/>
      <c r="C7" s="1251"/>
      <c r="D7" s="1252"/>
      <c r="E7" s="1209"/>
      <c r="F7" s="1210"/>
      <c r="G7" s="1203"/>
      <c r="H7" s="1204"/>
      <c r="I7" s="1209"/>
      <c r="J7" s="1210"/>
      <c r="K7" s="1203"/>
      <c r="L7" s="1204"/>
      <c r="M7" s="1215"/>
      <c r="N7" s="1216"/>
      <c r="O7" s="1215"/>
      <c r="P7" s="1216"/>
      <c r="Q7" s="1215"/>
      <c r="R7" s="1216"/>
      <c r="S7" s="1215"/>
      <c r="T7" s="1216"/>
      <c r="U7" s="1215"/>
      <c r="V7" s="1216"/>
      <c r="W7" s="1215"/>
      <c r="X7" s="1216"/>
      <c r="Y7" s="1215"/>
      <c r="Z7" s="1216"/>
      <c r="AA7" s="196"/>
      <c r="AB7" s="197"/>
      <c r="AC7" s="1181"/>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c r="CW7" s="159"/>
      <c r="CX7" s="159"/>
      <c r="CY7" s="159"/>
      <c r="CZ7" s="159"/>
      <c r="DA7" s="159"/>
      <c r="DB7" s="159"/>
      <c r="DC7" s="159"/>
      <c r="DD7" s="159"/>
      <c r="DE7" s="159"/>
      <c r="DF7" s="159"/>
      <c r="DG7" s="159"/>
      <c r="DH7" s="159"/>
      <c r="DI7" s="159"/>
      <c r="DJ7" s="159"/>
      <c r="DK7" s="159"/>
      <c r="DL7" s="159"/>
      <c r="DM7" s="159"/>
      <c r="DN7" s="159"/>
      <c r="DO7" s="159"/>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c r="FP7" s="159"/>
      <c r="FQ7" s="159"/>
      <c r="FR7" s="159"/>
      <c r="FS7" s="159"/>
      <c r="FT7" s="159"/>
      <c r="FU7" s="159"/>
      <c r="FV7" s="159"/>
      <c r="FW7" s="159"/>
      <c r="FX7" s="159"/>
      <c r="FY7" s="159"/>
      <c r="FZ7" s="159"/>
      <c r="GA7" s="159"/>
      <c r="GB7" s="159"/>
      <c r="GC7" s="159"/>
      <c r="GD7" s="159"/>
      <c r="GE7" s="159"/>
      <c r="GF7" s="159"/>
      <c r="GG7" s="159"/>
      <c r="GH7" s="159"/>
      <c r="GI7" s="159"/>
      <c r="GJ7" s="159"/>
      <c r="GK7" s="159"/>
      <c r="GL7" s="159"/>
      <c r="GM7" s="159"/>
      <c r="GN7" s="159"/>
      <c r="GO7" s="159"/>
      <c r="GP7" s="159"/>
      <c r="GQ7" s="159"/>
      <c r="GR7" s="159"/>
      <c r="GS7" s="159"/>
      <c r="GT7" s="159"/>
      <c r="GU7" s="159"/>
      <c r="GV7" s="159"/>
      <c r="GW7" s="159"/>
      <c r="GX7" s="159"/>
      <c r="GY7" s="159"/>
      <c r="GZ7" s="159"/>
      <c r="HA7" s="159"/>
      <c r="HB7" s="159"/>
      <c r="HC7" s="159"/>
      <c r="HD7" s="159"/>
      <c r="HE7" s="159"/>
      <c r="HF7" s="159"/>
      <c r="HG7" s="159"/>
      <c r="HH7" s="159"/>
      <c r="HI7" s="159"/>
      <c r="HJ7" s="159"/>
      <c r="HK7" s="159"/>
      <c r="HL7" s="159"/>
      <c r="HM7" s="159"/>
      <c r="HN7" s="159"/>
      <c r="HO7" s="159"/>
      <c r="HP7" s="159"/>
      <c r="HQ7" s="159"/>
      <c r="HR7" s="159"/>
      <c r="HS7" s="159"/>
      <c r="HT7" s="159"/>
      <c r="HU7" s="159"/>
      <c r="HV7" s="159"/>
      <c r="HW7" s="159"/>
      <c r="HX7" s="159"/>
      <c r="HY7" s="159"/>
      <c r="HZ7" s="159"/>
      <c r="IA7" s="159"/>
      <c r="IB7" s="159"/>
      <c r="IC7" s="159"/>
      <c r="ID7" s="159"/>
      <c r="IE7" s="159"/>
      <c r="IF7" s="159"/>
      <c r="IG7" s="159"/>
      <c r="IH7" s="159"/>
      <c r="II7" s="159"/>
      <c r="IJ7" s="159"/>
      <c r="IK7" s="159"/>
      <c r="IL7" s="159"/>
      <c r="IM7" s="160"/>
    </row>
    <row r="8" spans="1:247" ht="16.350000000000001" customHeight="1">
      <c r="A8" s="165"/>
      <c r="B8" s="1184"/>
      <c r="C8" s="1251"/>
      <c r="D8" s="1252"/>
      <c r="E8" s="1209"/>
      <c r="F8" s="1210"/>
      <c r="G8" s="1203"/>
      <c r="H8" s="1204"/>
      <c r="I8" s="1209"/>
      <c r="J8" s="1210"/>
      <c r="K8" s="1203"/>
      <c r="L8" s="1204"/>
      <c r="M8" s="1215"/>
      <c r="N8" s="1216"/>
      <c r="O8" s="1215"/>
      <c r="P8" s="1216"/>
      <c r="Q8" s="1215"/>
      <c r="R8" s="1216"/>
      <c r="S8" s="1215"/>
      <c r="T8" s="1216"/>
      <c r="U8" s="1215"/>
      <c r="V8" s="1216"/>
      <c r="W8" s="1215"/>
      <c r="X8" s="1216"/>
      <c r="Y8" s="1215"/>
      <c r="Z8" s="1216"/>
      <c r="AA8" s="196"/>
      <c r="AB8" s="197"/>
      <c r="AC8" s="1181"/>
      <c r="AD8" s="159"/>
      <c r="AE8"/>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c r="CW8" s="159"/>
      <c r="CX8" s="159"/>
      <c r="CY8" s="159"/>
      <c r="CZ8" s="159"/>
      <c r="DA8" s="159"/>
      <c r="DB8" s="159"/>
      <c r="DC8" s="159"/>
      <c r="DD8" s="159"/>
      <c r="DE8" s="159"/>
      <c r="DF8" s="159"/>
      <c r="DG8" s="159"/>
      <c r="DH8" s="159"/>
      <c r="DI8" s="159"/>
      <c r="DJ8" s="159"/>
      <c r="DK8" s="159"/>
      <c r="DL8" s="159"/>
      <c r="DM8" s="159"/>
      <c r="DN8" s="159"/>
      <c r="DO8" s="159"/>
      <c r="DP8" s="159"/>
      <c r="DQ8" s="159"/>
      <c r="DR8" s="159"/>
      <c r="DS8" s="159"/>
      <c r="DT8" s="159"/>
      <c r="DU8" s="159"/>
      <c r="DV8" s="159"/>
      <c r="DW8" s="159"/>
      <c r="DX8" s="159"/>
      <c r="DY8" s="159"/>
      <c r="DZ8" s="159"/>
      <c r="EA8" s="159"/>
      <c r="EB8" s="159"/>
      <c r="EC8" s="159"/>
      <c r="ED8" s="159"/>
      <c r="EE8" s="159"/>
      <c r="EF8" s="159"/>
      <c r="EG8" s="159"/>
      <c r="EH8" s="159"/>
      <c r="EI8" s="159"/>
      <c r="EJ8" s="159"/>
      <c r="EK8" s="159"/>
      <c r="EL8" s="159"/>
      <c r="EM8" s="159"/>
      <c r="EN8" s="159"/>
      <c r="EO8" s="159"/>
      <c r="EP8" s="159"/>
      <c r="EQ8" s="159"/>
      <c r="ER8" s="159"/>
      <c r="ES8" s="159"/>
      <c r="ET8" s="159"/>
      <c r="EU8" s="159"/>
      <c r="EV8" s="159"/>
      <c r="EW8" s="159"/>
      <c r="EX8" s="159"/>
      <c r="EY8" s="159"/>
      <c r="EZ8" s="159"/>
      <c r="FA8" s="159"/>
      <c r="FB8" s="159"/>
      <c r="FC8" s="159"/>
      <c r="FD8" s="159"/>
      <c r="FE8" s="159"/>
      <c r="FF8" s="159"/>
      <c r="FG8" s="159"/>
      <c r="FH8" s="159"/>
      <c r="FI8" s="159"/>
      <c r="FJ8" s="159"/>
      <c r="FK8" s="159"/>
      <c r="FL8" s="159"/>
      <c r="FM8" s="159"/>
      <c r="FN8" s="159"/>
      <c r="FO8" s="159"/>
      <c r="FP8" s="159"/>
      <c r="FQ8" s="159"/>
      <c r="FR8" s="159"/>
      <c r="FS8" s="159"/>
      <c r="FT8" s="159"/>
      <c r="FU8" s="159"/>
      <c r="FV8" s="159"/>
      <c r="FW8" s="159"/>
      <c r="FX8" s="159"/>
      <c r="FY8" s="159"/>
      <c r="FZ8" s="159"/>
      <c r="GA8" s="159"/>
      <c r="GB8" s="159"/>
      <c r="GC8" s="159"/>
      <c r="GD8" s="159"/>
      <c r="GE8" s="159"/>
      <c r="GF8" s="159"/>
      <c r="GG8" s="159"/>
      <c r="GH8" s="159"/>
      <c r="GI8" s="159"/>
      <c r="GJ8" s="159"/>
      <c r="GK8" s="159"/>
      <c r="GL8" s="159"/>
      <c r="GM8" s="159"/>
      <c r="GN8" s="159"/>
      <c r="GO8" s="159"/>
      <c r="GP8" s="159"/>
      <c r="GQ8" s="159"/>
      <c r="GR8" s="159"/>
      <c r="GS8" s="159"/>
      <c r="GT8" s="159"/>
      <c r="GU8" s="159"/>
      <c r="GV8" s="159"/>
      <c r="GW8" s="159"/>
      <c r="GX8" s="159"/>
      <c r="GY8" s="159"/>
      <c r="GZ8" s="159"/>
      <c r="HA8" s="159"/>
      <c r="HB8" s="159"/>
      <c r="HC8" s="159"/>
      <c r="HD8" s="159"/>
      <c r="HE8" s="159"/>
      <c r="HF8" s="159"/>
      <c r="HG8" s="159"/>
      <c r="HH8" s="159"/>
      <c r="HI8" s="159"/>
      <c r="HJ8" s="159"/>
      <c r="HK8" s="159"/>
      <c r="HL8" s="159"/>
      <c r="HM8" s="159"/>
      <c r="HN8" s="159"/>
      <c r="HO8" s="159"/>
      <c r="HP8" s="159"/>
      <c r="HQ8" s="159"/>
      <c r="HR8" s="159"/>
      <c r="HS8" s="159"/>
      <c r="HT8" s="159"/>
      <c r="HU8" s="159"/>
      <c r="HV8" s="159"/>
      <c r="HW8" s="159"/>
      <c r="HX8" s="159"/>
      <c r="HY8" s="159"/>
      <c r="HZ8" s="159"/>
      <c r="IA8" s="159"/>
      <c r="IB8" s="159"/>
      <c r="IC8" s="159"/>
      <c r="ID8" s="159"/>
      <c r="IE8" s="159"/>
      <c r="IF8" s="159"/>
      <c r="IG8" s="159"/>
      <c r="IH8" s="159"/>
      <c r="II8" s="159"/>
      <c r="IJ8" s="159"/>
      <c r="IK8" s="159"/>
      <c r="IL8" s="159"/>
      <c r="IM8" s="160"/>
    </row>
    <row r="9" spans="1:247" ht="16.350000000000001" customHeight="1">
      <c r="A9" s="165"/>
      <c r="B9" s="1185"/>
      <c r="C9" s="1253"/>
      <c r="D9" s="1254"/>
      <c r="E9" s="1211"/>
      <c r="F9" s="1212"/>
      <c r="G9" s="1205"/>
      <c r="H9" s="1206"/>
      <c r="I9" s="1211"/>
      <c r="J9" s="1212"/>
      <c r="K9" s="1205"/>
      <c r="L9" s="1206"/>
      <c r="M9" s="1217"/>
      <c r="N9" s="1218"/>
      <c r="O9" s="1217"/>
      <c r="P9" s="1218"/>
      <c r="Q9" s="1217"/>
      <c r="R9" s="1218"/>
      <c r="S9" s="1217"/>
      <c r="T9" s="1218"/>
      <c r="U9" s="1217"/>
      <c r="V9" s="1218"/>
      <c r="W9" s="1217"/>
      <c r="X9" s="1218"/>
      <c r="Y9" s="1217"/>
      <c r="Z9" s="1218"/>
      <c r="AA9" s="1217" t="s">
        <v>528</v>
      </c>
      <c r="AB9" s="1218"/>
      <c r="AC9" s="1181"/>
      <c r="AD9" s="159"/>
      <c r="AE9" s="159"/>
      <c r="AF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59"/>
      <c r="HD9" s="159"/>
      <c r="HE9" s="159"/>
      <c r="HF9" s="159"/>
      <c r="HG9" s="159"/>
      <c r="HH9" s="159"/>
      <c r="HI9" s="159"/>
      <c r="HJ9" s="159"/>
      <c r="HK9" s="159"/>
      <c r="HL9" s="159"/>
      <c r="HM9" s="159"/>
      <c r="HN9" s="159"/>
      <c r="HO9" s="159"/>
      <c r="HP9" s="159"/>
      <c r="HQ9" s="159"/>
      <c r="HR9" s="159"/>
      <c r="HS9" s="159"/>
      <c r="HT9" s="159"/>
      <c r="HU9" s="159"/>
      <c r="HV9" s="159"/>
      <c r="HW9" s="159"/>
      <c r="HX9" s="159"/>
      <c r="HY9" s="159"/>
      <c r="HZ9" s="159"/>
      <c r="IA9" s="159"/>
      <c r="IB9" s="159"/>
      <c r="IC9" s="159"/>
      <c r="ID9" s="159"/>
      <c r="IE9" s="159"/>
      <c r="IF9" s="159"/>
      <c r="IG9" s="159"/>
      <c r="IH9" s="159"/>
      <c r="II9" s="159"/>
      <c r="IJ9" s="159"/>
      <c r="IK9" s="159"/>
      <c r="IL9" s="159"/>
      <c r="IM9" s="160"/>
    </row>
    <row r="10" spans="1:247" ht="129" customHeight="1">
      <c r="A10" s="158"/>
      <c r="B10" s="201" t="s">
        <v>537</v>
      </c>
      <c r="C10" s="1219" t="s">
        <v>540</v>
      </c>
      <c r="D10" s="1220"/>
      <c r="E10" s="1222" t="s">
        <v>542</v>
      </c>
      <c r="F10" s="1222"/>
      <c r="G10" s="1247" t="s">
        <v>548</v>
      </c>
      <c r="H10" s="1247"/>
      <c r="I10" s="1326" t="s">
        <v>543</v>
      </c>
      <c r="J10" s="1326"/>
      <c r="K10" s="1325" t="s">
        <v>580</v>
      </c>
      <c r="L10" s="1325"/>
      <c r="M10" s="1248" t="s">
        <v>541</v>
      </c>
      <c r="N10" s="1248"/>
      <c r="O10" s="1327" t="s">
        <v>544</v>
      </c>
      <c r="P10" s="1327"/>
      <c r="Q10" s="1328" t="s">
        <v>545</v>
      </c>
      <c r="R10" s="1328"/>
      <c r="S10" s="1329" t="s">
        <v>546</v>
      </c>
      <c r="T10" s="1329"/>
      <c r="U10" s="1330" t="s">
        <v>612</v>
      </c>
      <c r="V10" s="1331"/>
      <c r="W10" s="1332" t="s">
        <v>598</v>
      </c>
      <c r="X10" s="1333"/>
      <c r="Y10" s="1334" t="s">
        <v>603</v>
      </c>
      <c r="Z10" s="1335"/>
      <c r="AA10" s="1269" t="s">
        <v>547</v>
      </c>
      <c r="AB10" s="1270"/>
      <c r="AC10" s="1181"/>
      <c r="AD10"/>
      <c r="AE10"/>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59"/>
      <c r="HD10" s="159"/>
      <c r="HE10" s="159"/>
      <c r="HF10" s="159"/>
      <c r="HG10" s="159"/>
      <c r="HH10" s="159"/>
      <c r="HI10" s="159"/>
      <c r="HJ10" s="159"/>
      <c r="HK10" s="159"/>
      <c r="HL10" s="159"/>
      <c r="HM10" s="159"/>
      <c r="HN10" s="159"/>
      <c r="HO10" s="159"/>
      <c r="HP10" s="159"/>
      <c r="HQ10" s="159"/>
      <c r="HR10" s="159"/>
      <c r="HS10" s="159"/>
      <c r="HT10" s="159"/>
      <c r="HU10" s="159"/>
      <c r="HV10" s="159"/>
      <c r="HW10" s="159"/>
      <c r="HX10" s="159"/>
      <c r="HY10" s="159"/>
      <c r="HZ10" s="159"/>
      <c r="IA10" s="159"/>
      <c r="IB10" s="159"/>
      <c r="IC10" s="159"/>
      <c r="ID10" s="159"/>
      <c r="IE10" s="159"/>
      <c r="IF10" s="159"/>
      <c r="IG10" s="159"/>
      <c r="IH10" s="159"/>
      <c r="II10" s="159"/>
      <c r="IJ10" s="159"/>
      <c r="IK10" s="159"/>
      <c r="IL10" s="159"/>
      <c r="IM10" s="160"/>
    </row>
    <row r="11" spans="1:247" ht="288.75" customHeight="1">
      <c r="A11" s="158"/>
      <c r="B11" s="202" t="s">
        <v>539</v>
      </c>
      <c r="C11" s="1219" t="s">
        <v>566</v>
      </c>
      <c r="D11" s="1221"/>
      <c r="E11" s="1255" t="s">
        <v>570</v>
      </c>
      <c r="F11" s="1256"/>
      <c r="G11" s="1257" t="s">
        <v>573</v>
      </c>
      <c r="H11" s="1258"/>
      <c r="I11" s="1259" t="s">
        <v>576</v>
      </c>
      <c r="J11" s="1260"/>
      <c r="K11" s="1261" t="s">
        <v>581</v>
      </c>
      <c r="L11" s="1262"/>
      <c r="M11" s="1263" t="s">
        <v>585</v>
      </c>
      <c r="N11" s="1264"/>
      <c r="O11" s="1265" t="s">
        <v>589</v>
      </c>
      <c r="P11" s="1266"/>
      <c r="Q11" s="1267" t="s">
        <v>591</v>
      </c>
      <c r="R11" s="1268"/>
      <c r="S11" s="1336" t="s">
        <v>595</v>
      </c>
      <c r="T11" s="1337"/>
      <c r="U11" s="1330" t="s">
        <v>613</v>
      </c>
      <c r="V11" s="1331"/>
      <c r="W11" s="1332" t="s">
        <v>599</v>
      </c>
      <c r="X11" s="1333"/>
      <c r="Y11" s="1334" t="s">
        <v>604</v>
      </c>
      <c r="Z11" s="1335"/>
      <c r="AA11" s="1269" t="s">
        <v>608</v>
      </c>
      <c r="AB11" s="1270"/>
      <c r="AC11" s="1181"/>
      <c r="AD11" s="159"/>
      <c r="AE11"/>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c r="IJ11" s="159"/>
      <c r="IK11" s="159"/>
      <c r="IL11" s="159"/>
      <c r="IM11" s="160"/>
    </row>
    <row r="12" spans="1:247" s="221" customFormat="1" ht="95.25" customHeight="1">
      <c r="A12" s="218"/>
      <c r="B12" s="1245" t="s">
        <v>538</v>
      </c>
      <c r="C12" s="1300" t="s">
        <v>567</v>
      </c>
      <c r="D12" s="1300"/>
      <c r="E12" s="1195" t="s">
        <v>571</v>
      </c>
      <c r="F12" s="1196"/>
      <c r="G12" s="1199" t="s">
        <v>574</v>
      </c>
      <c r="H12" s="1200"/>
      <c r="I12" s="1288" t="s">
        <v>567</v>
      </c>
      <c r="J12" s="1289"/>
      <c r="K12" s="1290" t="s">
        <v>582</v>
      </c>
      <c r="L12" s="1291"/>
      <c r="M12" s="1292" t="s">
        <v>586</v>
      </c>
      <c r="N12" s="1293"/>
      <c r="O12" s="1189" t="s">
        <v>571</v>
      </c>
      <c r="P12" s="1190"/>
      <c r="Q12" s="1191" t="s">
        <v>594</v>
      </c>
      <c r="R12" s="1192"/>
      <c r="S12" s="1193" t="s">
        <v>596</v>
      </c>
      <c r="T12" s="1194"/>
      <c r="U12" s="1195" t="s">
        <v>614</v>
      </c>
      <c r="V12" s="1196"/>
      <c r="W12" s="1197" t="s">
        <v>600</v>
      </c>
      <c r="X12" s="1198"/>
      <c r="Y12" s="1279" t="s">
        <v>605</v>
      </c>
      <c r="Z12" s="1280"/>
      <c r="AA12" s="1223" t="s">
        <v>611</v>
      </c>
      <c r="AB12" s="1224"/>
      <c r="AC12" s="1181"/>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20"/>
    </row>
    <row r="13" spans="1:247" s="221" customFormat="1" ht="201" customHeight="1">
      <c r="A13" s="218"/>
      <c r="B13" s="1245"/>
      <c r="C13" s="1303" t="s">
        <v>568</v>
      </c>
      <c r="D13" s="1304"/>
      <c r="E13" s="1195" t="s">
        <v>572</v>
      </c>
      <c r="F13" s="1196"/>
      <c r="G13" s="1199" t="s">
        <v>575</v>
      </c>
      <c r="H13" s="1200"/>
      <c r="I13" s="1288" t="s">
        <v>578</v>
      </c>
      <c r="J13" s="1289"/>
      <c r="K13" s="1321" t="s">
        <v>584</v>
      </c>
      <c r="L13" s="1322"/>
      <c r="M13" s="1323" t="s">
        <v>587</v>
      </c>
      <c r="N13" s="1324"/>
      <c r="O13" s="1189" t="s">
        <v>590</v>
      </c>
      <c r="P13" s="1190"/>
      <c r="Q13" s="1294" t="s">
        <v>592</v>
      </c>
      <c r="R13" s="1295"/>
      <c r="S13" s="1296" t="s">
        <v>597</v>
      </c>
      <c r="T13" s="1297"/>
      <c r="U13" s="1195" t="s">
        <v>615</v>
      </c>
      <c r="V13" s="1196"/>
      <c r="W13" s="1338" t="s">
        <v>601</v>
      </c>
      <c r="X13" s="1339"/>
      <c r="Y13" s="1279" t="s">
        <v>606</v>
      </c>
      <c r="Z13" s="1280"/>
      <c r="AA13" s="1223" t="s">
        <v>609</v>
      </c>
      <c r="AB13" s="1224"/>
      <c r="AC13" s="1181"/>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219"/>
      <c r="FE13" s="219"/>
      <c r="FF13" s="219"/>
      <c r="FG13" s="219"/>
      <c r="FH13" s="219"/>
      <c r="FI13" s="219"/>
      <c r="FJ13" s="219"/>
      <c r="FK13" s="219"/>
      <c r="FL13" s="219"/>
      <c r="FM13" s="219"/>
      <c r="FN13" s="219"/>
      <c r="FO13" s="219"/>
      <c r="FP13" s="219"/>
      <c r="FQ13" s="219"/>
      <c r="FR13" s="219"/>
      <c r="FS13" s="219"/>
      <c r="FT13" s="219"/>
      <c r="FU13" s="219"/>
      <c r="FV13" s="219"/>
      <c r="FW13" s="219"/>
      <c r="FX13" s="219"/>
      <c r="FY13" s="219"/>
      <c r="FZ13" s="219"/>
      <c r="GA13" s="219"/>
      <c r="GB13" s="219"/>
      <c r="GC13" s="219"/>
      <c r="GD13" s="219"/>
      <c r="GE13" s="219"/>
      <c r="GF13" s="219"/>
      <c r="GG13" s="219"/>
      <c r="GH13" s="219"/>
      <c r="GI13" s="219"/>
      <c r="GJ13" s="219"/>
      <c r="GK13" s="219"/>
      <c r="GL13" s="219"/>
      <c r="GM13" s="219"/>
      <c r="GN13" s="219"/>
      <c r="GO13" s="219"/>
      <c r="GP13" s="219"/>
      <c r="GQ13" s="219"/>
      <c r="GR13" s="219"/>
      <c r="GS13" s="219"/>
      <c r="GT13" s="219"/>
      <c r="GU13" s="219"/>
      <c r="GV13" s="219"/>
      <c r="GW13" s="219"/>
      <c r="GX13" s="219"/>
      <c r="GY13" s="219"/>
      <c r="GZ13" s="219"/>
      <c r="HA13" s="219"/>
      <c r="HB13" s="219"/>
      <c r="HC13" s="219"/>
      <c r="HD13" s="219"/>
      <c r="HE13" s="219"/>
      <c r="HF13" s="219"/>
      <c r="HG13" s="219"/>
      <c r="HH13" s="219"/>
      <c r="HI13" s="219"/>
      <c r="HJ13" s="219"/>
      <c r="HK13" s="219"/>
      <c r="HL13" s="219"/>
      <c r="HM13" s="219"/>
      <c r="HN13" s="219"/>
      <c r="HO13" s="219"/>
      <c r="HP13" s="219"/>
      <c r="HQ13" s="219"/>
      <c r="HR13" s="219"/>
      <c r="HS13" s="219"/>
      <c r="HT13" s="219"/>
      <c r="HU13" s="219"/>
      <c r="HV13" s="219"/>
      <c r="HW13" s="219"/>
      <c r="HX13" s="219"/>
      <c r="HY13" s="219"/>
      <c r="HZ13" s="219"/>
      <c r="IA13" s="219"/>
      <c r="IB13" s="219"/>
      <c r="IC13" s="219"/>
      <c r="ID13" s="219"/>
      <c r="IE13" s="219"/>
      <c r="IF13" s="219"/>
      <c r="IG13" s="219"/>
      <c r="IH13" s="219"/>
      <c r="II13" s="219"/>
      <c r="IJ13" s="219"/>
      <c r="IK13" s="219"/>
      <c r="IL13" s="219"/>
      <c r="IM13" s="220"/>
    </row>
    <row r="14" spans="1:247" s="221" customFormat="1" ht="179.25" customHeight="1">
      <c r="A14" s="218"/>
      <c r="B14" s="1246"/>
      <c r="C14" s="1300" t="s">
        <v>569</v>
      </c>
      <c r="D14" s="1300"/>
      <c r="E14" s="1195"/>
      <c r="F14" s="1196"/>
      <c r="G14" s="1286"/>
      <c r="H14" s="1287"/>
      <c r="I14" s="1288" t="s">
        <v>577</v>
      </c>
      <c r="J14" s="1289"/>
      <c r="K14" s="1290" t="s">
        <v>583</v>
      </c>
      <c r="L14" s="1291"/>
      <c r="M14" s="1292" t="s">
        <v>588</v>
      </c>
      <c r="N14" s="1293"/>
      <c r="O14" s="1284"/>
      <c r="P14" s="1285"/>
      <c r="Q14" s="1191" t="s">
        <v>593</v>
      </c>
      <c r="R14" s="1192"/>
      <c r="S14" s="1193"/>
      <c r="T14" s="1194"/>
      <c r="U14" s="1195" t="s">
        <v>616</v>
      </c>
      <c r="V14" s="1196"/>
      <c r="W14" s="1197" t="s">
        <v>602</v>
      </c>
      <c r="X14" s="1198"/>
      <c r="Y14" s="1279" t="s">
        <v>607</v>
      </c>
      <c r="Z14" s="1280"/>
      <c r="AA14" s="1223" t="s">
        <v>610</v>
      </c>
      <c r="AB14" s="1224"/>
      <c r="AC14" s="1181"/>
      <c r="AD14" s="219"/>
      <c r="AE14" s="219"/>
      <c r="AF14" s="95"/>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219"/>
      <c r="FE14" s="219"/>
      <c r="FF14" s="219"/>
      <c r="FG14" s="219"/>
      <c r="FH14" s="219"/>
      <c r="FI14" s="219"/>
      <c r="FJ14" s="219"/>
      <c r="FK14" s="219"/>
      <c r="FL14" s="219"/>
      <c r="FM14" s="219"/>
      <c r="FN14" s="219"/>
      <c r="FO14" s="219"/>
      <c r="FP14" s="219"/>
      <c r="FQ14" s="219"/>
      <c r="FR14" s="219"/>
      <c r="FS14" s="219"/>
      <c r="FT14" s="219"/>
      <c r="FU14" s="219"/>
      <c r="FV14" s="219"/>
      <c r="FW14" s="219"/>
      <c r="FX14" s="219"/>
      <c r="FY14" s="219"/>
      <c r="FZ14" s="219"/>
      <c r="GA14" s="219"/>
      <c r="GB14" s="219"/>
      <c r="GC14" s="219"/>
      <c r="GD14" s="219"/>
      <c r="GE14" s="219"/>
      <c r="GF14" s="219"/>
      <c r="GG14" s="219"/>
      <c r="GH14" s="219"/>
      <c r="GI14" s="219"/>
      <c r="GJ14" s="219"/>
      <c r="GK14" s="219"/>
      <c r="GL14" s="219"/>
      <c r="GM14" s="219"/>
      <c r="GN14" s="219"/>
      <c r="GO14" s="219"/>
      <c r="GP14" s="219"/>
      <c r="GQ14" s="219"/>
      <c r="GR14" s="219"/>
      <c r="GS14" s="219"/>
      <c r="GT14" s="219"/>
      <c r="GU14" s="219"/>
      <c r="GV14" s="219"/>
      <c r="GW14" s="219"/>
      <c r="GX14" s="219"/>
      <c r="GY14" s="219"/>
      <c r="GZ14" s="219"/>
      <c r="HA14" s="219"/>
      <c r="HB14" s="219"/>
      <c r="HC14" s="219"/>
      <c r="HD14" s="219"/>
      <c r="HE14" s="219"/>
      <c r="HF14" s="219"/>
      <c r="HG14" s="219"/>
      <c r="HH14" s="219"/>
      <c r="HI14" s="219"/>
      <c r="HJ14" s="219"/>
      <c r="HK14" s="219"/>
      <c r="HL14" s="219"/>
      <c r="HM14" s="219"/>
      <c r="HN14" s="219"/>
      <c r="HO14" s="219"/>
      <c r="HP14" s="219"/>
      <c r="HQ14" s="219"/>
      <c r="HR14" s="219"/>
      <c r="HS14" s="219"/>
      <c r="HT14" s="219"/>
      <c r="HU14" s="219"/>
      <c r="HV14" s="219"/>
      <c r="HW14" s="219"/>
      <c r="HX14" s="219"/>
      <c r="HY14" s="219"/>
      <c r="HZ14" s="219"/>
      <c r="IA14" s="219"/>
      <c r="IB14" s="219"/>
      <c r="IC14" s="219"/>
      <c r="ID14" s="219"/>
      <c r="IE14" s="219"/>
      <c r="IF14" s="219"/>
      <c r="IG14" s="219"/>
      <c r="IH14" s="219"/>
      <c r="II14" s="219"/>
      <c r="IJ14" s="219"/>
      <c r="IK14" s="219"/>
      <c r="IL14" s="219"/>
      <c r="IM14" s="220"/>
    </row>
    <row r="15" spans="1:247" ht="14.25" customHeight="1">
      <c r="A15" s="158"/>
      <c r="B15" s="1186"/>
      <c r="C15" s="1187"/>
      <c r="D15" s="1187"/>
      <c r="E15" s="1187"/>
      <c r="F15" s="1187"/>
      <c r="G15" s="1187"/>
      <c r="H15" s="1187"/>
      <c r="I15" s="1187"/>
      <c r="J15" s="1187"/>
      <c r="K15" s="1187"/>
      <c r="L15" s="1187"/>
      <c r="M15" s="1187"/>
      <c r="N15" s="1187"/>
      <c r="O15" s="1187"/>
      <c r="P15" s="1187"/>
      <c r="Q15" s="1187"/>
      <c r="R15" s="1187"/>
      <c r="S15" s="1187"/>
      <c r="T15" s="1187"/>
      <c r="U15" s="1187"/>
      <c r="V15" s="1187"/>
      <c r="W15" s="1187"/>
      <c r="X15" s="1187"/>
      <c r="Y15" s="1187"/>
      <c r="Z15" s="1188"/>
      <c r="AA15" s="198"/>
      <c r="AB15" s="198"/>
      <c r="AC15" s="1182"/>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c r="GX15" s="159"/>
      <c r="GY15" s="159"/>
      <c r="GZ15" s="159"/>
      <c r="HA15" s="159"/>
      <c r="HB15" s="159"/>
      <c r="HC15" s="159"/>
      <c r="HD15" s="159"/>
      <c r="HE15" s="159"/>
      <c r="HF15" s="159"/>
      <c r="HG15" s="159"/>
      <c r="HH15" s="159"/>
      <c r="HI15" s="159"/>
      <c r="HJ15" s="159"/>
      <c r="HK15" s="159"/>
      <c r="HL15" s="159"/>
      <c r="HM15" s="159"/>
      <c r="HN15" s="159"/>
      <c r="HO15" s="159"/>
      <c r="HP15" s="159"/>
      <c r="HQ15" s="159"/>
      <c r="HR15" s="159"/>
      <c r="HS15" s="159"/>
      <c r="HT15" s="159"/>
      <c r="HU15" s="159"/>
      <c r="HV15" s="159"/>
      <c r="HW15" s="159"/>
      <c r="HX15" s="159"/>
      <c r="HY15" s="159"/>
      <c r="HZ15" s="159"/>
      <c r="IA15" s="159"/>
      <c r="IB15" s="159"/>
      <c r="IC15" s="159"/>
      <c r="ID15" s="159"/>
      <c r="IE15" s="159"/>
      <c r="IF15" s="159"/>
      <c r="IG15" s="159"/>
      <c r="IH15" s="159"/>
      <c r="II15" s="159"/>
      <c r="IJ15" s="159"/>
      <c r="IK15" s="159"/>
      <c r="IL15" s="159"/>
      <c r="IM15" s="160"/>
    </row>
    <row r="16" spans="1:247" ht="7.5" customHeight="1" thickBot="1">
      <c r="A16" s="158"/>
      <c r="B16" s="1281"/>
      <c r="C16" s="1282"/>
      <c r="D16" s="1282"/>
      <c r="E16" s="1282"/>
      <c r="F16" s="1282"/>
      <c r="G16" s="1282"/>
      <c r="H16" s="1282"/>
      <c r="I16" s="1282"/>
      <c r="J16" s="1282"/>
      <c r="K16" s="1282"/>
      <c r="L16" s="1282"/>
      <c r="M16" s="1282"/>
      <c r="N16" s="1282"/>
      <c r="O16" s="1282"/>
      <c r="P16" s="1282"/>
      <c r="Q16" s="1282"/>
      <c r="R16" s="1282"/>
      <c r="S16" s="1282"/>
      <c r="T16" s="1282"/>
      <c r="U16" s="1282"/>
      <c r="V16" s="1282"/>
      <c r="W16" s="1282"/>
      <c r="X16" s="1282"/>
      <c r="Y16" s="1282"/>
      <c r="Z16" s="1282"/>
      <c r="AA16" s="1282"/>
      <c r="AB16" s="1282"/>
      <c r="AC16" s="1283"/>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c r="GX16" s="159"/>
      <c r="GY16" s="159"/>
      <c r="GZ16" s="159"/>
      <c r="HA16" s="159"/>
      <c r="HB16" s="159"/>
      <c r="HC16" s="159"/>
      <c r="HD16" s="159"/>
      <c r="HE16" s="159"/>
      <c r="HF16" s="159"/>
      <c r="HG16" s="159"/>
      <c r="HH16" s="159"/>
      <c r="HI16" s="159"/>
      <c r="HJ16" s="159"/>
      <c r="HK16" s="159"/>
      <c r="HL16" s="159"/>
      <c r="HM16" s="159"/>
      <c r="HN16" s="159"/>
      <c r="HO16" s="159"/>
      <c r="HP16" s="159"/>
      <c r="HQ16" s="159"/>
      <c r="HR16" s="159"/>
      <c r="HS16" s="159"/>
      <c r="HT16" s="159"/>
      <c r="HU16" s="159"/>
      <c r="HV16" s="159"/>
      <c r="HW16" s="159"/>
      <c r="HX16" s="159"/>
      <c r="HY16" s="159"/>
      <c r="HZ16" s="159"/>
      <c r="IA16" s="159"/>
      <c r="IB16" s="159"/>
      <c r="IC16" s="159"/>
      <c r="ID16" s="159"/>
      <c r="IE16" s="159"/>
      <c r="IF16" s="159"/>
      <c r="IG16" s="159"/>
      <c r="IH16" s="159"/>
      <c r="II16" s="159"/>
      <c r="IJ16" s="159"/>
      <c r="IK16" s="159"/>
      <c r="IL16" s="159"/>
      <c r="IM16" s="160"/>
    </row>
    <row r="17" spans="1:247" s="173" customFormat="1" ht="55.5" customHeight="1" thickTop="1">
      <c r="A17" s="203"/>
      <c r="B17" s="1313" t="s">
        <v>517</v>
      </c>
      <c r="C17" s="1314"/>
      <c r="D17" s="1314"/>
      <c r="E17" s="1314"/>
      <c r="F17" s="1314"/>
      <c r="G17" s="1314"/>
      <c r="H17" s="1314"/>
      <c r="I17" s="1315"/>
      <c r="J17" s="176" t="s">
        <v>494</v>
      </c>
      <c r="K17" s="1313" t="s">
        <v>518</v>
      </c>
      <c r="L17" s="1314"/>
      <c r="M17" s="1314"/>
      <c r="N17" s="1314"/>
      <c r="O17" s="1314"/>
      <c r="P17" s="1314"/>
      <c r="Q17" s="1314"/>
      <c r="R17" s="1314"/>
      <c r="S17" s="156"/>
      <c r="T17" s="1225" t="s">
        <v>519</v>
      </c>
      <c r="U17" s="1226"/>
      <c r="V17" s="1226"/>
      <c r="W17" s="1226"/>
      <c r="X17" s="1226"/>
      <c r="Y17" s="1226"/>
      <c r="Z17" s="1226"/>
      <c r="AA17" s="1226"/>
      <c r="AB17" s="1226"/>
      <c r="AC17" s="1227"/>
      <c r="AD17" s="156"/>
      <c r="AE17"/>
      <c r="AF17" s="156"/>
      <c r="AG17" s="156"/>
      <c r="AH17"/>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c r="CG17" s="156"/>
      <c r="CH17" s="156"/>
      <c r="CI17" s="156"/>
      <c r="CJ17" s="156"/>
      <c r="CK17" s="156"/>
      <c r="CL17" s="156"/>
      <c r="CM17" s="156"/>
      <c r="CN17" s="156"/>
      <c r="CO17" s="156"/>
      <c r="CP17" s="156"/>
      <c r="CQ17" s="156"/>
      <c r="CR17" s="156"/>
      <c r="CS17" s="156"/>
      <c r="CT17" s="156"/>
      <c r="CU17" s="156"/>
      <c r="CV17" s="156"/>
      <c r="CW17" s="156"/>
      <c r="CX17" s="156"/>
      <c r="CY17" s="156"/>
      <c r="CZ17" s="156"/>
      <c r="DA17" s="156"/>
      <c r="DB17" s="156"/>
      <c r="DC17" s="156"/>
      <c r="DD17" s="156"/>
      <c r="DE17" s="156"/>
      <c r="DF17" s="156"/>
      <c r="DG17" s="156"/>
      <c r="DH17" s="156"/>
      <c r="DI17" s="156"/>
      <c r="DJ17" s="156"/>
      <c r="DK17" s="156"/>
      <c r="DL17" s="156"/>
      <c r="DM17" s="156"/>
      <c r="DN17" s="156"/>
      <c r="DO17" s="156"/>
      <c r="DP17" s="156"/>
      <c r="DQ17" s="156"/>
      <c r="DR17" s="156"/>
      <c r="DS17" s="156"/>
      <c r="DT17" s="156"/>
      <c r="DU17" s="156"/>
      <c r="DV17" s="156"/>
      <c r="DW17" s="156"/>
      <c r="DX17" s="156"/>
      <c r="DY17" s="156"/>
      <c r="DZ17" s="156"/>
      <c r="EA17" s="156"/>
      <c r="EB17" s="156"/>
      <c r="EC17" s="156"/>
      <c r="ED17" s="156"/>
      <c r="EE17" s="156"/>
      <c r="EF17" s="156"/>
      <c r="EG17" s="156"/>
      <c r="EH17" s="156"/>
      <c r="EI17" s="156"/>
      <c r="EJ17" s="156"/>
      <c r="EK17" s="156"/>
      <c r="EL17" s="156"/>
      <c r="EM17" s="156"/>
      <c r="EN17" s="156"/>
      <c r="EO17" s="156"/>
      <c r="EP17" s="156"/>
      <c r="EQ17" s="156"/>
      <c r="ER17" s="156"/>
      <c r="ES17" s="156"/>
      <c r="ET17" s="156"/>
      <c r="EU17" s="156"/>
      <c r="EV17" s="156"/>
      <c r="EW17" s="156"/>
      <c r="EX17" s="156"/>
      <c r="EY17" s="156"/>
      <c r="EZ17" s="156"/>
      <c r="FA17" s="156"/>
      <c r="FB17" s="156"/>
      <c r="FC17" s="156"/>
      <c r="FD17" s="156"/>
      <c r="FE17" s="156"/>
      <c r="FF17" s="156"/>
      <c r="FG17" s="156"/>
      <c r="FH17" s="156"/>
      <c r="FI17" s="156"/>
      <c r="FJ17" s="156"/>
      <c r="FK17" s="156"/>
      <c r="FL17" s="156"/>
      <c r="FM17" s="156"/>
      <c r="FN17" s="156"/>
      <c r="FO17" s="156"/>
      <c r="FP17" s="156"/>
      <c r="FQ17" s="156"/>
      <c r="FR17" s="156"/>
      <c r="FS17" s="156"/>
      <c r="FT17" s="156"/>
      <c r="FU17" s="156"/>
      <c r="FV17" s="156"/>
      <c r="FW17" s="156"/>
      <c r="FX17" s="156"/>
      <c r="FY17" s="156"/>
      <c r="FZ17" s="156"/>
      <c r="GA17" s="156"/>
      <c r="GB17" s="156"/>
      <c r="GC17" s="156"/>
      <c r="GD17" s="156"/>
      <c r="GE17" s="156"/>
      <c r="GF17" s="156"/>
      <c r="GG17" s="156"/>
      <c r="GH17" s="156"/>
      <c r="GI17" s="156"/>
      <c r="GJ17" s="156"/>
      <c r="GK17" s="156"/>
      <c r="GL17" s="156"/>
      <c r="GM17" s="156"/>
      <c r="GN17" s="156"/>
      <c r="GO17" s="156"/>
      <c r="GP17" s="156"/>
      <c r="GQ17" s="156"/>
      <c r="GR17" s="156"/>
      <c r="GS17" s="156"/>
      <c r="GT17" s="156"/>
      <c r="GU17" s="156"/>
      <c r="GV17" s="156"/>
      <c r="GW17" s="156"/>
      <c r="GX17" s="156"/>
      <c r="GY17" s="156"/>
      <c r="GZ17" s="156"/>
      <c r="HA17" s="156"/>
      <c r="HB17" s="156"/>
      <c r="HC17" s="156"/>
      <c r="HD17" s="156"/>
      <c r="HE17" s="156"/>
      <c r="HF17" s="156"/>
      <c r="HG17" s="156"/>
      <c r="HH17" s="156"/>
      <c r="HI17" s="156"/>
      <c r="HJ17" s="156"/>
      <c r="HK17" s="156"/>
      <c r="HL17" s="156"/>
      <c r="HM17" s="156"/>
      <c r="HN17" s="156"/>
      <c r="HO17" s="156"/>
      <c r="HP17" s="156"/>
      <c r="HQ17" s="156"/>
      <c r="HR17" s="156"/>
      <c r="HS17" s="156"/>
      <c r="HT17" s="156"/>
      <c r="HU17" s="156"/>
      <c r="HV17" s="156"/>
      <c r="HW17" s="156"/>
      <c r="HX17" s="156"/>
      <c r="HY17" s="156"/>
      <c r="HZ17" s="156"/>
      <c r="IA17" s="156"/>
      <c r="IB17" s="156"/>
      <c r="IC17" s="156"/>
      <c r="ID17" s="156"/>
      <c r="IE17" s="156"/>
      <c r="IF17" s="156"/>
      <c r="IG17" s="156"/>
      <c r="IH17" s="156"/>
      <c r="II17" s="156"/>
      <c r="IJ17" s="156"/>
      <c r="IK17" s="156"/>
      <c r="IL17" s="156"/>
      <c r="IM17" s="157"/>
    </row>
    <row r="18" spans="1:247" ht="64.5" customHeight="1" thickBot="1">
      <c r="A18" s="208"/>
      <c r="B18" s="206" t="s">
        <v>499</v>
      </c>
      <c r="C18" s="170"/>
      <c r="D18" s="1311" t="s">
        <v>549</v>
      </c>
      <c r="E18" s="1311"/>
      <c r="F18" s="1311"/>
      <c r="G18" s="1311"/>
      <c r="H18" s="1311"/>
      <c r="I18" s="1312"/>
      <c r="J18" s="213"/>
      <c r="K18" s="212" t="s">
        <v>510</v>
      </c>
      <c r="L18" s="211"/>
      <c r="M18" s="1306" t="s">
        <v>558</v>
      </c>
      <c r="N18" s="1306"/>
      <c r="O18" s="1306"/>
      <c r="P18" s="1306"/>
      <c r="Q18" s="1306"/>
      <c r="R18" s="1307"/>
      <c r="S18" s="159"/>
      <c r="T18" s="1277" t="s">
        <v>514</v>
      </c>
      <c r="U18" s="1275"/>
      <c r="V18" s="1271" t="s">
        <v>561</v>
      </c>
      <c r="W18" s="1271"/>
      <c r="X18" s="1271"/>
      <c r="Y18" s="1271"/>
      <c r="Z18" s="1271"/>
      <c r="AA18" s="1271"/>
      <c r="AB18" s="1271"/>
      <c r="AC18" s="1272"/>
      <c r="AD18" s="159"/>
      <c r="AE18"/>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c r="CW18" s="159"/>
      <c r="CX18" s="159"/>
      <c r="CY18" s="159"/>
      <c r="CZ18" s="159"/>
      <c r="DA18" s="159"/>
      <c r="DB18" s="159"/>
      <c r="DC18" s="159"/>
      <c r="DD18" s="159"/>
      <c r="DE18" s="159"/>
      <c r="DF18" s="159"/>
      <c r="DG18" s="159"/>
      <c r="DH18" s="159"/>
      <c r="DI18" s="159"/>
      <c r="DJ18" s="159"/>
      <c r="DK18" s="159"/>
      <c r="DL18" s="159"/>
      <c r="DM18" s="159"/>
      <c r="DN18" s="159"/>
      <c r="DO18" s="159"/>
      <c r="DP18" s="159"/>
      <c r="DQ18" s="159"/>
      <c r="DR18" s="159"/>
      <c r="DS18" s="159"/>
      <c r="DT18" s="159"/>
      <c r="DU18" s="159"/>
      <c r="DV18" s="159"/>
      <c r="DW18" s="159"/>
      <c r="DX18" s="159"/>
      <c r="DY18" s="159"/>
      <c r="DZ18" s="159"/>
      <c r="EA18" s="159"/>
      <c r="EB18" s="159"/>
      <c r="EC18" s="159"/>
      <c r="ED18" s="159"/>
      <c r="EE18" s="159"/>
      <c r="EF18" s="159"/>
      <c r="EG18" s="159"/>
      <c r="EH18" s="159"/>
      <c r="EI18" s="159"/>
      <c r="EJ18" s="159"/>
      <c r="EK18" s="159"/>
      <c r="EL18" s="159"/>
      <c r="EM18" s="159"/>
      <c r="EN18" s="159"/>
      <c r="EO18" s="159"/>
      <c r="EP18" s="159"/>
      <c r="EQ18" s="159"/>
      <c r="ER18" s="159"/>
      <c r="ES18" s="159"/>
      <c r="ET18" s="159"/>
      <c r="EU18" s="159"/>
      <c r="EV18" s="159"/>
      <c r="EW18" s="159"/>
      <c r="EX18" s="159"/>
      <c r="EY18" s="159"/>
      <c r="EZ18" s="159"/>
      <c r="FA18" s="159"/>
      <c r="FB18" s="159"/>
      <c r="FC18" s="159"/>
      <c r="FD18" s="159"/>
      <c r="FE18" s="159"/>
      <c r="FF18" s="159"/>
      <c r="FG18" s="159"/>
      <c r="FH18" s="159"/>
      <c r="FI18" s="159"/>
      <c r="FJ18" s="159"/>
      <c r="FK18" s="159"/>
      <c r="FL18" s="159"/>
      <c r="FM18" s="159"/>
      <c r="FN18" s="159"/>
      <c r="FO18" s="159"/>
      <c r="FP18" s="159"/>
      <c r="FQ18" s="159"/>
      <c r="FR18" s="159"/>
      <c r="FS18" s="159"/>
      <c r="FT18" s="159"/>
      <c r="FU18" s="159"/>
      <c r="FV18" s="159"/>
      <c r="FW18" s="159"/>
      <c r="FX18" s="159"/>
      <c r="FY18" s="159"/>
      <c r="FZ18" s="159"/>
      <c r="GA18" s="159"/>
      <c r="GB18" s="159"/>
      <c r="GC18" s="159"/>
      <c r="GD18" s="159"/>
      <c r="GE18" s="159"/>
      <c r="GF18" s="159"/>
      <c r="GG18" s="159"/>
      <c r="GH18" s="159"/>
      <c r="GI18" s="159"/>
      <c r="GJ18" s="159"/>
      <c r="GK18" s="159"/>
      <c r="GL18" s="159"/>
      <c r="GM18" s="159"/>
      <c r="GN18" s="159"/>
      <c r="GO18" s="159"/>
      <c r="GP18" s="159"/>
      <c r="GQ18" s="159"/>
      <c r="GR18" s="159"/>
      <c r="GS18" s="159"/>
      <c r="GT18" s="159"/>
      <c r="GU18" s="159"/>
      <c r="GV18" s="159"/>
      <c r="GW18" s="159"/>
      <c r="GX18" s="159"/>
      <c r="GY18" s="159"/>
      <c r="GZ18" s="159"/>
      <c r="HA18" s="159"/>
      <c r="HB18" s="159"/>
      <c r="HC18" s="159"/>
      <c r="HD18" s="159"/>
      <c r="HE18" s="159"/>
      <c r="HF18" s="159"/>
      <c r="HG18" s="159"/>
      <c r="HH18" s="159"/>
      <c r="HI18" s="159"/>
      <c r="HJ18" s="159"/>
      <c r="HK18" s="159"/>
      <c r="HL18" s="159"/>
      <c r="HM18" s="159"/>
      <c r="HN18" s="159"/>
      <c r="HO18" s="159"/>
      <c r="HP18" s="159"/>
      <c r="HQ18" s="159"/>
      <c r="HR18" s="159"/>
      <c r="HS18" s="159"/>
      <c r="HT18" s="159"/>
      <c r="HU18" s="159"/>
      <c r="HV18" s="159"/>
      <c r="HW18" s="159"/>
      <c r="HX18" s="159"/>
      <c r="HY18" s="159"/>
      <c r="HZ18" s="159"/>
      <c r="IA18" s="159"/>
      <c r="IB18" s="159"/>
      <c r="IC18" s="159"/>
      <c r="ID18" s="159"/>
      <c r="IE18" s="159"/>
      <c r="IF18" s="159"/>
      <c r="IG18" s="159"/>
      <c r="IH18" s="159"/>
      <c r="II18" s="159"/>
      <c r="IJ18" s="159"/>
      <c r="IK18" s="159"/>
      <c r="IL18" s="159"/>
      <c r="IM18" s="160"/>
    </row>
    <row r="19" spans="1:247" ht="64.5" customHeight="1" thickTop="1" thickBot="1">
      <c r="A19" s="208"/>
      <c r="B19" s="205" t="s">
        <v>500</v>
      </c>
      <c r="C19" s="170"/>
      <c r="D19" s="1311" t="s">
        <v>552</v>
      </c>
      <c r="E19" s="1311"/>
      <c r="F19" s="1311"/>
      <c r="G19" s="1311"/>
      <c r="H19" s="1311"/>
      <c r="I19" s="1312"/>
      <c r="J19" s="204"/>
      <c r="K19" s="1308" t="s">
        <v>511</v>
      </c>
      <c r="L19" s="1243"/>
      <c r="M19" s="1237" t="s">
        <v>559</v>
      </c>
      <c r="N19" s="1237"/>
      <c r="O19" s="1237"/>
      <c r="P19" s="1237"/>
      <c r="Q19" s="1237"/>
      <c r="R19" s="1238"/>
      <c r="S19" s="159"/>
      <c r="T19" s="1278"/>
      <c r="U19" s="1276"/>
      <c r="V19" s="1273"/>
      <c r="W19" s="1273"/>
      <c r="X19" s="1273"/>
      <c r="Y19" s="1273"/>
      <c r="Z19" s="1273"/>
      <c r="AA19" s="1273"/>
      <c r="AB19" s="1273"/>
      <c r="AC19" s="1274"/>
      <c r="AD19" s="159"/>
      <c r="AE1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c r="CW19" s="159"/>
      <c r="CX19" s="159"/>
      <c r="CY19" s="159"/>
      <c r="CZ19" s="159"/>
      <c r="DA19" s="159"/>
      <c r="DB19" s="159"/>
      <c r="DC19" s="159"/>
      <c r="DD19" s="159"/>
      <c r="DE19" s="159"/>
      <c r="DF19" s="159"/>
      <c r="DG19" s="159"/>
      <c r="DH19" s="159"/>
      <c r="DI19" s="159"/>
      <c r="DJ19" s="159"/>
      <c r="DK19" s="159"/>
      <c r="DL19" s="159"/>
      <c r="DM19" s="159"/>
      <c r="DN19" s="159"/>
      <c r="DO19" s="159"/>
      <c r="DP19" s="159"/>
      <c r="DQ19" s="159"/>
      <c r="DR19" s="159"/>
      <c r="DS19" s="159"/>
      <c r="DT19" s="159"/>
      <c r="DU19" s="159"/>
      <c r="DV19" s="159"/>
      <c r="DW19" s="159"/>
      <c r="DX19" s="159"/>
      <c r="DY19" s="159"/>
      <c r="DZ19" s="159"/>
      <c r="EA19" s="159"/>
      <c r="EB19" s="159"/>
      <c r="EC19" s="159"/>
      <c r="ED19" s="159"/>
      <c r="EE19" s="159"/>
      <c r="EF19" s="159"/>
      <c r="EG19" s="159"/>
      <c r="EH19" s="159"/>
      <c r="EI19" s="159"/>
      <c r="EJ19" s="159"/>
      <c r="EK19" s="159"/>
      <c r="EL19" s="159"/>
      <c r="EM19" s="159"/>
      <c r="EN19" s="159"/>
      <c r="EO19" s="159"/>
      <c r="EP19" s="159"/>
      <c r="EQ19" s="159"/>
      <c r="ER19" s="159"/>
      <c r="ES19" s="159"/>
      <c r="ET19" s="159"/>
      <c r="EU19" s="159"/>
      <c r="EV19" s="159"/>
      <c r="EW19" s="159"/>
      <c r="EX19" s="159"/>
      <c r="EY19" s="159"/>
      <c r="EZ19" s="159"/>
      <c r="FA19" s="159"/>
      <c r="FB19" s="159"/>
      <c r="FC19" s="159"/>
      <c r="FD19" s="159"/>
      <c r="FE19" s="159"/>
      <c r="FF19" s="159"/>
      <c r="FG19" s="159"/>
      <c r="FH19" s="159"/>
      <c r="FI19" s="159"/>
      <c r="FJ19" s="159"/>
      <c r="FK19" s="159"/>
      <c r="FL19" s="159"/>
      <c r="FM19" s="159"/>
      <c r="FN19" s="159"/>
      <c r="FO19" s="159"/>
      <c r="FP19" s="159"/>
      <c r="FQ19" s="159"/>
      <c r="FR19" s="159"/>
      <c r="FS19" s="159"/>
      <c r="FT19" s="159"/>
      <c r="FU19" s="159"/>
      <c r="FV19" s="159"/>
      <c r="FW19" s="159"/>
      <c r="FX19" s="159"/>
      <c r="FY19" s="159"/>
      <c r="FZ19" s="159"/>
      <c r="GA19" s="159"/>
      <c r="GB19" s="159"/>
      <c r="GC19" s="159"/>
      <c r="GD19" s="159"/>
      <c r="GE19" s="159"/>
      <c r="GF19" s="159"/>
      <c r="GG19" s="159"/>
      <c r="GH19" s="159"/>
      <c r="GI19" s="159"/>
      <c r="GJ19" s="159"/>
      <c r="GK19" s="159"/>
      <c r="GL19" s="159"/>
      <c r="GM19" s="159"/>
      <c r="GN19" s="159"/>
      <c r="GO19" s="159"/>
      <c r="GP19" s="159"/>
      <c r="GQ19" s="159"/>
      <c r="GR19" s="159"/>
      <c r="GS19" s="159"/>
      <c r="GT19" s="159"/>
      <c r="GU19" s="159"/>
      <c r="GV19" s="159"/>
      <c r="GW19" s="159"/>
      <c r="GX19" s="159"/>
      <c r="GY19" s="159"/>
      <c r="GZ19" s="159"/>
      <c r="HA19" s="159"/>
      <c r="HB19" s="159"/>
      <c r="HC19" s="159"/>
      <c r="HD19" s="159"/>
      <c r="HE19" s="159"/>
      <c r="HF19" s="159"/>
      <c r="HG19" s="159"/>
      <c r="HH19" s="159"/>
      <c r="HI19" s="159"/>
      <c r="HJ19" s="159"/>
      <c r="HK19" s="159"/>
      <c r="HL19" s="159"/>
      <c r="HM19" s="159"/>
      <c r="HN19" s="159"/>
      <c r="HO19" s="159"/>
      <c r="HP19" s="159"/>
      <c r="HQ19" s="159"/>
      <c r="HR19" s="159"/>
      <c r="HS19" s="159"/>
      <c r="HT19" s="159"/>
      <c r="HU19" s="159"/>
      <c r="HV19" s="159"/>
      <c r="HW19" s="159"/>
      <c r="HX19" s="159"/>
      <c r="HY19" s="159"/>
      <c r="HZ19" s="159"/>
      <c r="IA19" s="159"/>
      <c r="IB19" s="159"/>
      <c r="IC19" s="159"/>
      <c r="ID19" s="159"/>
      <c r="IE19" s="159"/>
      <c r="IF19" s="159"/>
      <c r="IG19" s="159"/>
      <c r="IH19" s="159"/>
      <c r="II19" s="159"/>
      <c r="IJ19" s="159"/>
      <c r="IK19" s="159"/>
      <c r="IL19" s="159"/>
      <c r="IM19" s="160"/>
    </row>
    <row r="20" spans="1:247" ht="64.5" customHeight="1" thickTop="1" thickBot="1">
      <c r="A20" s="209"/>
      <c r="B20" s="207" t="s">
        <v>501</v>
      </c>
      <c r="C20" s="170"/>
      <c r="D20" s="1311" t="s">
        <v>550</v>
      </c>
      <c r="E20" s="1311"/>
      <c r="F20" s="1311"/>
      <c r="G20" s="1311"/>
      <c r="H20" s="1311"/>
      <c r="I20" s="1312"/>
      <c r="J20" s="171"/>
      <c r="K20" s="1309"/>
      <c r="L20" s="1244"/>
      <c r="M20" s="1239"/>
      <c r="N20" s="1239"/>
      <c r="O20" s="1239"/>
      <c r="P20" s="1239"/>
      <c r="Q20" s="1239"/>
      <c r="R20" s="1240"/>
      <c r="S20" s="159"/>
      <c r="T20" s="1235" t="s">
        <v>513</v>
      </c>
      <c r="U20" s="1233"/>
      <c r="V20" s="1229" t="s">
        <v>562</v>
      </c>
      <c r="W20" s="1229"/>
      <c r="X20" s="1229"/>
      <c r="Y20" s="1229"/>
      <c r="Z20" s="1229"/>
      <c r="AA20" s="1229"/>
      <c r="AB20" s="1229"/>
      <c r="AC20" s="1230"/>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c r="CW20" s="159"/>
      <c r="CX20" s="159"/>
      <c r="CY20" s="159"/>
      <c r="CZ20" s="159"/>
      <c r="DA20" s="159"/>
      <c r="DB20" s="159"/>
      <c r="DC20" s="159"/>
      <c r="DD20" s="159"/>
      <c r="DE20" s="159"/>
      <c r="DF20" s="159"/>
      <c r="DG20" s="159"/>
      <c r="DH20" s="159"/>
      <c r="DI20" s="159"/>
      <c r="DJ20" s="159"/>
      <c r="DK20" s="159"/>
      <c r="DL20" s="159"/>
      <c r="DM20" s="159"/>
      <c r="DN20" s="159"/>
      <c r="DO20" s="159"/>
      <c r="DP20" s="159"/>
      <c r="DQ20" s="159"/>
      <c r="DR20" s="159"/>
      <c r="DS20" s="159"/>
      <c r="DT20" s="159"/>
      <c r="DU20" s="159"/>
      <c r="DV20" s="159"/>
      <c r="DW20" s="159"/>
      <c r="DX20" s="159"/>
      <c r="DY20" s="159"/>
      <c r="DZ20" s="159"/>
      <c r="EA20" s="159"/>
      <c r="EB20" s="159"/>
      <c r="EC20" s="159"/>
      <c r="ED20" s="159"/>
      <c r="EE20" s="159"/>
      <c r="EF20" s="159"/>
      <c r="EG20" s="159"/>
      <c r="EH20" s="159"/>
      <c r="EI20" s="159"/>
      <c r="EJ20" s="159"/>
      <c r="EK20" s="159"/>
      <c r="EL20" s="159"/>
      <c r="EM20" s="159"/>
      <c r="EN20" s="159"/>
      <c r="EO20" s="159"/>
      <c r="EP20" s="159"/>
      <c r="EQ20" s="159"/>
      <c r="ER20" s="159"/>
      <c r="ES20" s="159"/>
      <c r="ET20" s="159"/>
      <c r="EU20" s="159"/>
      <c r="EV20" s="159"/>
      <c r="EW20" s="159"/>
      <c r="EX20" s="159"/>
      <c r="EY20" s="159"/>
      <c r="EZ20" s="159"/>
      <c r="FA20" s="159"/>
      <c r="FB20" s="159"/>
      <c r="FC20" s="159"/>
      <c r="FD20" s="159"/>
      <c r="FE20" s="159"/>
      <c r="FF20" s="159"/>
      <c r="FG20" s="159"/>
      <c r="FH20" s="159"/>
      <c r="FI20" s="159"/>
      <c r="FJ20" s="159"/>
      <c r="FK20" s="159"/>
      <c r="FL20" s="159"/>
      <c r="FM20" s="159"/>
      <c r="FN20" s="159"/>
      <c r="FO20" s="159"/>
      <c r="FP20" s="159"/>
      <c r="FQ20" s="159"/>
      <c r="FR20" s="159"/>
      <c r="FS20" s="159"/>
      <c r="FT20" s="159"/>
      <c r="FU20" s="159"/>
      <c r="FV20" s="159"/>
      <c r="FW20" s="159"/>
      <c r="FX20" s="159"/>
      <c r="FY20" s="159"/>
      <c r="FZ20" s="159"/>
      <c r="GA20" s="159"/>
      <c r="GB20" s="159"/>
      <c r="GC20" s="159"/>
      <c r="GD20" s="159"/>
      <c r="GE20" s="159"/>
      <c r="GF20" s="159"/>
      <c r="GG20" s="159"/>
      <c r="GH20" s="159"/>
      <c r="GI20" s="159"/>
      <c r="GJ20" s="159"/>
      <c r="GK20" s="159"/>
      <c r="GL20" s="159"/>
      <c r="GM20" s="159"/>
      <c r="GN20" s="159"/>
      <c r="GO20" s="159"/>
      <c r="GP20" s="159"/>
      <c r="GQ20" s="159"/>
      <c r="GR20" s="159"/>
      <c r="GS20" s="159"/>
      <c r="GT20" s="159"/>
      <c r="GU20" s="159"/>
      <c r="GV20" s="159"/>
      <c r="GW20" s="159"/>
      <c r="GX20" s="159"/>
      <c r="GY20" s="159"/>
      <c r="GZ20" s="159"/>
      <c r="HA20" s="159"/>
      <c r="HB20" s="159"/>
      <c r="HC20" s="159"/>
      <c r="HD20" s="159"/>
      <c r="HE20" s="159"/>
      <c r="HF20" s="159"/>
      <c r="HG20" s="159"/>
      <c r="HH20" s="159"/>
      <c r="HI20" s="159"/>
      <c r="HJ20" s="159"/>
      <c r="HK20" s="159"/>
      <c r="HL20" s="159"/>
      <c r="HM20" s="159"/>
      <c r="HN20" s="159"/>
      <c r="HO20" s="159"/>
      <c r="HP20" s="159"/>
      <c r="HQ20" s="159"/>
      <c r="HR20" s="159"/>
      <c r="HS20" s="159"/>
      <c r="HT20" s="159"/>
      <c r="HU20" s="159"/>
      <c r="HV20" s="159"/>
      <c r="HW20" s="159"/>
      <c r="HX20" s="159"/>
      <c r="HY20" s="159"/>
      <c r="HZ20" s="159"/>
      <c r="IA20" s="159"/>
      <c r="IB20" s="159"/>
      <c r="IC20" s="159"/>
      <c r="ID20" s="159"/>
      <c r="IE20" s="159"/>
      <c r="IF20" s="159"/>
      <c r="IG20" s="159"/>
      <c r="IH20" s="159"/>
      <c r="II20" s="159"/>
      <c r="IJ20" s="159"/>
      <c r="IK20" s="159"/>
      <c r="IL20" s="159"/>
      <c r="IM20" s="160"/>
    </row>
    <row r="21" spans="1:247" ht="64.5" customHeight="1" thickTop="1" thickBot="1">
      <c r="A21" s="209"/>
      <c r="B21" s="207" t="s">
        <v>502</v>
      </c>
      <c r="C21" s="170"/>
      <c r="D21" s="1311" t="s">
        <v>551</v>
      </c>
      <c r="E21" s="1311"/>
      <c r="F21" s="1311"/>
      <c r="G21" s="1311"/>
      <c r="H21" s="1311"/>
      <c r="I21" s="1312"/>
      <c r="J21" s="171"/>
      <c r="K21" s="1309"/>
      <c r="L21" s="1244"/>
      <c r="M21" s="1241"/>
      <c r="N21" s="1241"/>
      <c r="O21" s="1241"/>
      <c r="P21" s="1241"/>
      <c r="Q21" s="1241"/>
      <c r="R21" s="1242"/>
      <c r="S21" s="159"/>
      <c r="T21" s="1236"/>
      <c r="U21" s="1234"/>
      <c r="V21" s="1231"/>
      <c r="W21" s="1231"/>
      <c r="X21" s="1231"/>
      <c r="Y21" s="1231"/>
      <c r="Z21" s="1231"/>
      <c r="AA21" s="1231"/>
      <c r="AB21" s="1231"/>
      <c r="AC21" s="1232"/>
      <c r="AD21"/>
      <c r="AE21"/>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c r="CW21" s="159"/>
      <c r="CX21" s="159"/>
      <c r="CY21" s="159"/>
      <c r="CZ21" s="159"/>
      <c r="DA21" s="159"/>
      <c r="DB21" s="159"/>
      <c r="DC21" s="159"/>
      <c r="DD21" s="159"/>
      <c r="DE21" s="159"/>
      <c r="DF21" s="159"/>
      <c r="DG21" s="159"/>
      <c r="DH21" s="159"/>
      <c r="DI21" s="159"/>
      <c r="DJ21" s="159"/>
      <c r="DK21" s="159"/>
      <c r="DL21" s="159"/>
      <c r="DM21" s="159"/>
      <c r="DN21" s="159"/>
      <c r="DO21" s="159"/>
      <c r="DP21" s="159"/>
      <c r="DQ21" s="159"/>
      <c r="DR21" s="159"/>
      <c r="DS21" s="159"/>
      <c r="DT21" s="159"/>
      <c r="DU21" s="159"/>
      <c r="DV21" s="159"/>
      <c r="DW21" s="159"/>
      <c r="DX21" s="159"/>
      <c r="DY21" s="159"/>
      <c r="DZ21" s="159"/>
      <c r="EA21" s="159"/>
      <c r="EB21" s="159"/>
      <c r="EC21" s="159"/>
      <c r="ED21" s="159"/>
      <c r="EE21" s="159"/>
      <c r="EF21" s="159"/>
      <c r="EG21" s="159"/>
      <c r="EH21" s="159"/>
      <c r="EI21" s="159"/>
      <c r="EJ21" s="159"/>
      <c r="EK21" s="159"/>
      <c r="EL21" s="159"/>
      <c r="EM21" s="159"/>
      <c r="EN21" s="159"/>
      <c r="EO21" s="159"/>
      <c r="EP21" s="159"/>
      <c r="EQ21" s="159"/>
      <c r="ER21" s="159"/>
      <c r="ES21" s="159"/>
      <c r="ET21" s="159"/>
      <c r="EU21" s="159"/>
      <c r="EV21" s="159"/>
      <c r="EW21" s="159"/>
      <c r="EX21" s="159"/>
      <c r="EY21" s="159"/>
      <c r="EZ21" s="159"/>
      <c r="FA21" s="159"/>
      <c r="FB21" s="159"/>
      <c r="FC21" s="159"/>
      <c r="FD21" s="159"/>
      <c r="FE21" s="159"/>
      <c r="FF21" s="159"/>
      <c r="FG21" s="159"/>
      <c r="FH21" s="159"/>
      <c r="FI21" s="159"/>
      <c r="FJ21" s="159"/>
      <c r="FK21" s="159"/>
      <c r="FL21" s="159"/>
      <c r="FM21" s="159"/>
      <c r="FN21" s="159"/>
      <c r="FO21" s="159"/>
      <c r="FP21" s="159"/>
      <c r="FQ21" s="159"/>
      <c r="FR21" s="159"/>
      <c r="FS21" s="159"/>
      <c r="FT21" s="159"/>
      <c r="FU21" s="159"/>
      <c r="FV21" s="159"/>
      <c r="FW21" s="159"/>
      <c r="FX21" s="159"/>
      <c r="FY21" s="159"/>
      <c r="FZ21" s="159"/>
      <c r="GA21" s="159"/>
      <c r="GB21" s="159"/>
      <c r="GC21" s="159"/>
      <c r="GD21" s="159"/>
      <c r="GE21" s="159"/>
      <c r="GF21" s="159"/>
      <c r="GG21" s="159"/>
      <c r="GH21" s="159"/>
      <c r="GI21" s="159"/>
      <c r="GJ21" s="159"/>
      <c r="GK21" s="159"/>
      <c r="GL21" s="159"/>
      <c r="GM21" s="159"/>
      <c r="GN21" s="159"/>
      <c r="GO21" s="159"/>
      <c r="GP21" s="159"/>
      <c r="GQ21" s="159"/>
      <c r="GR21" s="159"/>
      <c r="GS21" s="159"/>
      <c r="GT21" s="159"/>
      <c r="GU21" s="159"/>
      <c r="GV21" s="159"/>
      <c r="GW21" s="159"/>
      <c r="GX21" s="159"/>
      <c r="GY21" s="159"/>
      <c r="GZ21" s="159"/>
      <c r="HA21" s="159"/>
      <c r="HB21" s="159"/>
      <c r="HC21" s="159"/>
      <c r="HD21" s="159"/>
      <c r="HE21" s="159"/>
      <c r="HF21" s="159"/>
      <c r="HG21" s="159"/>
      <c r="HH21" s="159"/>
      <c r="HI21" s="159"/>
      <c r="HJ21" s="159"/>
      <c r="HK21" s="159"/>
      <c r="HL21" s="159"/>
      <c r="HM21" s="159"/>
      <c r="HN21" s="159"/>
      <c r="HO21" s="159"/>
      <c r="HP21" s="159"/>
      <c r="HQ21" s="159"/>
      <c r="HR21" s="159"/>
      <c r="HS21" s="159"/>
      <c r="HT21" s="159"/>
      <c r="HU21" s="159"/>
      <c r="HV21" s="159"/>
      <c r="HW21" s="159"/>
      <c r="HX21" s="159"/>
      <c r="HY21" s="159"/>
      <c r="HZ21" s="159"/>
      <c r="IA21" s="159"/>
      <c r="IB21" s="159"/>
      <c r="IC21" s="159"/>
      <c r="ID21" s="159"/>
      <c r="IE21" s="159"/>
      <c r="IF21" s="159"/>
      <c r="IG21" s="159"/>
      <c r="IH21" s="159"/>
      <c r="II21" s="159"/>
      <c r="IJ21" s="159"/>
      <c r="IK21" s="159"/>
      <c r="IL21" s="159"/>
      <c r="IM21" s="160"/>
    </row>
    <row r="22" spans="1:247" ht="64.5" customHeight="1" thickTop="1" thickBot="1">
      <c r="A22" s="208"/>
      <c r="B22" s="207" t="s">
        <v>503</v>
      </c>
      <c r="C22" s="170"/>
      <c r="D22" s="1311" t="s">
        <v>553</v>
      </c>
      <c r="E22" s="1311"/>
      <c r="F22" s="1311"/>
      <c r="G22" s="1311"/>
      <c r="H22" s="1311"/>
      <c r="I22" s="1312"/>
      <c r="J22" s="171"/>
      <c r="K22" s="1309"/>
      <c r="L22" s="1239"/>
      <c r="M22" s="1239" t="s">
        <v>565</v>
      </c>
      <c r="N22" s="1239"/>
      <c r="O22" s="1239"/>
      <c r="P22" s="1239"/>
      <c r="Q22" s="1239"/>
      <c r="R22" s="1240"/>
      <c r="S22" s="159"/>
      <c r="T22" s="1235" t="s">
        <v>512</v>
      </c>
      <c r="U22" s="1233"/>
      <c r="V22" s="1229" t="s">
        <v>563</v>
      </c>
      <c r="W22" s="1229"/>
      <c r="X22" s="1229"/>
      <c r="Y22" s="1229"/>
      <c r="Z22" s="1229"/>
      <c r="AA22" s="1229"/>
      <c r="AB22" s="1229"/>
      <c r="AC22" s="1230"/>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c r="CW22" s="159"/>
      <c r="CX22" s="159"/>
      <c r="CY22" s="159"/>
      <c r="CZ22" s="159"/>
      <c r="DA22" s="159"/>
      <c r="DB22" s="159"/>
      <c r="DC22" s="159"/>
      <c r="DD22" s="159"/>
      <c r="DE22" s="159"/>
      <c r="DF22" s="159"/>
      <c r="DG22" s="159"/>
      <c r="DH22" s="159"/>
      <c r="DI22" s="159"/>
      <c r="DJ22" s="159"/>
      <c r="DK22" s="159"/>
      <c r="DL22" s="159"/>
      <c r="DM22" s="159"/>
      <c r="DN22" s="159"/>
      <c r="DO22" s="159"/>
      <c r="DP22" s="159"/>
      <c r="DQ22" s="159"/>
      <c r="DR22" s="159"/>
      <c r="DS22" s="159"/>
      <c r="DT22" s="159"/>
      <c r="DU22" s="159"/>
      <c r="DV22" s="159"/>
      <c r="DW22" s="159"/>
      <c r="DX22" s="159"/>
      <c r="DY22" s="159"/>
      <c r="DZ22" s="159"/>
      <c r="EA22" s="159"/>
      <c r="EB22" s="159"/>
      <c r="EC22" s="159"/>
      <c r="ED22" s="159"/>
      <c r="EE22" s="159"/>
      <c r="EF22" s="159"/>
      <c r="EG22" s="159"/>
      <c r="EH22" s="159"/>
      <c r="EI22" s="159"/>
      <c r="EJ22" s="159"/>
      <c r="EK22" s="159"/>
      <c r="EL22" s="159"/>
      <c r="EM22" s="159"/>
      <c r="EN22" s="159"/>
      <c r="EO22" s="159"/>
      <c r="EP22" s="159"/>
      <c r="EQ22" s="159"/>
      <c r="ER22" s="159"/>
      <c r="ES22" s="159"/>
      <c r="ET22" s="159"/>
      <c r="EU22" s="159"/>
      <c r="EV22" s="159"/>
      <c r="EW22" s="159"/>
      <c r="EX22" s="159"/>
      <c r="EY22" s="159"/>
      <c r="EZ22" s="159"/>
      <c r="FA22" s="159"/>
      <c r="FB22" s="159"/>
      <c r="FC22" s="159"/>
      <c r="FD22" s="159"/>
      <c r="FE22" s="159"/>
      <c r="FF22" s="159"/>
      <c r="FG22" s="159"/>
      <c r="FH22" s="159"/>
      <c r="FI22" s="159"/>
      <c r="FJ22" s="159"/>
      <c r="FK22" s="159"/>
      <c r="FL22" s="159"/>
      <c r="FM22" s="159"/>
      <c r="FN22" s="159"/>
      <c r="FO22" s="159"/>
      <c r="FP22" s="159"/>
      <c r="FQ22" s="159"/>
      <c r="FR22" s="159"/>
      <c r="FS22" s="159"/>
      <c r="FT22" s="159"/>
      <c r="FU22" s="159"/>
      <c r="FV22" s="159"/>
      <c r="FW22" s="159"/>
      <c r="FX22" s="159"/>
      <c r="FY22" s="159"/>
      <c r="FZ22" s="159"/>
      <c r="GA22" s="159"/>
      <c r="GB22" s="159"/>
      <c r="GC22" s="159"/>
      <c r="GD22" s="159"/>
      <c r="GE22" s="159"/>
      <c r="GF22" s="159"/>
      <c r="GG22" s="159"/>
      <c r="GH22" s="159"/>
      <c r="GI22" s="159"/>
      <c r="GJ22" s="159"/>
      <c r="GK22" s="159"/>
      <c r="GL22" s="159"/>
      <c r="GM22" s="159"/>
      <c r="GN22" s="159"/>
      <c r="GO22" s="159"/>
      <c r="GP22" s="159"/>
      <c r="GQ22" s="159"/>
      <c r="GR22" s="159"/>
      <c r="GS22" s="159"/>
      <c r="GT22" s="159"/>
      <c r="GU22" s="159"/>
      <c r="GV22" s="159"/>
      <c r="GW22" s="159"/>
      <c r="GX22" s="159"/>
      <c r="GY22" s="159"/>
      <c r="GZ22" s="159"/>
      <c r="HA22" s="159"/>
      <c r="HB22" s="159"/>
      <c r="HC22" s="159"/>
      <c r="HD22" s="159"/>
      <c r="HE22" s="159"/>
      <c r="HF22" s="159"/>
      <c r="HG22" s="159"/>
      <c r="HH22" s="159"/>
      <c r="HI22" s="159"/>
      <c r="HJ22" s="159"/>
      <c r="HK22" s="159"/>
      <c r="HL22" s="159"/>
      <c r="HM22" s="159"/>
      <c r="HN22" s="159"/>
      <c r="HO22" s="159"/>
      <c r="HP22" s="159"/>
      <c r="HQ22" s="159"/>
      <c r="HR22" s="159"/>
      <c r="HS22" s="159"/>
      <c r="HT22" s="159"/>
      <c r="HU22" s="159"/>
      <c r="HV22" s="159"/>
      <c r="HW22" s="159"/>
      <c r="HX22" s="159"/>
      <c r="HY22" s="159"/>
      <c r="HZ22" s="159"/>
      <c r="IA22" s="159"/>
      <c r="IB22" s="159"/>
      <c r="IC22" s="159"/>
      <c r="ID22" s="159"/>
      <c r="IE22" s="159"/>
      <c r="IF22" s="159"/>
      <c r="IG22" s="159"/>
      <c r="IH22" s="159"/>
      <c r="II22" s="159"/>
      <c r="IJ22" s="159"/>
      <c r="IK22" s="159"/>
      <c r="IL22" s="159"/>
      <c r="IM22" s="160"/>
    </row>
    <row r="23" spans="1:247" ht="64.5" customHeight="1" thickTop="1" thickBot="1">
      <c r="A23" s="208"/>
      <c r="B23" s="205" t="s">
        <v>504</v>
      </c>
      <c r="C23" s="170"/>
      <c r="D23" s="1311" t="s">
        <v>554</v>
      </c>
      <c r="E23" s="1311"/>
      <c r="F23" s="1311"/>
      <c r="G23" s="1311"/>
      <c r="H23" s="1311"/>
      <c r="I23" s="1312"/>
      <c r="J23" s="171"/>
      <c r="K23" s="1309"/>
      <c r="L23" s="1239"/>
      <c r="M23" s="1239"/>
      <c r="N23" s="1239"/>
      <c r="O23" s="1239"/>
      <c r="P23" s="1239"/>
      <c r="Q23" s="1239"/>
      <c r="R23" s="1240"/>
      <c r="S23" s="159"/>
      <c r="T23" s="1236"/>
      <c r="U23" s="1234"/>
      <c r="V23" s="1231"/>
      <c r="W23" s="1231"/>
      <c r="X23" s="1231"/>
      <c r="Y23" s="1231"/>
      <c r="Z23" s="1231"/>
      <c r="AA23" s="1231"/>
      <c r="AB23" s="1231"/>
      <c r="AC23" s="1232"/>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60"/>
    </row>
    <row r="24" spans="1:247" ht="66.75" customHeight="1" thickTop="1" thickBot="1">
      <c r="A24" s="209"/>
      <c r="B24" s="210" t="s">
        <v>505</v>
      </c>
      <c r="C24" s="170"/>
      <c r="D24" s="1311" t="s">
        <v>498</v>
      </c>
      <c r="E24" s="1311"/>
      <c r="F24" s="1311"/>
      <c r="G24" s="1311"/>
      <c r="H24" s="1311"/>
      <c r="I24" s="1312"/>
      <c r="J24" s="171"/>
      <c r="K24" s="1309"/>
      <c r="L24" s="1239"/>
      <c r="M24" s="1239"/>
      <c r="N24" s="1239"/>
      <c r="O24" s="1239"/>
      <c r="P24" s="1239"/>
      <c r="Q24" s="1239"/>
      <c r="R24" s="1240"/>
      <c r="S24" s="159"/>
      <c r="T24" s="215" t="s">
        <v>516</v>
      </c>
      <c r="U24" s="216"/>
      <c r="V24" s="1231" t="s">
        <v>564</v>
      </c>
      <c r="W24" s="1231"/>
      <c r="X24" s="1231"/>
      <c r="Y24" s="1231"/>
      <c r="Z24" s="1231"/>
      <c r="AA24" s="1231"/>
      <c r="AB24" s="1231"/>
      <c r="AC24" s="1232"/>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c r="CW24" s="159"/>
      <c r="CX24" s="159"/>
      <c r="CY24" s="159"/>
      <c r="CZ24" s="159"/>
      <c r="DA24" s="159"/>
      <c r="DB24" s="159"/>
      <c r="DC24" s="159"/>
      <c r="DD24" s="159"/>
      <c r="DE24" s="159"/>
      <c r="DF24" s="159"/>
      <c r="DG24" s="159"/>
      <c r="DH24" s="159"/>
      <c r="DI24" s="159"/>
      <c r="DJ24" s="159"/>
      <c r="DK24" s="159"/>
      <c r="DL24" s="159"/>
      <c r="DM24" s="159"/>
      <c r="DN24" s="159"/>
      <c r="DO24" s="159"/>
      <c r="DP24" s="159"/>
      <c r="DQ24" s="159"/>
      <c r="DR24" s="159"/>
      <c r="DS24" s="159"/>
      <c r="DT24" s="159"/>
      <c r="DU24" s="159"/>
      <c r="DV24" s="159"/>
      <c r="DW24" s="159"/>
      <c r="DX24" s="159"/>
      <c r="DY24" s="159"/>
      <c r="DZ24" s="159"/>
      <c r="EA24" s="159"/>
      <c r="EB24" s="159"/>
      <c r="EC24" s="159"/>
      <c r="ED24" s="159"/>
      <c r="EE24" s="159"/>
      <c r="EF24" s="159"/>
      <c r="EG24" s="159"/>
      <c r="EH24" s="159"/>
      <c r="EI24" s="159"/>
      <c r="EJ24" s="159"/>
      <c r="EK24" s="159"/>
      <c r="EL24" s="159"/>
      <c r="EM24" s="159"/>
      <c r="EN24" s="159"/>
      <c r="EO24" s="159"/>
      <c r="EP24" s="159"/>
      <c r="EQ24" s="159"/>
      <c r="ER24" s="159"/>
      <c r="ES24" s="159"/>
      <c r="ET24" s="159"/>
      <c r="EU24" s="159"/>
      <c r="EV24" s="159"/>
      <c r="EW24" s="159"/>
      <c r="EX24" s="159"/>
      <c r="EY24" s="159"/>
      <c r="EZ24" s="159"/>
      <c r="FA24" s="159"/>
      <c r="FB24" s="159"/>
      <c r="FC24" s="159"/>
      <c r="FD24" s="159"/>
      <c r="FE24" s="159"/>
      <c r="FF24" s="159"/>
      <c r="FG24" s="159"/>
      <c r="FH24" s="159"/>
      <c r="FI24" s="159"/>
      <c r="FJ24" s="159"/>
      <c r="FK24" s="159"/>
      <c r="FL24" s="159"/>
      <c r="FM24" s="159"/>
      <c r="FN24" s="159"/>
      <c r="FO24" s="159"/>
      <c r="FP24" s="159"/>
      <c r="FQ24" s="159"/>
      <c r="FR24" s="159"/>
      <c r="FS24" s="159"/>
      <c r="FT24" s="159"/>
      <c r="FU24" s="159"/>
      <c r="FV24" s="159"/>
      <c r="FW24" s="159"/>
      <c r="FX24" s="159"/>
      <c r="FY24" s="159"/>
      <c r="FZ24" s="159"/>
      <c r="GA24" s="159"/>
      <c r="GB24" s="159"/>
      <c r="GC24" s="159"/>
      <c r="GD24" s="159"/>
      <c r="GE24" s="159"/>
      <c r="GF24" s="159"/>
      <c r="GG24" s="159"/>
      <c r="GH24" s="159"/>
      <c r="GI24" s="159"/>
      <c r="GJ24" s="159"/>
      <c r="GK24" s="159"/>
      <c r="GL24" s="159"/>
      <c r="GM24" s="159"/>
      <c r="GN24" s="159"/>
      <c r="GO24" s="159"/>
      <c r="GP24" s="159"/>
      <c r="GQ24" s="159"/>
      <c r="GR24" s="159"/>
      <c r="GS24" s="159"/>
      <c r="GT24" s="159"/>
      <c r="GU24" s="159"/>
      <c r="GV24" s="159"/>
      <c r="GW24" s="159"/>
      <c r="GX24" s="159"/>
      <c r="GY24" s="159"/>
      <c r="GZ24" s="159"/>
      <c r="HA24" s="159"/>
      <c r="HB24" s="159"/>
      <c r="HC24" s="159"/>
      <c r="HD24" s="159"/>
      <c r="HE24" s="159"/>
      <c r="HF24" s="159"/>
      <c r="HG24" s="159"/>
      <c r="HH24" s="159"/>
      <c r="HI24" s="159"/>
      <c r="HJ24" s="159"/>
      <c r="HK24" s="159"/>
      <c r="HL24" s="159"/>
      <c r="HM24" s="159"/>
      <c r="HN24" s="159"/>
      <c r="HO24" s="159"/>
      <c r="HP24" s="159"/>
      <c r="HQ24" s="159"/>
      <c r="HR24" s="159"/>
      <c r="HS24" s="159"/>
      <c r="HT24" s="159"/>
      <c r="HU24" s="159"/>
      <c r="HV24" s="159"/>
      <c r="HW24" s="159"/>
      <c r="HX24" s="159"/>
      <c r="HY24" s="159"/>
      <c r="HZ24" s="159"/>
      <c r="IA24" s="159"/>
      <c r="IB24" s="159"/>
      <c r="IC24" s="159"/>
      <c r="ID24" s="159"/>
      <c r="IE24" s="159"/>
      <c r="IF24" s="159"/>
      <c r="IG24" s="159"/>
      <c r="IH24" s="159"/>
      <c r="II24" s="159"/>
      <c r="IJ24" s="159"/>
      <c r="IK24" s="159"/>
      <c r="IL24" s="159"/>
      <c r="IM24" s="160"/>
    </row>
    <row r="25" spans="1:247" ht="84.75" customHeight="1" thickTop="1" thickBot="1">
      <c r="A25" s="208"/>
      <c r="B25" s="205" t="s">
        <v>506</v>
      </c>
      <c r="C25" s="170"/>
      <c r="D25" s="1316" t="s">
        <v>555</v>
      </c>
      <c r="E25" s="1316"/>
      <c r="F25" s="1316"/>
      <c r="G25" s="1316"/>
      <c r="H25" s="1316"/>
      <c r="I25" s="1317"/>
      <c r="J25" s="159"/>
      <c r="K25" s="1309"/>
      <c r="L25" s="1239"/>
      <c r="M25" s="1239"/>
      <c r="N25" s="1239"/>
      <c r="O25" s="1239"/>
      <c r="P25" s="1239"/>
      <c r="Q25" s="1239"/>
      <c r="R25" s="1240"/>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c r="CW25" s="159"/>
      <c r="CX25" s="159"/>
      <c r="CY25" s="159"/>
      <c r="CZ25" s="159"/>
      <c r="DA25" s="159"/>
      <c r="DB25" s="159"/>
      <c r="DC25" s="159"/>
      <c r="DD25" s="159"/>
      <c r="DE25" s="159"/>
      <c r="DF25" s="159"/>
      <c r="DG25" s="159"/>
      <c r="DH25" s="159"/>
      <c r="DI25" s="159"/>
      <c r="DJ25" s="159"/>
      <c r="DK25" s="159"/>
      <c r="DL25" s="159"/>
      <c r="DM25" s="159"/>
      <c r="DN25" s="159"/>
      <c r="DO25" s="159"/>
      <c r="DP25" s="159"/>
      <c r="DQ25" s="159"/>
      <c r="DR25" s="159"/>
      <c r="DS25" s="159"/>
      <c r="DT25" s="159"/>
      <c r="DU25" s="159"/>
      <c r="DV25" s="159"/>
      <c r="DW25" s="159"/>
      <c r="DX25" s="159"/>
      <c r="DY25" s="159"/>
      <c r="DZ25" s="159"/>
      <c r="EA25" s="159"/>
      <c r="EB25" s="159"/>
      <c r="EC25" s="159"/>
      <c r="ED25" s="159"/>
      <c r="EE25" s="159"/>
      <c r="EF25" s="159"/>
      <c r="EG25" s="159"/>
      <c r="EH25" s="159"/>
      <c r="EI25" s="159"/>
      <c r="EJ25" s="159"/>
      <c r="EK25" s="159"/>
      <c r="EL25" s="159"/>
      <c r="EM25" s="159"/>
      <c r="EN25" s="159"/>
      <c r="EO25" s="159"/>
      <c r="EP25" s="159"/>
      <c r="EQ25" s="159"/>
      <c r="ER25" s="159"/>
      <c r="ES25" s="159"/>
      <c r="ET25" s="159"/>
      <c r="EU25" s="159"/>
      <c r="EV25" s="159"/>
      <c r="EW25" s="159"/>
      <c r="EX25" s="159"/>
      <c r="EY25" s="159"/>
      <c r="EZ25" s="159"/>
      <c r="FA25" s="159"/>
      <c r="FB25" s="159"/>
      <c r="FC25" s="159"/>
      <c r="FD25" s="159"/>
      <c r="FE25" s="159"/>
      <c r="FF25" s="159"/>
      <c r="FG25" s="159"/>
      <c r="FH25" s="159"/>
      <c r="FI25" s="159"/>
      <c r="FJ25" s="159"/>
      <c r="FK25" s="159"/>
      <c r="FL25" s="159"/>
      <c r="FM25" s="159"/>
      <c r="FN25" s="159"/>
      <c r="FO25" s="159"/>
      <c r="FP25" s="159"/>
      <c r="FQ25" s="159"/>
      <c r="FR25" s="159"/>
      <c r="FS25" s="159"/>
      <c r="FT25" s="159"/>
      <c r="FU25" s="159"/>
      <c r="FV25" s="159"/>
      <c r="FW25" s="159"/>
      <c r="FX25" s="159"/>
      <c r="FY25" s="159"/>
      <c r="FZ25" s="159"/>
      <c r="GA25" s="159"/>
      <c r="GB25" s="159"/>
      <c r="GC25" s="159"/>
      <c r="GD25" s="159"/>
      <c r="GE25" s="159"/>
      <c r="GF25" s="159"/>
      <c r="GG25" s="159"/>
      <c r="GH25" s="159"/>
      <c r="GI25" s="159"/>
      <c r="GJ25" s="159"/>
      <c r="GK25" s="159"/>
      <c r="GL25" s="159"/>
      <c r="GM25" s="159"/>
      <c r="GN25" s="159"/>
      <c r="GO25" s="159"/>
      <c r="GP25" s="159"/>
      <c r="GQ25" s="159"/>
      <c r="GR25" s="159"/>
      <c r="GS25" s="159"/>
      <c r="GT25" s="159"/>
      <c r="GU25" s="159"/>
      <c r="GV25" s="159"/>
      <c r="GW25" s="159"/>
      <c r="GX25" s="159"/>
      <c r="GY25" s="159"/>
      <c r="GZ25" s="159"/>
      <c r="HA25" s="159"/>
      <c r="HB25" s="159"/>
      <c r="HC25" s="159"/>
      <c r="HD25" s="159"/>
      <c r="HE25" s="159"/>
      <c r="HF25" s="159"/>
      <c r="HG25" s="159"/>
      <c r="HH25" s="159"/>
      <c r="HI25" s="159"/>
      <c r="HJ25" s="159"/>
      <c r="HK25" s="159"/>
      <c r="HL25" s="159"/>
      <c r="HM25" s="159"/>
      <c r="HN25" s="159"/>
      <c r="HO25" s="159"/>
      <c r="HP25" s="159"/>
      <c r="HQ25" s="159"/>
      <c r="HR25" s="159"/>
      <c r="HS25" s="159"/>
      <c r="HT25" s="159"/>
      <c r="HU25" s="159"/>
      <c r="HV25" s="159"/>
      <c r="HW25" s="159"/>
      <c r="HX25" s="159"/>
      <c r="HY25" s="159"/>
      <c r="HZ25" s="159"/>
      <c r="IA25" s="159"/>
      <c r="IB25" s="159"/>
      <c r="IC25" s="159"/>
      <c r="ID25" s="159"/>
      <c r="IE25" s="159"/>
      <c r="IF25" s="159"/>
      <c r="IG25" s="159"/>
      <c r="IH25" s="159"/>
      <c r="II25" s="159"/>
      <c r="IJ25" s="159"/>
      <c r="IK25" s="159"/>
      <c r="IL25" s="159"/>
      <c r="IM25" s="160"/>
    </row>
    <row r="26" spans="1:247" ht="64.5" customHeight="1" thickTop="1" thickBot="1">
      <c r="A26" s="209"/>
      <c r="B26" s="210" t="s">
        <v>507</v>
      </c>
      <c r="C26" s="170"/>
      <c r="D26" s="1318" t="s">
        <v>556</v>
      </c>
      <c r="E26" s="1318"/>
      <c r="F26" s="1318"/>
      <c r="G26" s="1318"/>
      <c r="H26" s="1318"/>
      <c r="I26" s="1318"/>
      <c r="J26" s="217"/>
      <c r="K26" s="1310"/>
      <c r="L26" s="1306"/>
      <c r="M26" s="1306"/>
      <c r="N26" s="1306"/>
      <c r="O26" s="1306"/>
      <c r="P26" s="1306"/>
      <c r="Q26" s="1306"/>
      <c r="R26" s="1307"/>
      <c r="S26" s="159"/>
      <c r="T26" s="159"/>
      <c r="U26" s="159"/>
      <c r="V26"/>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c r="CW26" s="159"/>
      <c r="CX26" s="159"/>
      <c r="CY26" s="159"/>
      <c r="CZ26" s="159"/>
      <c r="DA26" s="159"/>
      <c r="DB26" s="159"/>
      <c r="DC26" s="159"/>
      <c r="DD26" s="159"/>
      <c r="DE26" s="159"/>
      <c r="DF26" s="159"/>
      <c r="DG26" s="159"/>
      <c r="DH26" s="159"/>
      <c r="DI26" s="159"/>
      <c r="DJ26" s="159"/>
      <c r="DK26" s="159"/>
      <c r="DL26" s="159"/>
      <c r="DM26" s="159"/>
      <c r="DN26" s="159"/>
      <c r="DO26" s="159"/>
      <c r="DP26" s="159"/>
      <c r="DQ26" s="159"/>
      <c r="DR26" s="159"/>
      <c r="DS26" s="159"/>
      <c r="DT26" s="159"/>
      <c r="DU26" s="159"/>
      <c r="DV26" s="159"/>
      <c r="DW26" s="159"/>
      <c r="DX26" s="159"/>
      <c r="DY26" s="159"/>
      <c r="DZ26" s="159"/>
      <c r="EA26" s="159"/>
      <c r="EB26" s="159"/>
      <c r="EC26" s="159"/>
      <c r="ED26" s="159"/>
      <c r="EE26" s="159"/>
      <c r="EF26" s="159"/>
      <c r="EG26" s="159"/>
      <c r="EH26" s="159"/>
      <c r="EI26" s="159"/>
      <c r="EJ26" s="159"/>
      <c r="EK26" s="159"/>
      <c r="EL26" s="159"/>
      <c r="EM26" s="159"/>
      <c r="EN26" s="159"/>
      <c r="EO26" s="159"/>
      <c r="EP26" s="159"/>
      <c r="EQ26" s="159"/>
      <c r="ER26" s="159"/>
      <c r="ES26" s="159"/>
      <c r="ET26" s="159"/>
      <c r="EU26" s="159"/>
      <c r="EV26" s="159"/>
      <c r="EW26" s="159"/>
      <c r="EX26" s="159"/>
      <c r="EY26" s="159"/>
      <c r="EZ26" s="159"/>
      <c r="FA26" s="159"/>
      <c r="FB26" s="159"/>
      <c r="FC26" s="159"/>
      <c r="FD26" s="159"/>
      <c r="FE26" s="159"/>
      <c r="FF26" s="159"/>
      <c r="FG26" s="159"/>
      <c r="FH26" s="159"/>
      <c r="FI26" s="159"/>
      <c r="FJ26" s="159"/>
      <c r="FK26" s="159"/>
      <c r="FL26" s="159"/>
      <c r="FM26" s="159"/>
      <c r="FN26" s="159"/>
      <c r="FO26" s="159"/>
      <c r="FP26" s="159"/>
      <c r="FQ26" s="159"/>
      <c r="FR26" s="159"/>
      <c r="FS26" s="159"/>
      <c r="FT26" s="159"/>
      <c r="FU26" s="159"/>
      <c r="FV26" s="159"/>
      <c r="FW26" s="159"/>
      <c r="FX26" s="159"/>
      <c r="FY26" s="159"/>
      <c r="FZ26" s="159"/>
      <c r="GA26" s="159"/>
      <c r="GB26" s="159"/>
      <c r="GC26" s="159"/>
      <c r="GD26" s="159"/>
      <c r="GE26" s="159"/>
      <c r="GF26" s="159"/>
      <c r="GG26" s="159"/>
      <c r="GH26" s="159"/>
      <c r="GI26" s="159"/>
      <c r="GJ26" s="159"/>
      <c r="GK26" s="159"/>
      <c r="GL26" s="159"/>
      <c r="GM26" s="159"/>
      <c r="GN26" s="159"/>
      <c r="GO26" s="159"/>
      <c r="GP26" s="159"/>
      <c r="GQ26" s="159"/>
      <c r="GR26" s="159"/>
      <c r="GS26" s="159"/>
      <c r="GT26" s="159"/>
      <c r="GU26" s="159"/>
      <c r="GV26" s="159"/>
      <c r="GW26" s="159"/>
      <c r="GX26" s="159"/>
      <c r="GY26" s="159"/>
      <c r="GZ26" s="159"/>
      <c r="HA26" s="159"/>
      <c r="HB26" s="159"/>
      <c r="HC26" s="159"/>
      <c r="HD26" s="159"/>
      <c r="HE26" s="159"/>
      <c r="HF26" s="159"/>
      <c r="HG26" s="159"/>
      <c r="HH26" s="159"/>
      <c r="HI26" s="159"/>
      <c r="HJ26" s="159"/>
      <c r="HK26" s="159"/>
      <c r="HL26" s="159"/>
      <c r="HM26" s="159"/>
      <c r="HN26" s="159"/>
      <c r="HO26" s="159"/>
      <c r="HP26" s="159"/>
      <c r="HQ26" s="159"/>
      <c r="HR26" s="159"/>
      <c r="HS26" s="159"/>
      <c r="HT26" s="159"/>
      <c r="HU26" s="159"/>
      <c r="HV26" s="159"/>
      <c r="HW26" s="159"/>
      <c r="HX26" s="159"/>
      <c r="HY26" s="159"/>
      <c r="HZ26" s="159"/>
      <c r="IA26" s="159"/>
      <c r="IB26" s="159"/>
      <c r="IC26" s="159"/>
      <c r="ID26" s="159"/>
      <c r="IE26" s="159"/>
      <c r="IF26" s="159"/>
      <c r="IG26" s="159"/>
      <c r="IH26" s="159"/>
      <c r="II26" s="159"/>
      <c r="IJ26" s="159"/>
      <c r="IK26" s="159"/>
      <c r="IL26" s="159"/>
      <c r="IM26" s="160"/>
    </row>
    <row r="27" spans="1:247" ht="77.25" customHeight="1" thickTop="1" thickBot="1">
      <c r="A27" s="208"/>
      <c r="B27" s="210" t="s">
        <v>508</v>
      </c>
      <c r="C27" s="170"/>
      <c r="D27" s="1319" t="s">
        <v>557</v>
      </c>
      <c r="E27" s="1319"/>
      <c r="F27" s="1319"/>
      <c r="G27" s="1319"/>
      <c r="H27" s="1319"/>
      <c r="I27" s="1320"/>
      <c r="J27" s="195"/>
      <c r="K27" s="194" t="s">
        <v>509</v>
      </c>
      <c r="L27" s="214"/>
      <c r="M27" s="1241" t="s">
        <v>560</v>
      </c>
      <c r="N27" s="1241"/>
      <c r="O27" s="1241"/>
      <c r="P27" s="1241"/>
      <c r="Q27" s="1241"/>
      <c r="R27" s="1305"/>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c r="CW27" s="159"/>
      <c r="CX27" s="159"/>
      <c r="CY27" s="159"/>
      <c r="CZ27" s="159"/>
      <c r="DA27" s="159"/>
      <c r="DB27" s="159"/>
      <c r="DC27" s="159"/>
      <c r="DD27" s="159"/>
      <c r="DE27" s="159"/>
      <c r="DF27" s="159"/>
      <c r="DG27" s="159"/>
      <c r="DH27" s="159"/>
      <c r="DI27" s="159"/>
      <c r="DJ27" s="159"/>
      <c r="DK27" s="159"/>
      <c r="DL27" s="159"/>
      <c r="DM27" s="159"/>
      <c r="DN27" s="159"/>
      <c r="DO27" s="159"/>
      <c r="DP27" s="159"/>
      <c r="DQ27" s="159"/>
      <c r="DR27" s="159"/>
      <c r="DS27" s="159"/>
      <c r="DT27" s="159"/>
      <c r="DU27" s="159"/>
      <c r="DV27" s="159"/>
      <c r="DW27" s="159"/>
      <c r="DX27" s="159"/>
      <c r="DY27" s="159"/>
      <c r="DZ27" s="159"/>
      <c r="EA27" s="159"/>
      <c r="EB27" s="159"/>
      <c r="EC27" s="159"/>
      <c r="ED27" s="159"/>
      <c r="EE27" s="159"/>
      <c r="EF27" s="159"/>
      <c r="EG27" s="159"/>
      <c r="EH27" s="159"/>
      <c r="EI27" s="159"/>
      <c r="EJ27" s="159"/>
      <c r="EK27" s="159"/>
      <c r="EL27" s="159"/>
      <c r="EM27" s="159"/>
      <c r="EN27" s="159"/>
      <c r="EO27" s="159"/>
      <c r="EP27" s="159"/>
      <c r="EQ27" s="159"/>
      <c r="ER27" s="159"/>
      <c r="ES27" s="159"/>
      <c r="ET27" s="159"/>
      <c r="EU27" s="159"/>
      <c r="EV27" s="159"/>
      <c r="EW27" s="159"/>
      <c r="EX27" s="159"/>
      <c r="EY27" s="159"/>
      <c r="EZ27" s="159"/>
      <c r="FA27" s="159"/>
      <c r="FB27" s="159"/>
      <c r="FC27" s="159"/>
      <c r="FD27" s="159"/>
      <c r="FE27" s="159"/>
      <c r="FF27" s="159"/>
      <c r="FG27" s="159"/>
      <c r="FH27" s="159"/>
      <c r="FI27" s="159"/>
      <c r="FJ27" s="159"/>
      <c r="FK27" s="159"/>
      <c r="FL27" s="159"/>
      <c r="FM27" s="159"/>
      <c r="FN27" s="159"/>
      <c r="FO27" s="159"/>
      <c r="FP27" s="159"/>
      <c r="FQ27" s="159"/>
      <c r="FR27" s="159"/>
      <c r="FS27" s="159"/>
      <c r="FT27" s="159"/>
      <c r="FU27" s="159"/>
      <c r="FV27" s="159"/>
      <c r="FW27" s="159"/>
      <c r="FX27" s="159"/>
      <c r="FY27" s="159"/>
      <c r="FZ27" s="159"/>
      <c r="GA27" s="159"/>
      <c r="GB27" s="159"/>
      <c r="GC27" s="159"/>
      <c r="GD27" s="159"/>
      <c r="GE27" s="159"/>
      <c r="GF27" s="159"/>
      <c r="GG27" s="159"/>
      <c r="GH27" s="159"/>
      <c r="GI27" s="159"/>
      <c r="GJ27" s="159"/>
      <c r="GK27" s="159"/>
      <c r="GL27" s="159"/>
      <c r="GM27" s="159"/>
      <c r="GN27" s="159"/>
      <c r="GO27" s="159"/>
      <c r="GP27" s="159"/>
      <c r="GQ27" s="159"/>
      <c r="GR27" s="159"/>
      <c r="GS27" s="159"/>
      <c r="GT27" s="159"/>
      <c r="GU27" s="159"/>
      <c r="GV27" s="159"/>
      <c r="GW27" s="159"/>
      <c r="GX27" s="159"/>
      <c r="GY27" s="159"/>
      <c r="GZ27" s="159"/>
      <c r="HA27" s="159"/>
      <c r="HB27" s="159"/>
      <c r="HC27" s="159"/>
      <c r="HD27" s="159"/>
      <c r="HE27" s="159"/>
      <c r="HF27" s="159"/>
      <c r="HG27" s="159"/>
      <c r="HH27" s="159"/>
      <c r="HI27" s="159"/>
      <c r="HJ27" s="159"/>
      <c r="HK27" s="159"/>
      <c r="HL27" s="159"/>
      <c r="HM27" s="159"/>
      <c r="HN27" s="159"/>
      <c r="HO27" s="159"/>
      <c r="HP27" s="159"/>
      <c r="HQ27" s="159"/>
      <c r="HR27" s="159"/>
      <c r="HS27" s="159"/>
      <c r="HT27" s="159"/>
      <c r="HU27" s="159"/>
      <c r="HV27" s="159"/>
      <c r="HW27" s="159"/>
      <c r="HX27" s="159"/>
      <c r="HY27" s="159"/>
      <c r="HZ27" s="159"/>
      <c r="IA27" s="159"/>
      <c r="IB27" s="159"/>
      <c r="IC27" s="159"/>
      <c r="ID27" s="159"/>
      <c r="IE27" s="159"/>
      <c r="IF27" s="159"/>
      <c r="IG27" s="159"/>
      <c r="IH27" s="159"/>
      <c r="II27" s="159"/>
      <c r="IJ27" s="159"/>
      <c r="IK27" s="159"/>
      <c r="IL27" s="159"/>
      <c r="IM27" s="160"/>
    </row>
    <row r="28" spans="1:247" ht="64.5" customHeight="1" thickTop="1">
      <c r="A28" s="158"/>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c r="CW28" s="159"/>
      <c r="CX28" s="159"/>
      <c r="CY28" s="159"/>
      <c r="CZ28" s="159"/>
      <c r="DA28" s="159"/>
      <c r="DB28" s="159"/>
      <c r="DC28" s="159"/>
      <c r="DD28" s="159"/>
      <c r="DE28" s="159"/>
      <c r="DF28" s="159"/>
      <c r="DG28" s="159"/>
      <c r="DH28" s="159"/>
      <c r="DI28" s="159"/>
      <c r="DJ28" s="159"/>
      <c r="DK28" s="159"/>
      <c r="DL28" s="159"/>
      <c r="DM28" s="159"/>
      <c r="DN28" s="159"/>
      <c r="DO28" s="159"/>
      <c r="DP28" s="159"/>
      <c r="DQ28" s="159"/>
      <c r="DR28" s="159"/>
      <c r="DS28" s="159"/>
      <c r="DT28" s="159"/>
      <c r="DU28" s="159"/>
      <c r="DV28" s="159"/>
      <c r="DW28" s="159"/>
      <c r="DX28" s="159"/>
      <c r="DY28" s="159"/>
      <c r="DZ28" s="159"/>
      <c r="EA28" s="159"/>
      <c r="EB28" s="159"/>
      <c r="EC28" s="159"/>
      <c r="ED28" s="159"/>
      <c r="EE28" s="159"/>
      <c r="EF28" s="159"/>
      <c r="EG28" s="159"/>
      <c r="EH28" s="159"/>
      <c r="EI28" s="159"/>
      <c r="EJ28" s="159"/>
      <c r="EK28" s="159"/>
      <c r="EL28" s="159"/>
      <c r="EM28" s="159"/>
      <c r="EN28" s="159"/>
      <c r="EO28" s="159"/>
      <c r="EP28" s="159"/>
      <c r="EQ28" s="159"/>
      <c r="ER28" s="159"/>
      <c r="ES28" s="159"/>
      <c r="ET28" s="159"/>
      <c r="EU28" s="159"/>
      <c r="EV28" s="159"/>
      <c r="EW28" s="159"/>
      <c r="EX28" s="159"/>
      <c r="EY28" s="159"/>
      <c r="EZ28" s="159"/>
      <c r="FA28" s="159"/>
      <c r="FB28" s="159"/>
      <c r="FC28" s="159"/>
      <c r="FD28" s="159"/>
      <c r="FE28" s="159"/>
      <c r="FF28" s="159"/>
      <c r="FG28" s="159"/>
      <c r="FH28" s="159"/>
      <c r="FI28" s="159"/>
      <c r="FJ28" s="159"/>
      <c r="FK28" s="159"/>
      <c r="FL28" s="159"/>
      <c r="FM28" s="159"/>
      <c r="FN28" s="159"/>
      <c r="FO28" s="159"/>
      <c r="FP28" s="159"/>
      <c r="FQ28" s="159"/>
      <c r="FR28" s="159"/>
      <c r="FS28" s="159"/>
      <c r="FT28" s="159"/>
      <c r="FU28" s="159"/>
      <c r="FV28" s="159"/>
      <c r="FW28" s="159"/>
      <c r="FX28" s="159"/>
      <c r="FY28" s="159"/>
      <c r="FZ28" s="159"/>
      <c r="GA28" s="159"/>
      <c r="GB28" s="159"/>
      <c r="GC28" s="159"/>
      <c r="GD28" s="159"/>
      <c r="GE28" s="159"/>
      <c r="GF28" s="159"/>
      <c r="GG28" s="159"/>
      <c r="GH28" s="159"/>
      <c r="GI28" s="159"/>
      <c r="GJ28" s="159"/>
      <c r="GK28" s="159"/>
      <c r="GL28" s="159"/>
      <c r="GM28" s="159"/>
      <c r="GN28" s="159"/>
      <c r="GO28" s="159"/>
      <c r="GP28" s="159"/>
      <c r="GQ28" s="159"/>
      <c r="GR28" s="159"/>
      <c r="GS28" s="159"/>
      <c r="GT28" s="159"/>
      <c r="GU28" s="159"/>
      <c r="GV28" s="159"/>
      <c r="GW28" s="159"/>
      <c r="GX28" s="159"/>
      <c r="GY28" s="159"/>
      <c r="GZ28" s="159"/>
      <c r="HA28" s="159"/>
      <c r="HB28" s="159"/>
      <c r="HC28" s="159"/>
      <c r="HD28" s="159"/>
      <c r="HE28" s="159"/>
      <c r="HF28" s="159"/>
      <c r="HG28" s="159"/>
      <c r="HH28" s="159"/>
      <c r="HI28" s="159"/>
      <c r="HJ28" s="159"/>
      <c r="HK28" s="159"/>
      <c r="HL28" s="159"/>
      <c r="HM28" s="159"/>
      <c r="HN28" s="159"/>
      <c r="HO28" s="159"/>
      <c r="HP28" s="159"/>
      <c r="HQ28" s="159"/>
      <c r="HR28" s="159"/>
      <c r="HS28" s="159"/>
      <c r="HT28" s="159"/>
      <c r="HU28" s="159"/>
      <c r="HV28" s="159"/>
      <c r="HW28" s="159"/>
      <c r="HX28" s="159"/>
      <c r="HY28" s="159"/>
      <c r="HZ28" s="159"/>
      <c r="IA28" s="159"/>
      <c r="IB28" s="159"/>
      <c r="IC28" s="159"/>
      <c r="ID28" s="159"/>
      <c r="IE28" s="159"/>
      <c r="IF28" s="159"/>
      <c r="IG28" s="159"/>
      <c r="IH28" s="159"/>
      <c r="II28" s="159"/>
      <c r="IJ28" s="159"/>
      <c r="IK28" s="159"/>
      <c r="IL28" s="159"/>
      <c r="IM28" s="160"/>
    </row>
    <row r="29" spans="1:247" ht="64.5" customHeight="1">
      <c r="A29" s="158"/>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c r="CW29" s="159"/>
      <c r="CX29" s="159"/>
      <c r="CY29" s="159"/>
      <c r="CZ29" s="159"/>
      <c r="DA29" s="159"/>
      <c r="DB29" s="159"/>
      <c r="DC29" s="159"/>
      <c r="DD29" s="159"/>
      <c r="DE29" s="159"/>
      <c r="DF29" s="159"/>
      <c r="DG29" s="159"/>
      <c r="DH29" s="159"/>
      <c r="DI29" s="159"/>
      <c r="DJ29" s="159"/>
      <c r="DK29" s="159"/>
      <c r="DL29" s="159"/>
      <c r="DM29" s="159"/>
      <c r="DN29" s="159"/>
      <c r="DO29" s="159"/>
      <c r="DP29" s="159"/>
      <c r="DQ29" s="159"/>
      <c r="DR29" s="159"/>
      <c r="DS29" s="159"/>
      <c r="DT29" s="159"/>
      <c r="DU29" s="159"/>
      <c r="DV29" s="159"/>
      <c r="DW29" s="159"/>
      <c r="DX29" s="159"/>
      <c r="DY29" s="159"/>
      <c r="DZ29" s="159"/>
      <c r="EA29" s="159"/>
      <c r="EB29" s="159"/>
      <c r="EC29" s="159"/>
      <c r="ED29" s="159"/>
      <c r="EE29" s="159"/>
      <c r="EF29" s="159"/>
      <c r="EG29" s="159"/>
      <c r="EH29" s="159"/>
      <c r="EI29" s="159"/>
      <c r="EJ29" s="159"/>
      <c r="EK29" s="159"/>
      <c r="EL29" s="159"/>
      <c r="EM29" s="159"/>
      <c r="EN29" s="159"/>
      <c r="EO29" s="159"/>
      <c r="EP29" s="159"/>
      <c r="EQ29" s="159"/>
      <c r="ER29" s="159"/>
      <c r="ES29" s="159"/>
      <c r="ET29" s="159"/>
      <c r="EU29" s="159"/>
      <c r="EV29" s="159"/>
      <c r="EW29" s="159"/>
      <c r="EX29" s="159"/>
      <c r="EY29" s="159"/>
      <c r="EZ29" s="159"/>
      <c r="FA29" s="159"/>
      <c r="FB29" s="159"/>
      <c r="FC29" s="159"/>
      <c r="FD29" s="159"/>
      <c r="FE29" s="159"/>
      <c r="FF29" s="159"/>
      <c r="FG29" s="159"/>
      <c r="FH29" s="159"/>
      <c r="FI29" s="159"/>
      <c r="FJ29" s="159"/>
      <c r="FK29" s="159"/>
      <c r="FL29" s="159"/>
      <c r="FM29" s="159"/>
      <c r="FN29" s="159"/>
      <c r="FO29" s="159"/>
      <c r="FP29" s="159"/>
      <c r="FQ29" s="159"/>
      <c r="FR29" s="159"/>
      <c r="FS29" s="159"/>
      <c r="FT29" s="159"/>
      <c r="FU29" s="159"/>
      <c r="FV29" s="159"/>
      <c r="FW29" s="159"/>
      <c r="FX29" s="159"/>
      <c r="FY29" s="159"/>
      <c r="FZ29" s="159"/>
      <c r="GA29" s="159"/>
      <c r="GB29" s="159"/>
      <c r="GC29" s="159"/>
      <c r="GD29" s="159"/>
      <c r="GE29" s="159"/>
      <c r="GF29" s="159"/>
      <c r="GG29" s="159"/>
      <c r="GH29" s="159"/>
      <c r="GI29" s="159"/>
      <c r="GJ29" s="159"/>
      <c r="GK29" s="159"/>
      <c r="GL29" s="159"/>
      <c r="GM29" s="159"/>
      <c r="GN29" s="159"/>
      <c r="GO29" s="159"/>
      <c r="GP29" s="159"/>
      <c r="GQ29" s="159"/>
      <c r="GR29" s="159"/>
      <c r="GS29" s="159"/>
      <c r="GT29" s="159"/>
      <c r="GU29" s="159"/>
      <c r="GV29" s="159"/>
      <c r="GW29" s="159"/>
      <c r="GX29" s="159"/>
      <c r="GY29" s="159"/>
      <c r="GZ29" s="159"/>
      <c r="HA29" s="159"/>
      <c r="HB29" s="159"/>
      <c r="HC29" s="159"/>
      <c r="HD29" s="159"/>
      <c r="HE29" s="159"/>
      <c r="HF29" s="159"/>
      <c r="HG29" s="159"/>
      <c r="HH29" s="159"/>
      <c r="HI29" s="159"/>
      <c r="HJ29" s="159"/>
      <c r="HK29" s="159"/>
      <c r="HL29" s="159"/>
      <c r="HM29" s="159"/>
      <c r="HN29" s="159"/>
      <c r="HO29" s="159"/>
      <c r="HP29" s="159"/>
      <c r="HQ29" s="159"/>
      <c r="HR29" s="159"/>
      <c r="HS29" s="159"/>
      <c r="HT29" s="159"/>
      <c r="HU29" s="159"/>
      <c r="HV29" s="159"/>
      <c r="HW29" s="159"/>
      <c r="HX29" s="159"/>
      <c r="HY29" s="159"/>
      <c r="HZ29" s="159"/>
      <c r="IA29" s="159"/>
      <c r="IB29" s="159"/>
      <c r="IC29" s="159"/>
      <c r="ID29" s="159"/>
      <c r="IE29" s="159"/>
      <c r="IF29" s="159"/>
      <c r="IG29" s="159"/>
      <c r="IH29" s="159"/>
      <c r="II29" s="159"/>
      <c r="IJ29" s="159"/>
      <c r="IK29" s="159"/>
      <c r="IL29" s="159"/>
      <c r="IM29" s="160"/>
    </row>
    <row r="30" spans="1:247" ht="64.5" customHeight="1">
      <c r="A30" s="158"/>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c r="CW30" s="159"/>
      <c r="CX30" s="159"/>
      <c r="CY30" s="159"/>
      <c r="CZ30" s="159"/>
      <c r="DA30" s="159"/>
      <c r="DB30" s="159"/>
      <c r="DC30" s="159"/>
      <c r="DD30" s="159"/>
      <c r="DE30" s="159"/>
      <c r="DF30" s="159"/>
      <c r="DG30" s="159"/>
      <c r="DH30" s="159"/>
      <c r="DI30" s="159"/>
      <c r="DJ30" s="159"/>
      <c r="DK30" s="159"/>
      <c r="DL30" s="159"/>
      <c r="DM30" s="159"/>
      <c r="DN30" s="159"/>
      <c r="DO30" s="159"/>
      <c r="DP30" s="159"/>
      <c r="DQ30" s="159"/>
      <c r="DR30" s="159"/>
      <c r="DS30" s="159"/>
      <c r="DT30" s="159"/>
      <c r="DU30" s="159"/>
      <c r="DV30" s="159"/>
      <c r="DW30" s="159"/>
      <c r="DX30" s="159"/>
      <c r="DY30" s="159"/>
      <c r="DZ30" s="159"/>
      <c r="EA30" s="159"/>
      <c r="EB30" s="159"/>
      <c r="EC30" s="159"/>
      <c r="ED30" s="159"/>
      <c r="EE30" s="159"/>
      <c r="EF30" s="159"/>
      <c r="EG30" s="159"/>
      <c r="EH30" s="159"/>
      <c r="EI30" s="159"/>
      <c r="EJ30" s="159"/>
      <c r="EK30" s="159"/>
      <c r="EL30" s="159"/>
      <c r="EM30" s="159"/>
      <c r="EN30" s="159"/>
      <c r="EO30" s="159"/>
      <c r="EP30" s="159"/>
      <c r="EQ30" s="159"/>
      <c r="ER30" s="159"/>
      <c r="ES30" s="159"/>
      <c r="ET30" s="159"/>
      <c r="EU30" s="159"/>
      <c r="EV30" s="159"/>
      <c r="EW30" s="159"/>
      <c r="EX30" s="159"/>
      <c r="EY30" s="159"/>
      <c r="EZ30" s="159"/>
      <c r="FA30" s="159"/>
      <c r="FB30" s="159"/>
      <c r="FC30" s="159"/>
      <c r="FD30" s="159"/>
      <c r="FE30" s="159"/>
      <c r="FF30" s="159"/>
      <c r="FG30" s="159"/>
      <c r="FH30" s="159"/>
      <c r="FI30" s="159"/>
      <c r="FJ30" s="159"/>
      <c r="FK30" s="159"/>
      <c r="FL30" s="159"/>
      <c r="FM30" s="159"/>
      <c r="FN30" s="159"/>
      <c r="FO30" s="159"/>
      <c r="FP30" s="159"/>
      <c r="FQ30" s="159"/>
      <c r="FR30" s="159"/>
      <c r="FS30" s="159"/>
      <c r="FT30" s="159"/>
      <c r="FU30" s="159"/>
      <c r="FV30" s="159"/>
      <c r="FW30" s="159"/>
      <c r="FX30" s="159"/>
      <c r="FY30" s="159"/>
      <c r="FZ30" s="159"/>
      <c r="GA30" s="159"/>
      <c r="GB30" s="159"/>
      <c r="GC30" s="159"/>
      <c r="GD30" s="159"/>
      <c r="GE30" s="159"/>
      <c r="GF30" s="159"/>
      <c r="GG30" s="159"/>
      <c r="GH30" s="159"/>
      <c r="GI30" s="159"/>
      <c r="GJ30" s="159"/>
      <c r="GK30" s="159"/>
      <c r="GL30" s="159"/>
      <c r="GM30" s="159"/>
      <c r="GN30" s="159"/>
      <c r="GO30" s="159"/>
      <c r="GP30" s="159"/>
      <c r="GQ30" s="159"/>
      <c r="GR30" s="159"/>
      <c r="GS30" s="159"/>
      <c r="GT30" s="159"/>
      <c r="GU30" s="159"/>
      <c r="GV30" s="159"/>
      <c r="GW30" s="159"/>
      <c r="GX30" s="159"/>
      <c r="GY30" s="159"/>
      <c r="GZ30" s="159"/>
      <c r="HA30" s="159"/>
      <c r="HB30" s="159"/>
      <c r="HC30" s="159"/>
      <c r="HD30" s="159"/>
      <c r="HE30" s="159"/>
      <c r="HF30" s="159"/>
      <c r="HG30" s="159"/>
      <c r="HH30" s="159"/>
      <c r="HI30" s="159"/>
      <c r="HJ30" s="159"/>
      <c r="HK30" s="159"/>
      <c r="HL30" s="159"/>
      <c r="HM30" s="159"/>
      <c r="HN30" s="159"/>
      <c r="HO30" s="159"/>
      <c r="HP30" s="159"/>
      <c r="HQ30" s="159"/>
      <c r="HR30" s="159"/>
      <c r="HS30" s="159"/>
      <c r="HT30" s="159"/>
      <c r="HU30" s="159"/>
      <c r="HV30" s="159"/>
      <c r="HW30" s="159"/>
      <c r="HX30" s="159"/>
      <c r="HY30" s="159"/>
      <c r="HZ30" s="159"/>
      <c r="IA30" s="159"/>
      <c r="IB30" s="159"/>
      <c r="IC30" s="159"/>
      <c r="ID30" s="159"/>
      <c r="IE30" s="159"/>
      <c r="IF30" s="159"/>
      <c r="IG30" s="159"/>
      <c r="IH30" s="159"/>
      <c r="II30" s="159"/>
      <c r="IJ30" s="159"/>
      <c r="IK30" s="159"/>
      <c r="IL30" s="159"/>
      <c r="IM30" s="160"/>
    </row>
    <row r="31" spans="1:247" ht="64.5" customHeight="1">
      <c r="A31" s="158"/>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c r="DE31" s="159"/>
      <c r="DF31" s="159"/>
      <c r="DG31" s="159"/>
      <c r="DH31" s="159"/>
      <c r="DI31" s="159"/>
      <c r="DJ31" s="159"/>
      <c r="DK31" s="159"/>
      <c r="DL31" s="159"/>
      <c r="DM31" s="159"/>
      <c r="DN31" s="159"/>
      <c r="DO31" s="159"/>
      <c r="DP31" s="159"/>
      <c r="DQ31" s="159"/>
      <c r="DR31" s="159"/>
      <c r="DS31" s="159"/>
      <c r="DT31" s="159"/>
      <c r="DU31" s="159"/>
      <c r="DV31" s="159"/>
      <c r="DW31" s="159"/>
      <c r="DX31" s="159"/>
      <c r="DY31" s="159"/>
      <c r="DZ31" s="159"/>
      <c r="EA31" s="159"/>
      <c r="EB31" s="159"/>
      <c r="EC31" s="159"/>
      <c r="ED31" s="159"/>
      <c r="EE31" s="159"/>
      <c r="EF31" s="159"/>
      <c r="EG31" s="159"/>
      <c r="EH31" s="159"/>
      <c r="EI31" s="159"/>
      <c r="EJ31" s="159"/>
      <c r="EK31" s="159"/>
      <c r="EL31" s="159"/>
      <c r="EM31" s="159"/>
      <c r="EN31" s="159"/>
      <c r="EO31" s="159"/>
      <c r="EP31" s="159"/>
      <c r="EQ31" s="159"/>
      <c r="ER31" s="159"/>
      <c r="ES31" s="159"/>
      <c r="ET31" s="159"/>
      <c r="EU31" s="159"/>
      <c r="EV31" s="159"/>
      <c r="EW31" s="159"/>
      <c r="EX31" s="159"/>
      <c r="EY31" s="159"/>
      <c r="EZ31" s="159"/>
      <c r="FA31" s="159"/>
      <c r="FB31" s="159"/>
      <c r="FC31" s="159"/>
      <c r="FD31" s="159"/>
      <c r="FE31" s="159"/>
      <c r="FF31" s="159"/>
      <c r="FG31" s="159"/>
      <c r="FH31" s="159"/>
      <c r="FI31" s="159"/>
      <c r="FJ31" s="159"/>
      <c r="FK31" s="159"/>
      <c r="FL31" s="159"/>
      <c r="FM31" s="159"/>
      <c r="FN31" s="159"/>
      <c r="FO31" s="159"/>
      <c r="FP31" s="159"/>
      <c r="FQ31" s="159"/>
      <c r="FR31" s="159"/>
      <c r="FS31" s="159"/>
      <c r="FT31" s="159"/>
      <c r="FU31" s="159"/>
      <c r="FV31" s="159"/>
      <c r="FW31" s="159"/>
      <c r="FX31" s="159"/>
      <c r="FY31" s="159"/>
      <c r="FZ31" s="159"/>
      <c r="GA31" s="159"/>
      <c r="GB31" s="159"/>
      <c r="GC31" s="159"/>
      <c r="GD31" s="159"/>
      <c r="GE31" s="159"/>
      <c r="GF31" s="159"/>
      <c r="GG31" s="159"/>
      <c r="GH31" s="159"/>
      <c r="GI31" s="159"/>
      <c r="GJ31" s="159"/>
      <c r="GK31" s="159"/>
      <c r="GL31" s="159"/>
      <c r="GM31" s="159"/>
      <c r="GN31" s="159"/>
      <c r="GO31" s="159"/>
      <c r="GP31" s="159"/>
      <c r="GQ31" s="159"/>
      <c r="GR31" s="159"/>
      <c r="GS31" s="159"/>
      <c r="GT31" s="159"/>
      <c r="GU31" s="159"/>
      <c r="GV31" s="159"/>
      <c r="GW31" s="159"/>
      <c r="GX31" s="159"/>
      <c r="GY31" s="159"/>
      <c r="GZ31" s="159"/>
      <c r="HA31" s="159"/>
      <c r="HB31" s="159"/>
      <c r="HC31" s="159"/>
      <c r="HD31" s="159"/>
      <c r="HE31" s="159"/>
      <c r="HF31" s="159"/>
      <c r="HG31" s="159"/>
      <c r="HH31" s="159"/>
      <c r="HI31" s="159"/>
      <c r="HJ31" s="159"/>
      <c r="HK31" s="159"/>
      <c r="HL31" s="159"/>
      <c r="HM31" s="159"/>
      <c r="HN31" s="159"/>
      <c r="HO31" s="159"/>
      <c r="HP31" s="159"/>
      <c r="HQ31" s="159"/>
      <c r="HR31" s="159"/>
      <c r="HS31" s="159"/>
      <c r="HT31" s="159"/>
      <c r="HU31" s="159"/>
      <c r="HV31" s="159"/>
      <c r="HW31" s="159"/>
      <c r="HX31" s="159"/>
      <c r="HY31" s="159"/>
      <c r="HZ31" s="159"/>
      <c r="IA31" s="159"/>
      <c r="IB31" s="159"/>
      <c r="IC31" s="159"/>
      <c r="ID31" s="159"/>
      <c r="IE31" s="159"/>
      <c r="IF31" s="159"/>
      <c r="IG31" s="159"/>
      <c r="IH31" s="159"/>
      <c r="II31" s="159"/>
      <c r="IJ31" s="159"/>
      <c r="IK31" s="159"/>
      <c r="IL31" s="159"/>
      <c r="IM31" s="160"/>
    </row>
    <row r="32" spans="1:247" ht="64.5" customHeight="1">
      <c r="A32" s="158"/>
      <c r="B32" s="159"/>
      <c r="C32" s="159"/>
      <c r="E32" s="1302"/>
      <c r="F32" s="1302"/>
      <c r="G32" s="1302"/>
      <c r="H32" s="1302"/>
      <c r="I32" s="1302"/>
      <c r="J32" s="1302"/>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c r="CW32" s="159"/>
      <c r="CX32" s="159"/>
      <c r="CY32" s="159"/>
      <c r="CZ32" s="159"/>
      <c r="DA32" s="159"/>
      <c r="DB32" s="159"/>
      <c r="DC32" s="159"/>
      <c r="DD32" s="159"/>
      <c r="DE32" s="159"/>
      <c r="DF32" s="159"/>
      <c r="DG32" s="159"/>
      <c r="DH32" s="159"/>
      <c r="DI32" s="159"/>
      <c r="DJ32" s="159"/>
      <c r="DK32" s="159"/>
      <c r="DL32" s="159"/>
      <c r="DM32" s="159"/>
      <c r="DN32" s="159"/>
      <c r="DO32" s="159"/>
      <c r="DP32" s="159"/>
      <c r="DQ32" s="159"/>
      <c r="DR32" s="159"/>
      <c r="DS32" s="159"/>
      <c r="DT32" s="159"/>
      <c r="DU32" s="159"/>
      <c r="DV32" s="159"/>
      <c r="DW32" s="159"/>
      <c r="DX32" s="159"/>
      <c r="DY32" s="159"/>
      <c r="DZ32" s="159"/>
      <c r="EA32" s="159"/>
      <c r="EB32" s="159"/>
      <c r="EC32" s="159"/>
      <c r="ED32" s="159"/>
      <c r="EE32" s="159"/>
      <c r="EF32" s="159"/>
      <c r="EG32" s="159"/>
      <c r="EH32" s="159"/>
      <c r="EI32" s="159"/>
      <c r="EJ32" s="159"/>
      <c r="EK32" s="159"/>
      <c r="EL32" s="159"/>
      <c r="EM32" s="159"/>
      <c r="EN32" s="159"/>
      <c r="EO32" s="159"/>
      <c r="EP32" s="159"/>
      <c r="EQ32" s="159"/>
      <c r="ER32" s="159"/>
      <c r="ES32" s="159"/>
      <c r="ET32" s="159"/>
      <c r="EU32" s="159"/>
      <c r="EV32" s="159"/>
      <c r="EW32" s="159"/>
      <c r="EX32" s="159"/>
      <c r="EY32" s="159"/>
      <c r="EZ32" s="159"/>
      <c r="FA32" s="159"/>
      <c r="FB32" s="159"/>
      <c r="FC32" s="159"/>
      <c r="FD32" s="159"/>
      <c r="FE32" s="159"/>
      <c r="FF32" s="159"/>
      <c r="FG32" s="159"/>
      <c r="FH32" s="159"/>
      <c r="FI32" s="159"/>
      <c r="FJ32" s="159"/>
      <c r="FK32" s="159"/>
      <c r="FL32" s="159"/>
      <c r="FM32" s="159"/>
      <c r="FN32" s="159"/>
      <c r="FO32" s="159"/>
      <c r="FP32" s="159"/>
      <c r="FQ32" s="159"/>
      <c r="FR32" s="159"/>
      <c r="FS32" s="159"/>
      <c r="FT32" s="159"/>
      <c r="FU32" s="159"/>
      <c r="FV32" s="159"/>
      <c r="FW32" s="159"/>
      <c r="FX32" s="159"/>
      <c r="FY32" s="159"/>
      <c r="FZ32" s="159"/>
      <c r="GA32" s="159"/>
      <c r="GB32" s="159"/>
      <c r="GC32" s="159"/>
      <c r="GD32" s="159"/>
      <c r="GE32" s="159"/>
      <c r="GF32" s="159"/>
      <c r="GG32" s="159"/>
      <c r="GH32" s="159"/>
      <c r="GI32" s="159"/>
      <c r="GJ32" s="159"/>
      <c r="GK32" s="159"/>
      <c r="GL32" s="159"/>
      <c r="GM32" s="159"/>
      <c r="GN32" s="159"/>
      <c r="GO32" s="159"/>
      <c r="GP32" s="159"/>
      <c r="GQ32" s="159"/>
      <c r="GR32" s="159"/>
      <c r="GS32" s="159"/>
      <c r="GT32" s="159"/>
      <c r="GU32" s="159"/>
      <c r="GV32" s="159"/>
      <c r="GW32" s="159"/>
      <c r="GX32" s="159"/>
      <c r="GY32" s="159"/>
      <c r="GZ32" s="159"/>
      <c r="HA32" s="159"/>
      <c r="HB32" s="159"/>
      <c r="HC32" s="159"/>
      <c r="HD32" s="159"/>
      <c r="HE32" s="159"/>
      <c r="HF32" s="159"/>
      <c r="HG32" s="159"/>
      <c r="HH32" s="159"/>
      <c r="HI32" s="159"/>
      <c r="HJ32" s="159"/>
      <c r="HK32" s="159"/>
      <c r="HL32" s="159"/>
      <c r="HM32" s="159"/>
      <c r="HN32" s="159"/>
      <c r="HO32" s="159"/>
      <c r="HP32" s="159"/>
      <c r="HQ32" s="159"/>
      <c r="HR32" s="159"/>
      <c r="HS32" s="159"/>
      <c r="HT32" s="159"/>
      <c r="HU32" s="159"/>
      <c r="HV32" s="159"/>
      <c r="HW32" s="159"/>
      <c r="HX32" s="159"/>
      <c r="HY32" s="159"/>
      <c r="HZ32" s="159"/>
      <c r="IA32" s="159"/>
      <c r="IB32" s="159"/>
      <c r="IC32" s="159"/>
      <c r="ID32" s="159"/>
      <c r="IE32" s="159"/>
      <c r="IF32" s="159"/>
      <c r="IG32" s="159"/>
      <c r="IH32" s="159"/>
      <c r="II32" s="159"/>
      <c r="IJ32" s="159"/>
      <c r="IK32" s="159"/>
      <c r="IL32" s="159"/>
      <c r="IM32" s="160"/>
    </row>
    <row r="33" spans="1:247" ht="64.5" customHeight="1">
      <c r="A33" s="158"/>
      <c r="B33" s="159"/>
      <c r="C33" s="159"/>
      <c r="D33" s="169"/>
      <c r="E33" s="1302"/>
      <c r="F33" s="1302"/>
      <c r="G33" s="1302"/>
      <c r="H33" s="1302"/>
      <c r="I33" s="1302"/>
      <c r="J33" s="1302"/>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c r="DF33" s="159"/>
      <c r="DG33" s="159"/>
      <c r="DH33" s="159"/>
      <c r="DI33" s="159"/>
      <c r="DJ33" s="159"/>
      <c r="DK33" s="159"/>
      <c r="DL33" s="159"/>
      <c r="DM33" s="159"/>
      <c r="DN33" s="159"/>
      <c r="DO33" s="159"/>
      <c r="DP33" s="159"/>
      <c r="DQ33" s="159"/>
      <c r="DR33" s="159"/>
      <c r="DS33" s="159"/>
      <c r="DT33" s="159"/>
      <c r="DU33" s="159"/>
      <c r="DV33" s="159"/>
      <c r="DW33" s="159"/>
      <c r="DX33" s="159"/>
      <c r="DY33" s="159"/>
      <c r="DZ33" s="159"/>
      <c r="EA33" s="159"/>
      <c r="EB33" s="159"/>
      <c r="EC33" s="159"/>
      <c r="ED33" s="159"/>
      <c r="EE33" s="159"/>
      <c r="EF33" s="159"/>
      <c r="EG33" s="159"/>
      <c r="EH33" s="159"/>
      <c r="EI33" s="159"/>
      <c r="EJ33" s="159"/>
      <c r="EK33" s="159"/>
      <c r="EL33" s="159"/>
      <c r="EM33" s="159"/>
      <c r="EN33" s="159"/>
      <c r="EO33" s="159"/>
      <c r="EP33" s="159"/>
      <c r="EQ33" s="159"/>
      <c r="ER33" s="159"/>
      <c r="ES33" s="159"/>
      <c r="ET33" s="159"/>
      <c r="EU33" s="159"/>
      <c r="EV33" s="159"/>
      <c r="EW33" s="159"/>
      <c r="EX33" s="159"/>
      <c r="EY33" s="159"/>
      <c r="EZ33" s="159"/>
      <c r="FA33" s="159"/>
      <c r="FB33" s="159"/>
      <c r="FC33" s="159"/>
      <c r="FD33" s="159"/>
      <c r="FE33" s="159"/>
      <c r="FF33" s="159"/>
      <c r="FG33" s="159"/>
      <c r="FH33" s="159"/>
      <c r="FI33" s="159"/>
      <c r="FJ33" s="159"/>
      <c r="FK33" s="159"/>
      <c r="FL33" s="159"/>
      <c r="FM33" s="159"/>
      <c r="FN33" s="159"/>
      <c r="FO33" s="159"/>
      <c r="FP33" s="159"/>
      <c r="FQ33" s="159"/>
      <c r="FR33" s="159"/>
      <c r="FS33" s="159"/>
      <c r="FT33" s="159"/>
      <c r="FU33" s="159"/>
      <c r="FV33" s="159"/>
      <c r="FW33" s="159"/>
      <c r="FX33" s="159"/>
      <c r="FY33" s="159"/>
      <c r="FZ33" s="159"/>
      <c r="GA33" s="159"/>
      <c r="GB33" s="159"/>
      <c r="GC33" s="159"/>
      <c r="GD33" s="159"/>
      <c r="GE33" s="159"/>
      <c r="GF33" s="159"/>
      <c r="GG33" s="159"/>
      <c r="GH33" s="159"/>
      <c r="GI33" s="159"/>
      <c r="GJ33" s="159"/>
      <c r="GK33" s="159"/>
      <c r="GL33" s="159"/>
      <c r="GM33" s="159"/>
      <c r="GN33" s="159"/>
      <c r="GO33" s="159"/>
      <c r="GP33" s="159"/>
      <c r="GQ33" s="159"/>
      <c r="GR33" s="159"/>
      <c r="GS33" s="159"/>
      <c r="GT33" s="159"/>
      <c r="GU33" s="159"/>
      <c r="GV33" s="159"/>
      <c r="GW33" s="159"/>
      <c r="GX33" s="159"/>
      <c r="GY33" s="159"/>
      <c r="GZ33" s="159"/>
      <c r="HA33" s="159"/>
      <c r="HB33" s="159"/>
      <c r="HC33" s="159"/>
      <c r="HD33" s="159"/>
      <c r="HE33" s="159"/>
      <c r="HF33" s="159"/>
      <c r="HG33" s="159"/>
      <c r="HH33" s="159"/>
      <c r="HI33" s="159"/>
      <c r="HJ33" s="159"/>
      <c r="HK33" s="159"/>
      <c r="HL33" s="159"/>
      <c r="HM33" s="159"/>
      <c r="HN33" s="159"/>
      <c r="HO33" s="159"/>
      <c r="HP33" s="159"/>
      <c r="HQ33" s="159"/>
      <c r="HR33" s="159"/>
      <c r="HS33" s="159"/>
      <c r="HT33" s="159"/>
      <c r="HU33" s="159"/>
      <c r="HV33" s="159"/>
      <c r="HW33" s="159"/>
      <c r="HX33" s="159"/>
      <c r="HY33" s="159"/>
      <c r="HZ33" s="159"/>
      <c r="IA33" s="159"/>
      <c r="IB33" s="159"/>
      <c r="IC33" s="159"/>
      <c r="ID33" s="159"/>
      <c r="IE33" s="159"/>
      <c r="IF33" s="159"/>
      <c r="IG33" s="159"/>
      <c r="IH33" s="159"/>
      <c r="II33" s="159"/>
      <c r="IJ33" s="159"/>
      <c r="IK33" s="159"/>
      <c r="IL33" s="159"/>
      <c r="IM33" s="160"/>
    </row>
    <row r="34" spans="1:247" ht="64.5" customHeight="1">
      <c r="A34" s="158"/>
      <c r="B34" s="159"/>
      <c r="C34" s="159"/>
      <c r="D34" s="169"/>
      <c r="E34" s="1302"/>
      <c r="F34" s="1302"/>
      <c r="G34" s="1302"/>
      <c r="H34" s="1302"/>
      <c r="I34" s="1302"/>
      <c r="J34" s="1302"/>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c r="CW34" s="159"/>
      <c r="CX34" s="159"/>
      <c r="CY34" s="159"/>
      <c r="CZ34" s="159"/>
      <c r="DA34" s="159"/>
      <c r="DB34" s="159"/>
      <c r="DC34" s="159"/>
      <c r="DD34" s="159"/>
      <c r="DE34" s="159"/>
      <c r="DF34" s="159"/>
      <c r="DG34" s="159"/>
      <c r="DH34" s="159"/>
      <c r="DI34" s="159"/>
      <c r="DJ34" s="159"/>
      <c r="DK34" s="159"/>
      <c r="DL34" s="159"/>
      <c r="DM34" s="159"/>
      <c r="DN34" s="159"/>
      <c r="DO34" s="159"/>
      <c r="DP34" s="159"/>
      <c r="DQ34" s="159"/>
      <c r="DR34" s="159"/>
      <c r="DS34" s="159"/>
      <c r="DT34" s="159"/>
      <c r="DU34" s="159"/>
      <c r="DV34" s="159"/>
      <c r="DW34" s="159"/>
      <c r="DX34" s="159"/>
      <c r="DY34" s="159"/>
      <c r="DZ34" s="159"/>
      <c r="EA34" s="159"/>
      <c r="EB34" s="159"/>
      <c r="EC34" s="159"/>
      <c r="ED34" s="159"/>
      <c r="EE34" s="159"/>
      <c r="EF34" s="159"/>
      <c r="EG34" s="159"/>
      <c r="EH34" s="159"/>
      <c r="EI34" s="159"/>
      <c r="EJ34" s="159"/>
      <c r="EK34" s="159"/>
      <c r="EL34" s="159"/>
      <c r="EM34" s="159"/>
      <c r="EN34" s="159"/>
      <c r="EO34" s="159"/>
      <c r="EP34" s="159"/>
      <c r="EQ34" s="159"/>
      <c r="ER34" s="159"/>
      <c r="ES34" s="159"/>
      <c r="ET34" s="159"/>
      <c r="EU34" s="159"/>
      <c r="EV34" s="159"/>
      <c r="EW34" s="159"/>
      <c r="EX34" s="159"/>
      <c r="EY34" s="159"/>
      <c r="EZ34" s="159"/>
      <c r="FA34" s="159"/>
      <c r="FB34" s="159"/>
      <c r="FC34" s="159"/>
      <c r="FD34" s="159"/>
      <c r="FE34" s="159"/>
      <c r="FF34" s="159"/>
      <c r="FG34" s="159"/>
      <c r="FH34" s="159"/>
      <c r="FI34" s="159"/>
      <c r="FJ34" s="159"/>
      <c r="FK34" s="159"/>
      <c r="FL34" s="159"/>
      <c r="FM34" s="159"/>
      <c r="FN34" s="159"/>
      <c r="FO34" s="159"/>
      <c r="FP34" s="159"/>
      <c r="FQ34" s="159"/>
      <c r="FR34" s="159"/>
      <c r="FS34" s="159"/>
      <c r="FT34" s="159"/>
      <c r="FU34" s="159"/>
      <c r="FV34" s="159"/>
      <c r="FW34" s="159"/>
      <c r="FX34" s="159"/>
      <c r="FY34" s="159"/>
      <c r="FZ34" s="159"/>
      <c r="GA34" s="159"/>
      <c r="GB34" s="159"/>
      <c r="GC34" s="159"/>
      <c r="GD34" s="159"/>
      <c r="GE34" s="159"/>
      <c r="GF34" s="159"/>
      <c r="GG34" s="159"/>
      <c r="GH34" s="159"/>
      <c r="GI34" s="159"/>
      <c r="GJ34" s="159"/>
      <c r="GK34" s="159"/>
      <c r="GL34" s="159"/>
      <c r="GM34" s="159"/>
      <c r="GN34" s="159"/>
      <c r="GO34" s="159"/>
      <c r="GP34" s="159"/>
      <c r="GQ34" s="159"/>
      <c r="GR34" s="159"/>
      <c r="GS34" s="159"/>
      <c r="GT34" s="159"/>
      <c r="GU34" s="159"/>
      <c r="GV34" s="159"/>
      <c r="GW34" s="159"/>
      <c r="GX34" s="159"/>
      <c r="GY34" s="159"/>
      <c r="GZ34" s="159"/>
      <c r="HA34" s="159"/>
      <c r="HB34" s="159"/>
      <c r="HC34" s="159"/>
      <c r="HD34" s="159"/>
      <c r="HE34" s="159"/>
      <c r="HF34" s="159"/>
      <c r="HG34" s="159"/>
      <c r="HH34" s="159"/>
      <c r="HI34" s="159"/>
      <c r="HJ34" s="159"/>
      <c r="HK34" s="159"/>
      <c r="HL34" s="159"/>
      <c r="HM34" s="159"/>
      <c r="HN34" s="159"/>
      <c r="HO34" s="159"/>
      <c r="HP34" s="159"/>
      <c r="HQ34" s="159"/>
      <c r="HR34" s="159"/>
      <c r="HS34" s="159"/>
      <c r="HT34" s="159"/>
      <c r="HU34" s="159"/>
      <c r="HV34" s="159"/>
      <c r="HW34" s="159"/>
      <c r="HX34" s="159"/>
      <c r="HY34" s="159"/>
      <c r="HZ34" s="159"/>
      <c r="IA34" s="159"/>
      <c r="IB34" s="159"/>
      <c r="IC34" s="159"/>
      <c r="ID34" s="159"/>
      <c r="IE34" s="159"/>
      <c r="IF34" s="159"/>
      <c r="IG34" s="159"/>
      <c r="IH34" s="159"/>
      <c r="II34" s="159"/>
      <c r="IJ34" s="159"/>
      <c r="IK34" s="159"/>
      <c r="IL34" s="159"/>
      <c r="IM34" s="160"/>
    </row>
    <row r="35" spans="1:247" ht="64.5" customHeight="1">
      <c r="A35" s="158"/>
      <c r="B35" s="159"/>
      <c r="C35" s="159"/>
      <c r="D35" s="159"/>
      <c r="E35" s="1302"/>
      <c r="F35" s="1302"/>
      <c r="G35" s="1302"/>
      <c r="H35" s="1302"/>
      <c r="I35" s="1302"/>
      <c r="J35" s="1302"/>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c r="CW35" s="159"/>
      <c r="CX35" s="159"/>
      <c r="CY35" s="159"/>
      <c r="CZ35" s="159"/>
      <c r="DA35" s="159"/>
      <c r="DB35" s="159"/>
      <c r="DC35" s="159"/>
      <c r="DD35" s="159"/>
      <c r="DE35" s="159"/>
      <c r="DF35" s="159"/>
      <c r="DG35" s="159"/>
      <c r="DH35" s="159"/>
      <c r="DI35" s="159"/>
      <c r="DJ35" s="159"/>
      <c r="DK35" s="159"/>
      <c r="DL35" s="159"/>
      <c r="DM35" s="159"/>
      <c r="DN35" s="159"/>
      <c r="DO35" s="159"/>
      <c r="DP35" s="159"/>
      <c r="DQ35" s="159"/>
      <c r="DR35" s="159"/>
      <c r="DS35" s="159"/>
      <c r="DT35" s="159"/>
      <c r="DU35" s="159"/>
      <c r="DV35" s="159"/>
      <c r="DW35" s="159"/>
      <c r="DX35" s="159"/>
      <c r="DY35" s="159"/>
      <c r="DZ35" s="159"/>
      <c r="EA35" s="159"/>
      <c r="EB35" s="159"/>
      <c r="EC35" s="159"/>
      <c r="ED35" s="159"/>
      <c r="EE35" s="159"/>
      <c r="EF35" s="159"/>
      <c r="EG35" s="159"/>
      <c r="EH35" s="159"/>
      <c r="EI35" s="159"/>
      <c r="EJ35" s="159"/>
      <c r="EK35" s="159"/>
      <c r="EL35" s="159"/>
      <c r="EM35" s="159"/>
      <c r="EN35" s="159"/>
      <c r="EO35" s="159"/>
      <c r="EP35" s="159"/>
      <c r="EQ35" s="159"/>
      <c r="ER35" s="159"/>
      <c r="ES35" s="159"/>
      <c r="ET35" s="159"/>
      <c r="EU35" s="159"/>
      <c r="EV35" s="159"/>
      <c r="EW35" s="159"/>
      <c r="EX35" s="159"/>
      <c r="EY35" s="159"/>
      <c r="EZ35" s="159"/>
      <c r="FA35" s="159"/>
      <c r="FB35" s="159"/>
      <c r="FC35" s="159"/>
      <c r="FD35" s="159"/>
      <c r="FE35" s="159"/>
      <c r="FF35" s="159"/>
      <c r="FG35" s="159"/>
      <c r="FH35" s="159"/>
      <c r="FI35" s="159"/>
      <c r="FJ35" s="159"/>
      <c r="FK35" s="159"/>
      <c r="FL35" s="159"/>
      <c r="FM35" s="159"/>
      <c r="FN35" s="159"/>
      <c r="FO35" s="159"/>
      <c r="FP35" s="159"/>
      <c r="FQ35" s="159"/>
      <c r="FR35" s="159"/>
      <c r="FS35" s="159"/>
      <c r="FT35" s="159"/>
      <c r="FU35" s="159"/>
      <c r="FV35" s="159"/>
      <c r="FW35" s="159"/>
      <c r="FX35" s="159"/>
      <c r="FY35" s="159"/>
      <c r="FZ35" s="159"/>
      <c r="GA35" s="159"/>
      <c r="GB35" s="159"/>
      <c r="GC35" s="159"/>
      <c r="GD35" s="159"/>
      <c r="GE35" s="159"/>
      <c r="GF35" s="159"/>
      <c r="GG35" s="159"/>
      <c r="GH35" s="159"/>
      <c r="GI35" s="159"/>
      <c r="GJ35" s="159"/>
      <c r="GK35" s="159"/>
      <c r="GL35" s="159"/>
      <c r="GM35" s="159"/>
      <c r="GN35" s="159"/>
      <c r="GO35" s="159"/>
      <c r="GP35" s="159"/>
      <c r="GQ35" s="159"/>
      <c r="GR35" s="159"/>
      <c r="GS35" s="159"/>
      <c r="GT35" s="159"/>
      <c r="GU35" s="159"/>
      <c r="GV35" s="159"/>
      <c r="GW35" s="159"/>
      <c r="GX35" s="159"/>
      <c r="GY35" s="159"/>
      <c r="GZ35" s="159"/>
      <c r="HA35" s="159"/>
      <c r="HB35" s="159"/>
      <c r="HC35" s="159"/>
      <c r="HD35" s="159"/>
      <c r="HE35" s="159"/>
      <c r="HF35" s="159"/>
      <c r="HG35" s="159"/>
      <c r="HH35" s="159"/>
      <c r="HI35" s="159"/>
      <c r="HJ35" s="159"/>
      <c r="HK35" s="159"/>
      <c r="HL35" s="159"/>
      <c r="HM35" s="159"/>
      <c r="HN35" s="159"/>
      <c r="HO35" s="159"/>
      <c r="HP35" s="159"/>
      <c r="HQ35" s="159"/>
      <c r="HR35" s="159"/>
      <c r="HS35" s="159"/>
      <c r="HT35" s="159"/>
      <c r="HU35" s="159"/>
      <c r="HV35" s="159"/>
      <c r="HW35" s="159"/>
      <c r="HX35" s="159"/>
      <c r="HY35" s="159"/>
      <c r="HZ35" s="159"/>
      <c r="IA35" s="159"/>
      <c r="IB35" s="159"/>
      <c r="IC35" s="159"/>
      <c r="ID35" s="159"/>
      <c r="IE35" s="159"/>
      <c r="IF35" s="159"/>
      <c r="IG35" s="159"/>
      <c r="IH35" s="159"/>
      <c r="II35" s="159"/>
      <c r="IJ35" s="159"/>
      <c r="IK35" s="159"/>
      <c r="IL35" s="159"/>
      <c r="IM35" s="160"/>
    </row>
    <row r="36" spans="1:247" ht="64.5" customHeight="1">
      <c r="A36" s="158"/>
      <c r="B36" s="159"/>
      <c r="C36" s="159"/>
      <c r="D36" s="159"/>
      <c r="E36" s="1302"/>
      <c r="F36" s="1302"/>
      <c r="G36" s="1302"/>
      <c r="H36" s="1302"/>
      <c r="I36" s="1302"/>
      <c r="J36" s="1302"/>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c r="DR36" s="159"/>
      <c r="DS36" s="159"/>
      <c r="DT36" s="159"/>
      <c r="DU36" s="159"/>
      <c r="DV36" s="159"/>
      <c r="DW36" s="159"/>
      <c r="DX36" s="159"/>
      <c r="DY36" s="159"/>
      <c r="DZ36" s="159"/>
      <c r="EA36" s="159"/>
      <c r="EB36" s="159"/>
      <c r="EC36" s="159"/>
      <c r="ED36" s="159"/>
      <c r="EE36" s="159"/>
      <c r="EF36" s="159"/>
      <c r="EG36" s="159"/>
      <c r="EH36" s="159"/>
      <c r="EI36" s="159"/>
      <c r="EJ36" s="159"/>
      <c r="EK36" s="159"/>
      <c r="EL36" s="159"/>
      <c r="EM36" s="159"/>
      <c r="EN36" s="159"/>
      <c r="EO36" s="159"/>
      <c r="EP36" s="159"/>
      <c r="EQ36" s="159"/>
      <c r="ER36" s="159"/>
      <c r="ES36" s="159"/>
      <c r="ET36" s="159"/>
      <c r="EU36" s="159"/>
      <c r="EV36" s="159"/>
      <c r="EW36" s="159"/>
      <c r="EX36" s="159"/>
      <c r="EY36" s="159"/>
      <c r="EZ36" s="159"/>
      <c r="FA36" s="159"/>
      <c r="FB36" s="159"/>
      <c r="FC36" s="159"/>
      <c r="FD36" s="159"/>
      <c r="FE36" s="159"/>
      <c r="FF36" s="159"/>
      <c r="FG36" s="159"/>
      <c r="FH36" s="159"/>
      <c r="FI36" s="159"/>
      <c r="FJ36" s="159"/>
      <c r="FK36" s="159"/>
      <c r="FL36" s="159"/>
      <c r="FM36" s="159"/>
      <c r="FN36" s="159"/>
      <c r="FO36" s="159"/>
      <c r="FP36" s="159"/>
      <c r="FQ36" s="159"/>
      <c r="FR36" s="159"/>
      <c r="FS36" s="159"/>
      <c r="FT36" s="159"/>
      <c r="FU36" s="159"/>
      <c r="FV36" s="159"/>
      <c r="FW36" s="159"/>
      <c r="FX36" s="159"/>
      <c r="FY36" s="159"/>
      <c r="FZ36" s="159"/>
      <c r="GA36" s="159"/>
      <c r="GB36" s="159"/>
      <c r="GC36" s="159"/>
      <c r="GD36" s="159"/>
      <c r="GE36" s="159"/>
      <c r="GF36" s="159"/>
      <c r="GG36" s="159"/>
      <c r="GH36" s="159"/>
      <c r="GI36" s="159"/>
      <c r="GJ36" s="159"/>
      <c r="GK36" s="159"/>
      <c r="GL36" s="159"/>
      <c r="GM36" s="159"/>
      <c r="GN36" s="159"/>
      <c r="GO36" s="159"/>
      <c r="GP36" s="159"/>
      <c r="GQ36" s="159"/>
      <c r="GR36" s="159"/>
      <c r="GS36" s="159"/>
      <c r="GT36" s="159"/>
      <c r="GU36" s="159"/>
      <c r="GV36" s="159"/>
      <c r="GW36" s="159"/>
      <c r="GX36" s="159"/>
      <c r="GY36" s="159"/>
      <c r="GZ36" s="159"/>
      <c r="HA36" s="159"/>
      <c r="HB36" s="159"/>
      <c r="HC36" s="159"/>
      <c r="HD36" s="159"/>
      <c r="HE36" s="159"/>
      <c r="HF36" s="159"/>
      <c r="HG36" s="159"/>
      <c r="HH36" s="159"/>
      <c r="HI36" s="159"/>
      <c r="HJ36" s="159"/>
      <c r="HK36" s="159"/>
      <c r="HL36" s="159"/>
      <c r="HM36" s="159"/>
      <c r="HN36" s="159"/>
      <c r="HO36" s="159"/>
      <c r="HP36" s="159"/>
      <c r="HQ36" s="159"/>
      <c r="HR36" s="159"/>
      <c r="HS36" s="159"/>
      <c r="HT36" s="159"/>
      <c r="HU36" s="159"/>
      <c r="HV36" s="159"/>
      <c r="HW36" s="159"/>
      <c r="HX36" s="159"/>
      <c r="HY36" s="159"/>
      <c r="HZ36" s="159"/>
      <c r="IA36" s="159"/>
      <c r="IB36" s="159"/>
      <c r="IC36" s="159"/>
      <c r="ID36" s="159"/>
      <c r="IE36" s="159"/>
      <c r="IF36" s="159"/>
      <c r="IG36" s="159"/>
      <c r="IH36" s="159"/>
      <c r="II36" s="159"/>
      <c r="IJ36" s="159"/>
      <c r="IK36" s="159"/>
      <c r="IL36" s="159"/>
      <c r="IM36" s="160"/>
    </row>
    <row r="37" spans="1:247" ht="64.5" customHeight="1">
      <c r="A37" s="158"/>
      <c r="B37" s="159"/>
      <c r="C37" s="159"/>
      <c r="D37" s="159"/>
      <c r="E37" s="1302"/>
      <c r="F37" s="1302"/>
      <c r="G37" s="1302"/>
      <c r="H37" s="1302"/>
      <c r="I37" s="1302"/>
      <c r="J37" s="1302"/>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c r="DR37" s="159"/>
      <c r="DS37" s="159"/>
      <c r="DT37" s="159"/>
      <c r="DU37" s="159"/>
      <c r="DV37" s="159"/>
      <c r="DW37" s="159"/>
      <c r="DX37" s="159"/>
      <c r="DY37" s="159"/>
      <c r="DZ37" s="159"/>
      <c r="EA37" s="159"/>
      <c r="EB37" s="159"/>
      <c r="EC37" s="159"/>
      <c r="ED37" s="159"/>
      <c r="EE37" s="159"/>
      <c r="EF37" s="159"/>
      <c r="EG37" s="159"/>
      <c r="EH37" s="159"/>
      <c r="EI37" s="159"/>
      <c r="EJ37" s="159"/>
      <c r="EK37" s="159"/>
      <c r="EL37" s="159"/>
      <c r="EM37" s="159"/>
      <c r="EN37" s="159"/>
      <c r="EO37" s="159"/>
      <c r="EP37" s="159"/>
      <c r="EQ37" s="159"/>
      <c r="ER37" s="159"/>
      <c r="ES37" s="159"/>
      <c r="ET37" s="159"/>
      <c r="EU37" s="159"/>
      <c r="EV37" s="159"/>
      <c r="EW37" s="159"/>
      <c r="EX37" s="159"/>
      <c r="EY37" s="159"/>
      <c r="EZ37" s="159"/>
      <c r="FA37" s="159"/>
      <c r="FB37" s="159"/>
      <c r="FC37" s="159"/>
      <c r="FD37" s="159"/>
      <c r="FE37" s="159"/>
      <c r="FF37" s="159"/>
      <c r="FG37" s="159"/>
      <c r="FH37" s="159"/>
      <c r="FI37" s="159"/>
      <c r="FJ37" s="159"/>
      <c r="FK37" s="159"/>
      <c r="FL37" s="159"/>
      <c r="FM37" s="159"/>
      <c r="FN37" s="159"/>
      <c r="FO37" s="159"/>
      <c r="FP37" s="159"/>
      <c r="FQ37" s="159"/>
      <c r="FR37" s="159"/>
      <c r="FS37" s="159"/>
      <c r="FT37" s="159"/>
      <c r="FU37" s="159"/>
      <c r="FV37" s="159"/>
      <c r="FW37" s="159"/>
      <c r="FX37" s="159"/>
      <c r="FY37" s="159"/>
      <c r="FZ37" s="159"/>
      <c r="GA37" s="159"/>
      <c r="GB37" s="159"/>
      <c r="GC37" s="159"/>
      <c r="GD37" s="159"/>
      <c r="GE37" s="159"/>
      <c r="GF37" s="159"/>
      <c r="GG37" s="159"/>
      <c r="GH37" s="159"/>
      <c r="GI37" s="159"/>
      <c r="GJ37" s="159"/>
      <c r="GK37" s="159"/>
      <c r="GL37" s="159"/>
      <c r="GM37" s="159"/>
      <c r="GN37" s="159"/>
      <c r="GO37" s="159"/>
      <c r="GP37" s="159"/>
      <c r="GQ37" s="159"/>
      <c r="GR37" s="159"/>
      <c r="GS37" s="159"/>
      <c r="GT37" s="159"/>
      <c r="GU37" s="159"/>
      <c r="GV37" s="159"/>
      <c r="GW37" s="159"/>
      <c r="GX37" s="159"/>
      <c r="GY37" s="159"/>
      <c r="GZ37" s="159"/>
      <c r="HA37" s="159"/>
      <c r="HB37" s="159"/>
      <c r="HC37" s="159"/>
      <c r="HD37" s="159"/>
      <c r="HE37" s="159"/>
      <c r="HF37" s="159"/>
      <c r="HG37" s="159"/>
      <c r="HH37" s="159"/>
      <c r="HI37" s="159"/>
      <c r="HJ37" s="159"/>
      <c r="HK37" s="159"/>
      <c r="HL37" s="159"/>
      <c r="HM37" s="159"/>
      <c r="HN37" s="159"/>
      <c r="HO37" s="159"/>
      <c r="HP37" s="159"/>
      <c r="HQ37" s="159"/>
      <c r="HR37" s="159"/>
      <c r="HS37" s="159"/>
      <c r="HT37" s="159"/>
      <c r="HU37" s="159"/>
      <c r="HV37" s="159"/>
      <c r="HW37" s="159"/>
      <c r="HX37" s="159"/>
      <c r="HY37" s="159"/>
      <c r="HZ37" s="159"/>
      <c r="IA37" s="159"/>
      <c r="IB37" s="159"/>
      <c r="IC37" s="159"/>
      <c r="ID37" s="159"/>
      <c r="IE37" s="159"/>
      <c r="IF37" s="159"/>
      <c r="IG37" s="159"/>
      <c r="IH37" s="159"/>
      <c r="II37" s="159"/>
      <c r="IJ37" s="159"/>
      <c r="IK37" s="159"/>
      <c r="IL37" s="159"/>
      <c r="IM37" s="160"/>
    </row>
    <row r="38" spans="1:247" ht="64.5" customHeight="1">
      <c r="A38" s="158"/>
      <c r="B38" s="159"/>
      <c r="C38" s="1301" t="s">
        <v>515</v>
      </c>
      <c r="D38" s="1301"/>
      <c r="E38" s="1302"/>
      <c r="F38" s="1302"/>
      <c r="G38" s="1302"/>
      <c r="H38" s="1302"/>
      <c r="I38" s="1302"/>
      <c r="J38" s="1302"/>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59"/>
      <c r="FU38" s="159"/>
      <c r="FV38" s="159"/>
      <c r="FW38" s="159"/>
      <c r="FX38" s="159"/>
      <c r="FY38" s="159"/>
      <c r="FZ38" s="159"/>
      <c r="GA38" s="159"/>
      <c r="GB38" s="159"/>
      <c r="GC38" s="159"/>
      <c r="GD38" s="159"/>
      <c r="GE38" s="159"/>
      <c r="GF38" s="159"/>
      <c r="GG38" s="159"/>
      <c r="GH38" s="159"/>
      <c r="GI38" s="159"/>
      <c r="GJ38" s="159"/>
      <c r="GK38" s="159"/>
      <c r="GL38" s="159"/>
      <c r="GM38" s="159"/>
      <c r="GN38" s="159"/>
      <c r="GO38" s="159"/>
      <c r="GP38" s="159"/>
      <c r="GQ38" s="159"/>
      <c r="GR38" s="159"/>
      <c r="GS38" s="159"/>
      <c r="GT38" s="159"/>
      <c r="GU38" s="159"/>
      <c r="GV38" s="159"/>
      <c r="GW38" s="159"/>
      <c r="GX38" s="159"/>
      <c r="GY38" s="159"/>
      <c r="GZ38" s="159"/>
      <c r="HA38" s="159"/>
      <c r="HB38" s="159"/>
      <c r="HC38" s="159"/>
      <c r="HD38" s="159"/>
      <c r="HE38" s="159"/>
      <c r="HF38" s="159"/>
      <c r="HG38" s="159"/>
      <c r="HH38" s="159"/>
      <c r="HI38" s="159"/>
      <c r="HJ38" s="159"/>
      <c r="HK38" s="159"/>
      <c r="HL38" s="159"/>
      <c r="HM38" s="159"/>
      <c r="HN38" s="159"/>
      <c r="HO38" s="159"/>
      <c r="HP38" s="159"/>
      <c r="HQ38" s="159"/>
      <c r="HR38" s="159"/>
      <c r="HS38" s="159"/>
      <c r="HT38" s="159"/>
      <c r="HU38" s="159"/>
      <c r="HV38" s="159"/>
      <c r="HW38" s="159"/>
      <c r="HX38" s="159"/>
      <c r="HY38" s="159"/>
      <c r="HZ38" s="159"/>
      <c r="IA38" s="159"/>
      <c r="IB38" s="159"/>
      <c r="IC38" s="159"/>
      <c r="ID38" s="159"/>
      <c r="IE38" s="159"/>
      <c r="IF38" s="159"/>
      <c r="IG38" s="159"/>
      <c r="IH38" s="159"/>
      <c r="II38" s="159"/>
      <c r="IJ38" s="159"/>
      <c r="IK38" s="159"/>
      <c r="IL38" s="159"/>
      <c r="IM38" s="160"/>
    </row>
    <row r="39" spans="1:247" ht="64.5" customHeight="1">
      <c r="A39" s="158"/>
      <c r="B39" s="159"/>
      <c r="C39" s="1301"/>
      <c r="D39" s="1301"/>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c r="DU39" s="159"/>
      <c r="DV39" s="159"/>
      <c r="DW39" s="159"/>
      <c r="DX39" s="159"/>
      <c r="DY39" s="159"/>
      <c r="DZ39" s="159"/>
      <c r="EA39" s="159"/>
      <c r="EB39" s="159"/>
      <c r="EC39" s="159"/>
      <c r="ED39" s="159"/>
      <c r="EE39" s="159"/>
      <c r="EF39" s="159"/>
      <c r="EG39" s="159"/>
      <c r="EH39" s="159"/>
      <c r="EI39" s="159"/>
      <c r="EJ39" s="159"/>
      <c r="EK39" s="159"/>
      <c r="EL39" s="159"/>
      <c r="EM39" s="159"/>
      <c r="EN39" s="159"/>
      <c r="EO39" s="159"/>
      <c r="EP39" s="159"/>
      <c r="EQ39" s="159"/>
      <c r="ER39" s="159"/>
      <c r="ES39" s="159"/>
      <c r="ET39" s="159"/>
      <c r="EU39" s="159"/>
      <c r="EV39" s="159"/>
      <c r="EW39" s="159"/>
      <c r="EX39" s="159"/>
      <c r="EY39" s="159"/>
      <c r="EZ39" s="159"/>
      <c r="FA39" s="159"/>
      <c r="FB39" s="159"/>
      <c r="FC39" s="159"/>
      <c r="FD39" s="159"/>
      <c r="FE39" s="159"/>
      <c r="FF39" s="159"/>
      <c r="FG39" s="159"/>
      <c r="FH39" s="159"/>
      <c r="FI39" s="159"/>
      <c r="FJ39" s="159"/>
      <c r="FK39" s="159"/>
      <c r="FL39" s="159"/>
      <c r="FM39" s="159"/>
      <c r="FN39" s="159"/>
      <c r="FO39" s="159"/>
      <c r="FP39" s="159"/>
      <c r="FQ39" s="159"/>
      <c r="FR39" s="159"/>
      <c r="FS39" s="159"/>
      <c r="FT39" s="159"/>
      <c r="FU39" s="159"/>
      <c r="FV39" s="159"/>
      <c r="FW39" s="159"/>
      <c r="FX39" s="159"/>
      <c r="FY39" s="159"/>
      <c r="FZ39" s="159"/>
      <c r="GA39" s="159"/>
      <c r="GB39" s="159"/>
      <c r="GC39" s="159"/>
      <c r="GD39" s="159"/>
      <c r="GE39" s="159"/>
      <c r="GF39" s="159"/>
      <c r="GG39" s="159"/>
      <c r="GH39" s="159"/>
      <c r="GI39" s="159"/>
      <c r="GJ39" s="159"/>
      <c r="GK39" s="159"/>
      <c r="GL39" s="159"/>
      <c r="GM39" s="159"/>
      <c r="GN39" s="159"/>
      <c r="GO39" s="159"/>
      <c r="GP39" s="159"/>
      <c r="GQ39" s="159"/>
      <c r="GR39" s="159"/>
      <c r="GS39" s="159"/>
      <c r="GT39" s="159"/>
      <c r="GU39" s="159"/>
      <c r="GV39" s="159"/>
      <c r="GW39" s="159"/>
      <c r="GX39" s="159"/>
      <c r="GY39" s="159"/>
      <c r="GZ39" s="159"/>
      <c r="HA39" s="159"/>
      <c r="HB39" s="159"/>
      <c r="HC39" s="159"/>
      <c r="HD39" s="159"/>
      <c r="HE39" s="159"/>
      <c r="HF39" s="159"/>
      <c r="HG39" s="159"/>
      <c r="HH39" s="159"/>
      <c r="HI39" s="159"/>
      <c r="HJ39" s="159"/>
      <c r="HK39" s="159"/>
      <c r="HL39" s="159"/>
      <c r="HM39" s="159"/>
      <c r="HN39" s="159"/>
      <c r="HO39" s="159"/>
      <c r="HP39" s="159"/>
      <c r="HQ39" s="159"/>
      <c r="HR39" s="159"/>
      <c r="HS39" s="159"/>
      <c r="HT39" s="159"/>
      <c r="HU39" s="159"/>
      <c r="HV39" s="159"/>
      <c r="HW39" s="159"/>
      <c r="HX39" s="159"/>
      <c r="HY39" s="159"/>
      <c r="HZ39" s="159"/>
      <c r="IA39" s="159"/>
      <c r="IB39" s="159"/>
      <c r="IC39" s="159"/>
      <c r="ID39" s="159"/>
      <c r="IE39" s="159"/>
      <c r="IF39" s="159"/>
      <c r="IG39" s="159"/>
      <c r="IH39" s="159"/>
      <c r="II39" s="159"/>
      <c r="IJ39" s="159"/>
      <c r="IK39" s="159"/>
      <c r="IL39" s="159"/>
      <c r="IM39" s="160"/>
    </row>
    <row r="40" spans="1:247" ht="64.5" customHeight="1">
      <c r="A40" s="158"/>
      <c r="B40" s="159"/>
      <c r="C40" s="1301"/>
      <c r="D40" s="1301"/>
      <c r="E40" s="1298"/>
      <c r="F40" s="174"/>
      <c r="G40" s="159"/>
      <c r="H40" s="1298"/>
      <c r="I40" s="174"/>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c r="FP40" s="159"/>
      <c r="FQ40" s="159"/>
      <c r="FR40" s="159"/>
      <c r="FS40" s="159"/>
      <c r="FT40" s="159"/>
      <c r="FU40" s="159"/>
      <c r="FV40" s="159"/>
      <c r="FW40" s="159"/>
      <c r="FX40" s="159"/>
      <c r="FY40" s="159"/>
      <c r="FZ40" s="159"/>
      <c r="GA40" s="159"/>
      <c r="GB40" s="159"/>
      <c r="GC40" s="159"/>
      <c r="GD40" s="159"/>
      <c r="GE40" s="159"/>
      <c r="GF40" s="159"/>
      <c r="GG40" s="159"/>
      <c r="GH40" s="159"/>
      <c r="GI40" s="159"/>
      <c r="GJ40" s="159"/>
      <c r="GK40" s="159"/>
      <c r="GL40" s="159"/>
      <c r="GM40" s="159"/>
      <c r="GN40" s="159"/>
      <c r="GO40" s="159"/>
      <c r="GP40" s="159"/>
      <c r="GQ40" s="159"/>
      <c r="GR40" s="159"/>
      <c r="GS40" s="159"/>
      <c r="GT40" s="159"/>
      <c r="GU40" s="159"/>
      <c r="GV40" s="159"/>
      <c r="GW40" s="159"/>
      <c r="GX40" s="159"/>
      <c r="GY40" s="159"/>
      <c r="GZ40" s="159"/>
      <c r="HA40" s="159"/>
      <c r="HB40" s="159"/>
      <c r="HC40" s="159"/>
      <c r="HD40" s="159"/>
      <c r="HE40" s="159"/>
      <c r="HF40" s="159"/>
      <c r="HG40" s="159"/>
      <c r="HH40" s="159"/>
      <c r="HI40" s="159"/>
      <c r="HJ40" s="159"/>
      <c r="HK40" s="159"/>
      <c r="HL40" s="159"/>
      <c r="HM40" s="159"/>
      <c r="HN40" s="159"/>
      <c r="HO40" s="159"/>
      <c r="HP40" s="159"/>
      <c r="HQ40" s="159"/>
      <c r="HR40" s="159"/>
      <c r="HS40" s="159"/>
      <c r="HT40" s="159"/>
      <c r="HU40" s="159"/>
      <c r="HV40" s="159"/>
      <c r="HW40" s="159"/>
      <c r="HX40" s="159"/>
      <c r="HY40" s="159"/>
      <c r="HZ40" s="159"/>
      <c r="IA40" s="159"/>
      <c r="IB40" s="159"/>
      <c r="IC40" s="159"/>
      <c r="ID40" s="159"/>
      <c r="IE40" s="159"/>
      <c r="IF40" s="159"/>
      <c r="IG40" s="159"/>
      <c r="IH40" s="159"/>
      <c r="II40" s="159"/>
      <c r="IJ40" s="159"/>
      <c r="IK40" s="159"/>
      <c r="IL40" s="159"/>
      <c r="IM40" s="160"/>
    </row>
    <row r="41" spans="1:247" ht="64.5" customHeight="1">
      <c r="A41" s="158"/>
      <c r="B41" s="159"/>
      <c r="C41" s="172"/>
      <c r="D41" s="172"/>
      <c r="E41" s="1298"/>
      <c r="F41" s="174"/>
      <c r="G41" s="159"/>
      <c r="H41" s="1298"/>
      <c r="I41" s="174"/>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c r="DU41" s="159"/>
      <c r="DV41" s="159"/>
      <c r="DW41" s="159"/>
      <c r="DX41" s="159"/>
      <c r="DY41" s="159"/>
      <c r="DZ41" s="159"/>
      <c r="EA41" s="159"/>
      <c r="EB41" s="159"/>
      <c r="EC41" s="159"/>
      <c r="ED41" s="159"/>
      <c r="EE41" s="159"/>
      <c r="EF41" s="159"/>
      <c r="EG41" s="159"/>
      <c r="EH41" s="159"/>
      <c r="EI41" s="159"/>
      <c r="EJ41" s="159"/>
      <c r="EK41" s="159"/>
      <c r="EL41" s="159"/>
      <c r="EM41" s="159"/>
      <c r="EN41" s="159"/>
      <c r="EO41" s="159"/>
      <c r="EP41" s="159"/>
      <c r="EQ41" s="159"/>
      <c r="ER41" s="159"/>
      <c r="ES41" s="159"/>
      <c r="ET41" s="159"/>
      <c r="EU41" s="159"/>
      <c r="EV41" s="159"/>
      <c r="EW41" s="159"/>
      <c r="EX41" s="159"/>
      <c r="EY41" s="159"/>
      <c r="EZ41" s="159"/>
      <c r="FA41" s="159"/>
      <c r="FB41" s="159"/>
      <c r="FC41" s="159"/>
      <c r="FD41" s="159"/>
      <c r="FE41" s="159"/>
      <c r="FF41" s="159"/>
      <c r="FG41" s="159"/>
      <c r="FH41" s="159"/>
      <c r="FI41" s="159"/>
      <c r="FJ41" s="159"/>
      <c r="FK41" s="159"/>
      <c r="FL41" s="159"/>
      <c r="FM41" s="159"/>
      <c r="FN41" s="159"/>
      <c r="FO41" s="159"/>
      <c r="FP41" s="159"/>
      <c r="FQ41" s="159"/>
      <c r="FR41" s="159"/>
      <c r="FS41" s="159"/>
      <c r="FT41" s="159"/>
      <c r="FU41" s="159"/>
      <c r="FV41" s="159"/>
      <c r="FW41" s="159"/>
      <c r="FX41" s="159"/>
      <c r="FY41" s="159"/>
      <c r="FZ41" s="159"/>
      <c r="GA41" s="159"/>
      <c r="GB41" s="159"/>
      <c r="GC41" s="159"/>
      <c r="GD41" s="159"/>
      <c r="GE41" s="159"/>
      <c r="GF41" s="159"/>
      <c r="GG41" s="159"/>
      <c r="GH41" s="159"/>
      <c r="GI41" s="159"/>
      <c r="GJ41" s="159"/>
      <c r="GK41" s="159"/>
      <c r="GL41" s="159"/>
      <c r="GM41" s="159"/>
      <c r="GN41" s="159"/>
      <c r="GO41" s="159"/>
      <c r="GP41" s="159"/>
      <c r="GQ41" s="159"/>
      <c r="GR41" s="159"/>
      <c r="GS41" s="159"/>
      <c r="GT41" s="159"/>
      <c r="GU41" s="159"/>
      <c r="GV41" s="159"/>
      <c r="GW41" s="159"/>
      <c r="GX41" s="159"/>
      <c r="GY41" s="159"/>
      <c r="GZ41" s="159"/>
      <c r="HA41" s="159"/>
      <c r="HB41" s="159"/>
      <c r="HC41" s="159"/>
      <c r="HD41" s="159"/>
      <c r="HE41" s="159"/>
      <c r="HF41" s="159"/>
      <c r="HG41" s="159"/>
      <c r="HH41" s="159"/>
      <c r="HI41" s="159"/>
      <c r="HJ41" s="159"/>
      <c r="HK41" s="159"/>
      <c r="HL41" s="159"/>
      <c r="HM41" s="159"/>
      <c r="HN41" s="159"/>
      <c r="HO41" s="159"/>
      <c r="HP41" s="159"/>
      <c r="HQ41" s="159"/>
      <c r="HR41" s="159"/>
      <c r="HS41" s="159"/>
      <c r="HT41" s="159"/>
      <c r="HU41" s="159"/>
      <c r="HV41" s="159"/>
      <c r="HW41" s="159"/>
      <c r="HX41" s="159"/>
      <c r="HY41" s="159"/>
      <c r="HZ41" s="159"/>
      <c r="IA41" s="159"/>
      <c r="IB41" s="159"/>
      <c r="IC41" s="159"/>
      <c r="ID41" s="159"/>
      <c r="IE41" s="159"/>
      <c r="IF41" s="159"/>
      <c r="IG41" s="159"/>
      <c r="IH41" s="159"/>
      <c r="II41" s="159"/>
      <c r="IJ41" s="159"/>
      <c r="IK41" s="159"/>
      <c r="IL41" s="159"/>
      <c r="IM41" s="160"/>
    </row>
    <row r="42" spans="1:247" ht="18.95" customHeight="1">
      <c r="A42" s="158"/>
      <c r="B42" s="159"/>
      <c r="C42" s="172"/>
      <c r="D42" s="172"/>
      <c r="E42" s="1298"/>
      <c r="F42" s="174"/>
      <c r="G42" s="159"/>
      <c r="H42" s="1298"/>
      <c r="I42" s="174"/>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c r="CZ42" s="159"/>
      <c r="DA42" s="159"/>
      <c r="DB42" s="159"/>
      <c r="DC42" s="159"/>
      <c r="DD42" s="159"/>
      <c r="DE42" s="159"/>
      <c r="DF42" s="159"/>
      <c r="DG42" s="159"/>
      <c r="DH42" s="159"/>
      <c r="DI42" s="159"/>
      <c r="DJ42" s="159"/>
      <c r="DK42" s="159"/>
      <c r="DL42" s="159"/>
      <c r="DM42" s="159"/>
      <c r="DN42" s="159"/>
      <c r="DO42" s="159"/>
      <c r="DP42" s="159"/>
      <c r="DQ42" s="159"/>
      <c r="DR42" s="159"/>
      <c r="DS42" s="159"/>
      <c r="DT42" s="159"/>
      <c r="DU42" s="159"/>
      <c r="DV42" s="159"/>
      <c r="DW42" s="159"/>
      <c r="DX42" s="159"/>
      <c r="DY42" s="159"/>
      <c r="DZ42" s="159"/>
      <c r="EA42" s="159"/>
      <c r="EB42" s="159"/>
      <c r="EC42" s="159"/>
      <c r="ED42" s="159"/>
      <c r="EE42" s="159"/>
      <c r="EF42" s="159"/>
      <c r="EG42" s="159"/>
      <c r="EH42" s="159"/>
      <c r="EI42" s="159"/>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59"/>
      <c r="FU42" s="159"/>
      <c r="FV42" s="159"/>
      <c r="FW42" s="159"/>
      <c r="FX42" s="159"/>
      <c r="FY42" s="159"/>
      <c r="FZ42" s="159"/>
      <c r="GA42" s="159"/>
      <c r="GB42" s="159"/>
      <c r="GC42" s="159"/>
      <c r="GD42" s="159"/>
      <c r="GE42" s="159"/>
      <c r="GF42" s="159"/>
      <c r="GG42" s="159"/>
      <c r="GH42" s="159"/>
      <c r="GI42" s="159"/>
      <c r="GJ42" s="159"/>
      <c r="GK42" s="159"/>
      <c r="GL42" s="159"/>
      <c r="GM42" s="159"/>
      <c r="GN42" s="159"/>
      <c r="GO42" s="159"/>
      <c r="GP42" s="159"/>
      <c r="GQ42" s="159"/>
      <c r="GR42" s="159"/>
      <c r="GS42" s="159"/>
      <c r="GT42" s="159"/>
      <c r="GU42" s="159"/>
      <c r="GV42" s="159"/>
      <c r="GW42" s="159"/>
      <c r="GX42" s="159"/>
      <c r="GY42" s="159"/>
      <c r="GZ42" s="159"/>
      <c r="HA42" s="159"/>
      <c r="HB42" s="159"/>
      <c r="HC42" s="159"/>
      <c r="HD42" s="159"/>
      <c r="HE42" s="159"/>
      <c r="HF42" s="159"/>
      <c r="HG42" s="159"/>
      <c r="HH42" s="159"/>
      <c r="HI42" s="159"/>
      <c r="HJ42" s="159"/>
      <c r="HK42" s="159"/>
      <c r="HL42" s="159"/>
      <c r="HM42" s="159"/>
      <c r="HN42" s="159"/>
      <c r="HO42" s="159"/>
      <c r="HP42" s="159"/>
      <c r="HQ42" s="159"/>
      <c r="HR42" s="159"/>
      <c r="HS42" s="159"/>
      <c r="HT42" s="159"/>
      <c r="HU42" s="159"/>
      <c r="HV42" s="159"/>
      <c r="HW42" s="159"/>
      <c r="HX42" s="159"/>
      <c r="HY42" s="159"/>
      <c r="HZ42" s="159"/>
      <c r="IA42" s="159"/>
      <c r="IB42" s="159"/>
      <c r="IC42" s="159"/>
      <c r="ID42" s="159"/>
      <c r="IE42" s="159"/>
      <c r="IF42" s="159"/>
      <c r="IG42" s="159"/>
      <c r="IH42" s="159"/>
      <c r="II42" s="159"/>
      <c r="IJ42" s="159"/>
      <c r="IK42" s="159"/>
      <c r="IL42" s="159"/>
      <c r="IM42" s="160"/>
    </row>
    <row r="43" spans="1:247" ht="16.350000000000001" customHeight="1">
      <c r="A43" s="158"/>
      <c r="B43" s="159"/>
      <c r="C43" s="172"/>
      <c r="D43" s="172"/>
      <c r="E43" s="1299"/>
      <c r="F43" s="175"/>
      <c r="G43" s="159"/>
      <c r="H43" s="1299"/>
      <c r="I43" s="175"/>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c r="CZ43" s="159"/>
      <c r="DA43" s="159"/>
      <c r="DB43" s="159"/>
      <c r="DC43" s="159"/>
      <c r="DD43" s="159"/>
      <c r="DE43" s="159"/>
      <c r="DF43" s="159"/>
      <c r="DG43" s="159"/>
      <c r="DH43" s="159"/>
      <c r="DI43" s="159"/>
      <c r="DJ43" s="159"/>
      <c r="DK43" s="159"/>
      <c r="DL43" s="159"/>
      <c r="DM43" s="159"/>
      <c r="DN43" s="159"/>
      <c r="DO43" s="159"/>
      <c r="DP43" s="159"/>
      <c r="DQ43" s="159"/>
      <c r="DR43" s="159"/>
      <c r="DS43" s="159"/>
      <c r="DT43" s="159"/>
      <c r="DU43" s="159"/>
      <c r="DV43" s="159"/>
      <c r="DW43" s="159"/>
      <c r="DX43" s="159"/>
      <c r="DY43" s="159"/>
      <c r="DZ43" s="159"/>
      <c r="EA43" s="159"/>
      <c r="EB43" s="159"/>
      <c r="EC43" s="159"/>
      <c r="ED43" s="159"/>
      <c r="EE43" s="159"/>
      <c r="EF43" s="159"/>
      <c r="EG43" s="159"/>
      <c r="EH43" s="159"/>
      <c r="EI43" s="159"/>
      <c r="EJ43" s="159"/>
      <c r="EK43" s="159"/>
      <c r="EL43" s="159"/>
      <c r="EM43" s="159"/>
      <c r="EN43" s="159"/>
      <c r="EO43" s="159"/>
      <c r="EP43" s="159"/>
      <c r="EQ43" s="159"/>
      <c r="ER43" s="159"/>
      <c r="ES43" s="159"/>
      <c r="ET43" s="159"/>
      <c r="EU43" s="159"/>
      <c r="EV43" s="159"/>
      <c r="EW43" s="159"/>
      <c r="EX43" s="159"/>
      <c r="EY43" s="159"/>
      <c r="EZ43" s="159"/>
      <c r="FA43" s="159"/>
      <c r="FB43" s="159"/>
      <c r="FC43" s="159"/>
      <c r="FD43" s="159"/>
      <c r="FE43" s="159"/>
      <c r="FF43" s="159"/>
      <c r="FG43" s="159"/>
      <c r="FH43" s="159"/>
      <c r="FI43" s="159"/>
      <c r="FJ43" s="159"/>
      <c r="FK43" s="159"/>
      <c r="FL43" s="159"/>
      <c r="FM43" s="159"/>
      <c r="FN43" s="159"/>
      <c r="FO43" s="159"/>
      <c r="FP43" s="159"/>
      <c r="FQ43" s="159"/>
      <c r="FR43" s="159"/>
      <c r="FS43" s="159"/>
      <c r="FT43" s="159"/>
      <c r="FU43" s="159"/>
      <c r="FV43" s="159"/>
      <c r="FW43" s="159"/>
      <c r="FX43" s="159"/>
      <c r="FY43" s="159"/>
      <c r="FZ43" s="159"/>
      <c r="GA43" s="159"/>
      <c r="GB43" s="159"/>
      <c r="GC43" s="159"/>
      <c r="GD43" s="159"/>
      <c r="GE43" s="159"/>
      <c r="GF43" s="159"/>
      <c r="GG43" s="159"/>
      <c r="GH43" s="159"/>
      <c r="GI43" s="159"/>
      <c r="GJ43" s="159"/>
      <c r="GK43" s="159"/>
      <c r="GL43" s="159"/>
      <c r="GM43" s="159"/>
      <c r="GN43" s="159"/>
      <c r="GO43" s="159"/>
      <c r="GP43" s="159"/>
      <c r="GQ43" s="159"/>
      <c r="GR43" s="159"/>
      <c r="GS43" s="159"/>
      <c r="GT43" s="159"/>
      <c r="GU43" s="159"/>
      <c r="GV43" s="159"/>
      <c r="GW43" s="159"/>
      <c r="GX43" s="159"/>
      <c r="GY43" s="159"/>
      <c r="GZ43" s="159"/>
      <c r="HA43" s="159"/>
      <c r="HB43" s="159"/>
      <c r="HC43" s="159"/>
      <c r="HD43" s="159"/>
      <c r="HE43" s="159"/>
      <c r="HF43" s="159"/>
      <c r="HG43" s="159"/>
      <c r="HH43" s="159"/>
      <c r="HI43" s="159"/>
      <c r="HJ43" s="159"/>
      <c r="HK43" s="159"/>
      <c r="HL43" s="159"/>
      <c r="HM43" s="159"/>
      <c r="HN43" s="159"/>
      <c r="HO43" s="159"/>
      <c r="HP43" s="159"/>
      <c r="HQ43" s="159"/>
      <c r="HR43" s="159"/>
      <c r="HS43" s="159"/>
      <c r="HT43" s="159"/>
      <c r="HU43" s="159"/>
      <c r="HV43" s="159"/>
      <c r="HW43" s="159"/>
      <c r="HX43" s="159"/>
      <c r="HY43" s="159"/>
      <c r="HZ43" s="159"/>
      <c r="IA43" s="159"/>
      <c r="IB43" s="159"/>
      <c r="IC43" s="159"/>
      <c r="ID43" s="159"/>
      <c r="IE43" s="159"/>
      <c r="IF43" s="159"/>
      <c r="IG43" s="159"/>
      <c r="IH43" s="159"/>
      <c r="II43" s="159"/>
      <c r="IJ43" s="159"/>
      <c r="IK43" s="159"/>
      <c r="IL43" s="159"/>
      <c r="IM43" s="160"/>
    </row>
    <row r="44" spans="1:247" ht="16.350000000000001" customHeight="1">
      <c r="A44" s="158"/>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c r="CZ44" s="159"/>
      <c r="DA44" s="159"/>
      <c r="DB44" s="159"/>
      <c r="DC44" s="159"/>
      <c r="DD44" s="159"/>
      <c r="DE44" s="159"/>
      <c r="DF44" s="159"/>
      <c r="DG44" s="159"/>
      <c r="DH44" s="159"/>
      <c r="DI44" s="159"/>
      <c r="DJ44" s="159"/>
      <c r="DK44" s="159"/>
      <c r="DL44" s="159"/>
      <c r="DM44" s="159"/>
      <c r="DN44" s="159"/>
      <c r="DO44" s="159"/>
      <c r="DP44" s="159"/>
      <c r="DQ44" s="159"/>
      <c r="DR44" s="159"/>
      <c r="DS44" s="159"/>
      <c r="DT44" s="159"/>
      <c r="DU44" s="159"/>
      <c r="DV44" s="159"/>
      <c r="DW44" s="159"/>
      <c r="DX44" s="159"/>
      <c r="DY44" s="159"/>
      <c r="DZ44" s="159"/>
      <c r="EA44" s="159"/>
      <c r="EB44" s="159"/>
      <c r="EC44" s="159"/>
      <c r="ED44" s="159"/>
      <c r="EE44" s="159"/>
      <c r="EF44" s="159"/>
      <c r="EG44" s="159"/>
      <c r="EH44" s="159"/>
      <c r="EI44" s="159"/>
      <c r="EJ44" s="159"/>
      <c r="EK44" s="159"/>
      <c r="EL44" s="159"/>
      <c r="EM44" s="159"/>
      <c r="EN44" s="159"/>
      <c r="EO44" s="159"/>
      <c r="EP44" s="159"/>
      <c r="EQ44" s="159"/>
      <c r="ER44" s="159"/>
      <c r="ES44" s="159"/>
      <c r="ET44" s="159"/>
      <c r="EU44" s="159"/>
      <c r="EV44" s="159"/>
      <c r="EW44" s="159"/>
      <c r="EX44" s="159"/>
      <c r="EY44" s="159"/>
      <c r="EZ44" s="159"/>
      <c r="FA44" s="159"/>
      <c r="FB44" s="159"/>
      <c r="FC44" s="159"/>
      <c r="FD44" s="159"/>
      <c r="FE44" s="159"/>
      <c r="FF44" s="159"/>
      <c r="FG44" s="159"/>
      <c r="FH44" s="159"/>
      <c r="FI44" s="159"/>
      <c r="FJ44" s="159"/>
      <c r="FK44" s="159"/>
      <c r="FL44" s="159"/>
      <c r="FM44" s="159"/>
      <c r="FN44" s="159"/>
      <c r="FO44" s="159"/>
      <c r="FP44" s="159"/>
      <c r="FQ44" s="159"/>
      <c r="FR44" s="159"/>
      <c r="FS44" s="159"/>
      <c r="FT44" s="159"/>
      <c r="FU44" s="159"/>
      <c r="FV44" s="159"/>
      <c r="FW44" s="159"/>
      <c r="FX44" s="159"/>
      <c r="FY44" s="159"/>
      <c r="FZ44" s="159"/>
      <c r="GA44" s="159"/>
      <c r="GB44" s="159"/>
      <c r="GC44" s="159"/>
      <c r="GD44" s="159"/>
      <c r="GE44" s="159"/>
      <c r="GF44" s="159"/>
      <c r="GG44" s="159"/>
      <c r="GH44" s="159"/>
      <c r="GI44" s="159"/>
      <c r="GJ44" s="159"/>
      <c r="GK44" s="159"/>
      <c r="GL44" s="159"/>
      <c r="GM44" s="159"/>
      <c r="GN44" s="159"/>
      <c r="GO44" s="159"/>
      <c r="GP44" s="159"/>
      <c r="GQ44" s="159"/>
      <c r="GR44" s="159"/>
      <c r="GS44" s="159"/>
      <c r="GT44" s="159"/>
      <c r="GU44" s="159"/>
      <c r="GV44" s="159"/>
      <c r="GW44" s="159"/>
      <c r="GX44" s="159"/>
      <c r="GY44" s="159"/>
      <c r="GZ44" s="159"/>
      <c r="HA44" s="159"/>
      <c r="HB44" s="159"/>
      <c r="HC44" s="159"/>
      <c r="HD44" s="159"/>
      <c r="HE44" s="159"/>
      <c r="HF44" s="159"/>
      <c r="HG44" s="159"/>
      <c r="HH44" s="159"/>
      <c r="HI44" s="159"/>
      <c r="HJ44" s="159"/>
      <c r="HK44" s="159"/>
      <c r="HL44" s="159"/>
      <c r="HM44" s="159"/>
      <c r="HN44" s="159"/>
      <c r="HO44" s="159"/>
      <c r="HP44" s="159"/>
      <c r="HQ44" s="159"/>
      <c r="HR44" s="159"/>
      <c r="HS44" s="159"/>
      <c r="HT44" s="159"/>
      <c r="HU44" s="159"/>
      <c r="HV44" s="159"/>
      <c r="HW44" s="159"/>
      <c r="HX44" s="159"/>
      <c r="HY44" s="159"/>
      <c r="HZ44" s="159"/>
      <c r="IA44" s="159"/>
      <c r="IB44" s="159"/>
      <c r="IC44" s="159"/>
      <c r="ID44" s="159"/>
      <c r="IE44" s="159"/>
      <c r="IF44" s="159"/>
      <c r="IG44" s="159"/>
      <c r="IH44" s="159"/>
      <c r="II44" s="159"/>
      <c r="IJ44" s="159"/>
      <c r="IK44" s="159"/>
      <c r="IL44" s="159"/>
      <c r="IM44" s="160"/>
    </row>
    <row r="45" spans="1:247" ht="18.95" customHeight="1">
      <c r="A45" s="158"/>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c r="DR45" s="159"/>
      <c r="DS45" s="159"/>
      <c r="DT45" s="159"/>
      <c r="DU45" s="159"/>
      <c r="DV45" s="159"/>
      <c r="DW45" s="159"/>
      <c r="DX45" s="159"/>
      <c r="DY45" s="159"/>
      <c r="DZ45" s="159"/>
      <c r="EA45" s="159"/>
      <c r="EB45" s="159"/>
      <c r="EC45" s="159"/>
      <c r="ED45" s="159"/>
      <c r="EE45" s="159"/>
      <c r="EF45" s="159"/>
      <c r="EG45" s="159"/>
      <c r="EH45" s="159"/>
      <c r="EI45" s="159"/>
      <c r="EJ45" s="159"/>
      <c r="EK45" s="159"/>
      <c r="EL45" s="159"/>
      <c r="EM45" s="159"/>
      <c r="EN45" s="159"/>
      <c r="EO45" s="159"/>
      <c r="EP45" s="159"/>
      <c r="EQ45" s="159"/>
      <c r="ER45" s="159"/>
      <c r="ES45" s="159"/>
      <c r="ET45" s="159"/>
      <c r="EU45" s="159"/>
      <c r="EV45" s="159"/>
      <c r="EW45" s="159"/>
      <c r="EX45" s="159"/>
      <c r="EY45" s="159"/>
      <c r="EZ45" s="159"/>
      <c r="FA45" s="159"/>
      <c r="FB45" s="159"/>
      <c r="FC45" s="159"/>
      <c r="FD45" s="159"/>
      <c r="FE45" s="159"/>
      <c r="FF45" s="159"/>
      <c r="FG45" s="159"/>
      <c r="FH45" s="159"/>
      <c r="FI45" s="159"/>
      <c r="FJ45" s="159"/>
      <c r="FK45" s="159"/>
      <c r="FL45" s="159"/>
      <c r="FM45" s="159"/>
      <c r="FN45" s="159"/>
      <c r="FO45" s="159"/>
      <c r="FP45" s="159"/>
      <c r="FQ45" s="159"/>
      <c r="FR45" s="159"/>
      <c r="FS45" s="159"/>
      <c r="FT45" s="159"/>
      <c r="FU45" s="159"/>
      <c r="FV45" s="159"/>
      <c r="FW45" s="159"/>
      <c r="FX45" s="159"/>
      <c r="FY45" s="159"/>
      <c r="FZ45" s="159"/>
      <c r="GA45" s="159"/>
      <c r="GB45" s="159"/>
      <c r="GC45" s="159"/>
      <c r="GD45" s="159"/>
      <c r="GE45" s="159"/>
      <c r="GF45" s="159"/>
      <c r="GG45" s="159"/>
      <c r="GH45" s="159"/>
      <c r="GI45" s="159"/>
      <c r="GJ45" s="159"/>
      <c r="GK45" s="159"/>
      <c r="GL45" s="159"/>
      <c r="GM45" s="159"/>
      <c r="GN45" s="159"/>
      <c r="GO45" s="159"/>
      <c r="GP45" s="159"/>
      <c r="GQ45" s="159"/>
      <c r="GR45" s="159"/>
      <c r="GS45" s="159"/>
      <c r="GT45" s="159"/>
      <c r="GU45" s="159"/>
      <c r="GV45" s="159"/>
      <c r="GW45" s="159"/>
      <c r="GX45" s="159"/>
      <c r="GY45" s="159"/>
      <c r="GZ45" s="159"/>
      <c r="HA45" s="159"/>
      <c r="HB45" s="159"/>
      <c r="HC45" s="159"/>
      <c r="HD45" s="159"/>
      <c r="HE45" s="159"/>
      <c r="HF45" s="159"/>
      <c r="HG45" s="159"/>
      <c r="HH45" s="159"/>
      <c r="HI45" s="159"/>
      <c r="HJ45" s="159"/>
      <c r="HK45" s="159"/>
      <c r="HL45" s="159"/>
      <c r="HM45" s="159"/>
      <c r="HN45" s="159"/>
      <c r="HO45" s="159"/>
      <c r="HP45" s="159"/>
      <c r="HQ45" s="159"/>
      <c r="HR45" s="159"/>
      <c r="HS45" s="159"/>
      <c r="HT45" s="159"/>
      <c r="HU45" s="159"/>
      <c r="HV45" s="159"/>
      <c r="HW45" s="159"/>
      <c r="HX45" s="159"/>
      <c r="HY45" s="159"/>
      <c r="HZ45" s="159"/>
      <c r="IA45" s="159"/>
      <c r="IB45" s="159"/>
      <c r="IC45" s="159"/>
      <c r="ID45" s="159"/>
      <c r="IE45" s="159"/>
      <c r="IF45" s="159"/>
      <c r="IG45" s="159"/>
      <c r="IH45" s="159"/>
      <c r="II45" s="159"/>
      <c r="IJ45" s="159"/>
      <c r="IK45" s="159"/>
      <c r="IL45" s="159"/>
      <c r="IM45" s="160"/>
    </row>
    <row r="46" spans="1:247" ht="18.95" customHeight="1">
      <c r="A46" s="158"/>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59"/>
      <c r="DW46" s="159"/>
      <c r="DX46" s="159"/>
      <c r="DY46" s="159"/>
      <c r="DZ46" s="159"/>
      <c r="EA46" s="159"/>
      <c r="EB46" s="159"/>
      <c r="EC46" s="159"/>
      <c r="ED46" s="159"/>
      <c r="EE46" s="159"/>
      <c r="EF46" s="159"/>
      <c r="EG46" s="159"/>
      <c r="EH46" s="159"/>
      <c r="EI46" s="159"/>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59"/>
      <c r="FU46" s="159"/>
      <c r="FV46" s="159"/>
      <c r="FW46" s="159"/>
      <c r="FX46" s="159"/>
      <c r="FY46" s="159"/>
      <c r="FZ46" s="159"/>
      <c r="GA46" s="159"/>
      <c r="GB46" s="159"/>
      <c r="GC46" s="159"/>
      <c r="GD46" s="159"/>
      <c r="GE46" s="159"/>
      <c r="GF46" s="159"/>
      <c r="GG46" s="159"/>
      <c r="GH46" s="159"/>
      <c r="GI46" s="159"/>
      <c r="GJ46" s="159"/>
      <c r="GK46" s="159"/>
      <c r="GL46" s="159"/>
      <c r="GM46" s="159"/>
      <c r="GN46" s="159"/>
      <c r="GO46" s="159"/>
      <c r="GP46" s="159"/>
      <c r="GQ46" s="159"/>
      <c r="GR46" s="159"/>
      <c r="GS46" s="159"/>
      <c r="GT46" s="159"/>
      <c r="GU46" s="159"/>
      <c r="GV46" s="159"/>
      <c r="GW46" s="159"/>
      <c r="GX46" s="159"/>
      <c r="GY46" s="159"/>
      <c r="GZ46" s="159"/>
      <c r="HA46" s="159"/>
      <c r="HB46" s="159"/>
      <c r="HC46" s="159"/>
      <c r="HD46" s="159"/>
      <c r="HE46" s="159"/>
      <c r="HF46" s="159"/>
      <c r="HG46" s="159"/>
      <c r="HH46" s="159"/>
      <c r="HI46" s="159"/>
      <c r="HJ46" s="159"/>
      <c r="HK46" s="159"/>
      <c r="HL46" s="159"/>
      <c r="HM46" s="159"/>
      <c r="HN46" s="159"/>
      <c r="HO46" s="159"/>
      <c r="HP46" s="159"/>
      <c r="HQ46" s="159"/>
      <c r="HR46" s="159"/>
      <c r="HS46" s="159"/>
      <c r="HT46" s="159"/>
      <c r="HU46" s="159"/>
      <c r="HV46" s="159"/>
      <c r="HW46" s="159"/>
      <c r="HX46" s="159"/>
      <c r="HY46" s="159"/>
      <c r="HZ46" s="159"/>
      <c r="IA46" s="159"/>
      <c r="IB46" s="159"/>
      <c r="IC46" s="159"/>
      <c r="ID46" s="159"/>
      <c r="IE46" s="159"/>
      <c r="IF46" s="159"/>
      <c r="IG46" s="159"/>
      <c r="IH46" s="159"/>
      <c r="II46" s="159"/>
      <c r="IJ46" s="159"/>
      <c r="IK46" s="159"/>
      <c r="IL46" s="159"/>
      <c r="IM46" s="160"/>
    </row>
    <row r="47" spans="1:247" ht="18.95" customHeight="1">
      <c r="A47" s="158"/>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c r="CZ47" s="159"/>
      <c r="DA47" s="159"/>
      <c r="DB47" s="159"/>
      <c r="DC47" s="159"/>
      <c r="DD47" s="159"/>
      <c r="DE47" s="159"/>
      <c r="DF47" s="159"/>
      <c r="DG47" s="159"/>
      <c r="DH47" s="159"/>
      <c r="DI47" s="159"/>
      <c r="DJ47" s="159"/>
      <c r="DK47" s="159"/>
      <c r="DL47" s="159"/>
      <c r="DM47" s="159"/>
      <c r="DN47" s="159"/>
      <c r="DO47" s="159"/>
      <c r="DP47" s="159"/>
      <c r="DQ47" s="159"/>
      <c r="DR47" s="159"/>
      <c r="DS47" s="159"/>
      <c r="DT47" s="159"/>
      <c r="DU47" s="159"/>
      <c r="DV47" s="159"/>
      <c r="DW47" s="159"/>
      <c r="DX47" s="159"/>
      <c r="DY47" s="159"/>
      <c r="DZ47" s="159"/>
      <c r="EA47" s="159"/>
      <c r="EB47" s="159"/>
      <c r="EC47" s="159"/>
      <c r="ED47" s="159"/>
      <c r="EE47" s="159"/>
      <c r="EF47" s="159"/>
      <c r="EG47" s="159"/>
      <c r="EH47" s="159"/>
      <c r="EI47" s="159"/>
      <c r="EJ47" s="159"/>
      <c r="EK47" s="159"/>
      <c r="EL47" s="159"/>
      <c r="EM47" s="159"/>
      <c r="EN47" s="159"/>
      <c r="EO47" s="159"/>
      <c r="EP47" s="159"/>
      <c r="EQ47" s="159"/>
      <c r="ER47" s="159"/>
      <c r="ES47" s="159"/>
      <c r="ET47" s="159"/>
      <c r="EU47" s="159"/>
      <c r="EV47" s="159"/>
      <c r="EW47" s="159"/>
      <c r="EX47" s="159"/>
      <c r="EY47" s="159"/>
      <c r="EZ47" s="159"/>
      <c r="FA47" s="159"/>
      <c r="FB47" s="159"/>
      <c r="FC47" s="159"/>
      <c r="FD47" s="159"/>
      <c r="FE47" s="159"/>
      <c r="FF47" s="159"/>
      <c r="FG47" s="159"/>
      <c r="FH47" s="159"/>
      <c r="FI47" s="159"/>
      <c r="FJ47" s="159"/>
      <c r="FK47" s="159"/>
      <c r="FL47" s="159"/>
      <c r="FM47" s="159"/>
      <c r="FN47" s="159"/>
      <c r="FO47" s="159"/>
      <c r="FP47" s="159"/>
      <c r="FQ47" s="159"/>
      <c r="FR47" s="159"/>
      <c r="FS47" s="159"/>
      <c r="FT47" s="159"/>
      <c r="FU47" s="159"/>
      <c r="FV47" s="159"/>
      <c r="FW47" s="159"/>
      <c r="FX47" s="159"/>
      <c r="FY47" s="159"/>
      <c r="FZ47" s="159"/>
      <c r="GA47" s="159"/>
      <c r="GB47" s="159"/>
      <c r="GC47" s="159"/>
      <c r="GD47" s="159"/>
      <c r="GE47" s="159"/>
      <c r="GF47" s="159"/>
      <c r="GG47" s="159"/>
      <c r="GH47" s="159"/>
      <c r="GI47" s="159"/>
      <c r="GJ47" s="159"/>
      <c r="GK47" s="159"/>
      <c r="GL47" s="159"/>
      <c r="GM47" s="159"/>
      <c r="GN47" s="159"/>
      <c r="GO47" s="159"/>
      <c r="GP47" s="159"/>
      <c r="GQ47" s="159"/>
      <c r="GR47" s="159"/>
      <c r="GS47" s="159"/>
      <c r="GT47" s="159"/>
      <c r="GU47" s="159"/>
      <c r="GV47" s="159"/>
      <c r="GW47" s="159"/>
      <c r="GX47" s="159"/>
      <c r="GY47" s="159"/>
      <c r="GZ47" s="159"/>
      <c r="HA47" s="159"/>
      <c r="HB47" s="159"/>
      <c r="HC47" s="159"/>
      <c r="HD47" s="159"/>
      <c r="HE47" s="159"/>
      <c r="HF47" s="159"/>
      <c r="HG47" s="159"/>
      <c r="HH47" s="159"/>
      <c r="HI47" s="159"/>
      <c r="HJ47" s="159"/>
      <c r="HK47" s="159"/>
      <c r="HL47" s="159"/>
      <c r="HM47" s="159"/>
      <c r="HN47" s="159"/>
      <c r="HO47" s="159"/>
      <c r="HP47" s="159"/>
      <c r="HQ47" s="159"/>
      <c r="HR47" s="159"/>
      <c r="HS47" s="159"/>
      <c r="HT47" s="159"/>
      <c r="HU47" s="159"/>
      <c r="HV47" s="159"/>
      <c r="HW47" s="159"/>
      <c r="HX47" s="159"/>
      <c r="HY47" s="159"/>
      <c r="HZ47" s="159"/>
      <c r="IA47" s="159"/>
      <c r="IB47" s="159"/>
      <c r="IC47" s="159"/>
      <c r="ID47" s="159"/>
      <c r="IE47" s="159"/>
      <c r="IF47" s="159"/>
      <c r="IG47" s="159"/>
      <c r="IH47" s="159"/>
      <c r="II47" s="159"/>
      <c r="IJ47" s="159"/>
      <c r="IK47" s="159"/>
      <c r="IL47" s="159"/>
      <c r="IM47" s="160"/>
    </row>
    <row r="48" spans="1:247" ht="18.95" customHeight="1">
      <c r="A48" s="158"/>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59"/>
      <c r="DW48" s="159"/>
      <c r="DX48" s="159"/>
      <c r="DY48" s="159"/>
      <c r="DZ48" s="159"/>
      <c r="EA48" s="159"/>
      <c r="EB48" s="159"/>
      <c r="EC48" s="159"/>
      <c r="ED48" s="159"/>
      <c r="EE48" s="159"/>
      <c r="EF48" s="159"/>
      <c r="EG48" s="159"/>
      <c r="EH48" s="159"/>
      <c r="EI48" s="159"/>
      <c r="EJ48" s="159"/>
      <c r="EK48" s="159"/>
      <c r="EL48" s="159"/>
      <c r="EM48" s="159"/>
      <c r="EN48" s="159"/>
      <c r="EO48" s="159"/>
      <c r="EP48" s="159"/>
      <c r="EQ48" s="159"/>
      <c r="ER48" s="159"/>
      <c r="ES48" s="159"/>
      <c r="ET48" s="159"/>
      <c r="EU48" s="159"/>
      <c r="EV48" s="159"/>
      <c r="EW48" s="159"/>
      <c r="EX48" s="159"/>
      <c r="EY48" s="159"/>
      <c r="EZ48" s="159"/>
      <c r="FA48" s="159"/>
      <c r="FB48" s="159"/>
      <c r="FC48" s="159"/>
      <c r="FD48" s="159"/>
      <c r="FE48" s="159"/>
      <c r="FF48" s="159"/>
      <c r="FG48" s="159"/>
      <c r="FH48" s="159"/>
      <c r="FI48" s="159"/>
      <c r="FJ48" s="159"/>
      <c r="FK48" s="159"/>
      <c r="FL48" s="159"/>
      <c r="FM48" s="159"/>
      <c r="FN48" s="159"/>
      <c r="FO48" s="159"/>
      <c r="FP48" s="159"/>
      <c r="FQ48" s="159"/>
      <c r="FR48" s="159"/>
      <c r="FS48" s="159"/>
      <c r="FT48" s="159"/>
      <c r="FU48" s="159"/>
      <c r="FV48" s="159"/>
      <c r="FW48" s="159"/>
      <c r="FX48" s="159"/>
      <c r="FY48" s="159"/>
      <c r="FZ48" s="159"/>
      <c r="GA48" s="159"/>
      <c r="GB48" s="159"/>
      <c r="GC48" s="159"/>
      <c r="GD48" s="159"/>
      <c r="GE48" s="159"/>
      <c r="GF48" s="159"/>
      <c r="GG48" s="159"/>
      <c r="GH48" s="159"/>
      <c r="GI48" s="159"/>
      <c r="GJ48" s="159"/>
      <c r="GK48" s="159"/>
      <c r="GL48" s="159"/>
      <c r="GM48" s="159"/>
      <c r="GN48" s="159"/>
      <c r="GO48" s="159"/>
      <c r="GP48" s="159"/>
      <c r="GQ48" s="159"/>
      <c r="GR48" s="159"/>
      <c r="GS48" s="159"/>
      <c r="GT48" s="159"/>
      <c r="GU48" s="159"/>
      <c r="GV48" s="159"/>
      <c r="GW48" s="159"/>
      <c r="GX48" s="159"/>
      <c r="GY48" s="159"/>
      <c r="GZ48" s="159"/>
      <c r="HA48" s="159"/>
      <c r="HB48" s="159"/>
      <c r="HC48" s="159"/>
      <c r="HD48" s="159"/>
      <c r="HE48" s="159"/>
      <c r="HF48" s="159"/>
      <c r="HG48" s="159"/>
      <c r="HH48" s="159"/>
      <c r="HI48" s="159"/>
      <c r="HJ48" s="159"/>
      <c r="HK48" s="159"/>
      <c r="HL48" s="159"/>
      <c r="HM48" s="159"/>
      <c r="HN48" s="159"/>
      <c r="HO48" s="159"/>
      <c r="HP48" s="159"/>
      <c r="HQ48" s="159"/>
      <c r="HR48" s="159"/>
      <c r="HS48" s="159"/>
      <c r="HT48" s="159"/>
      <c r="HU48" s="159"/>
      <c r="HV48" s="159"/>
      <c r="HW48" s="159"/>
      <c r="HX48" s="159"/>
      <c r="HY48" s="159"/>
      <c r="HZ48" s="159"/>
      <c r="IA48" s="159"/>
      <c r="IB48" s="159"/>
      <c r="IC48" s="159"/>
      <c r="ID48" s="159"/>
      <c r="IE48" s="159"/>
      <c r="IF48" s="159"/>
      <c r="IG48" s="159"/>
      <c r="IH48" s="159"/>
      <c r="II48" s="159"/>
      <c r="IJ48" s="159"/>
      <c r="IK48" s="159"/>
      <c r="IL48" s="159"/>
      <c r="IM48" s="160"/>
    </row>
    <row r="49" spans="1:247" ht="18.95" customHeight="1">
      <c r="A49" s="158"/>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59"/>
      <c r="DW49" s="159"/>
      <c r="DX49" s="159"/>
      <c r="DY49" s="159"/>
      <c r="DZ49" s="159"/>
      <c r="EA49" s="159"/>
      <c r="EB49" s="159"/>
      <c r="EC49" s="159"/>
      <c r="ED49" s="159"/>
      <c r="EE49" s="159"/>
      <c r="EF49" s="159"/>
      <c r="EG49" s="159"/>
      <c r="EH49" s="159"/>
      <c r="EI49" s="159"/>
      <c r="EJ49" s="159"/>
      <c r="EK49" s="159"/>
      <c r="EL49" s="159"/>
      <c r="EM49" s="159"/>
      <c r="EN49" s="159"/>
      <c r="EO49" s="159"/>
      <c r="EP49" s="159"/>
      <c r="EQ49" s="159"/>
      <c r="ER49" s="159"/>
      <c r="ES49" s="159"/>
      <c r="ET49" s="159"/>
      <c r="EU49" s="159"/>
      <c r="EV49" s="159"/>
      <c r="EW49" s="159"/>
      <c r="EX49" s="159"/>
      <c r="EY49" s="159"/>
      <c r="EZ49" s="159"/>
      <c r="FA49" s="159"/>
      <c r="FB49" s="159"/>
      <c r="FC49" s="159"/>
      <c r="FD49" s="159"/>
      <c r="FE49" s="159"/>
      <c r="FF49" s="159"/>
      <c r="FG49" s="159"/>
      <c r="FH49" s="159"/>
      <c r="FI49" s="159"/>
      <c r="FJ49" s="159"/>
      <c r="FK49" s="159"/>
      <c r="FL49" s="159"/>
      <c r="FM49" s="159"/>
      <c r="FN49" s="159"/>
      <c r="FO49" s="159"/>
      <c r="FP49" s="159"/>
      <c r="FQ49" s="159"/>
      <c r="FR49" s="159"/>
      <c r="FS49" s="159"/>
      <c r="FT49" s="159"/>
      <c r="FU49" s="159"/>
      <c r="FV49" s="159"/>
      <c r="FW49" s="159"/>
      <c r="FX49" s="159"/>
      <c r="FY49" s="159"/>
      <c r="FZ49" s="159"/>
      <c r="GA49" s="159"/>
      <c r="GB49" s="159"/>
      <c r="GC49" s="159"/>
      <c r="GD49" s="159"/>
      <c r="GE49" s="159"/>
      <c r="GF49" s="159"/>
      <c r="GG49" s="159"/>
      <c r="GH49" s="159"/>
      <c r="GI49" s="159"/>
      <c r="GJ49" s="159"/>
      <c r="GK49" s="159"/>
      <c r="GL49" s="159"/>
      <c r="GM49" s="159"/>
      <c r="GN49" s="159"/>
      <c r="GO49" s="159"/>
      <c r="GP49" s="159"/>
      <c r="GQ49" s="159"/>
      <c r="GR49" s="159"/>
      <c r="GS49" s="159"/>
      <c r="GT49" s="159"/>
      <c r="GU49" s="159"/>
      <c r="GV49" s="159"/>
      <c r="GW49" s="159"/>
      <c r="GX49" s="159"/>
      <c r="GY49" s="159"/>
      <c r="GZ49" s="159"/>
      <c r="HA49" s="159"/>
      <c r="HB49" s="159"/>
      <c r="HC49" s="159"/>
      <c r="HD49" s="159"/>
      <c r="HE49" s="159"/>
      <c r="HF49" s="159"/>
      <c r="HG49" s="159"/>
      <c r="HH49" s="159"/>
      <c r="HI49" s="159"/>
      <c r="HJ49" s="159"/>
      <c r="HK49" s="159"/>
      <c r="HL49" s="159"/>
      <c r="HM49" s="159"/>
      <c r="HN49" s="159"/>
      <c r="HO49" s="159"/>
      <c r="HP49" s="159"/>
      <c r="HQ49" s="159"/>
      <c r="HR49" s="159"/>
      <c r="HS49" s="159"/>
      <c r="HT49" s="159"/>
      <c r="HU49" s="159"/>
      <c r="HV49" s="159"/>
      <c r="HW49" s="159"/>
      <c r="HX49" s="159"/>
      <c r="HY49" s="159"/>
      <c r="HZ49" s="159"/>
      <c r="IA49" s="159"/>
      <c r="IB49" s="159"/>
      <c r="IC49" s="159"/>
      <c r="ID49" s="159"/>
      <c r="IE49" s="159"/>
      <c r="IF49" s="159"/>
      <c r="IG49" s="159"/>
      <c r="IH49" s="159"/>
      <c r="II49" s="159"/>
      <c r="IJ49" s="159"/>
      <c r="IK49" s="159"/>
      <c r="IL49" s="159"/>
      <c r="IM49" s="160"/>
    </row>
    <row r="50" spans="1:247" ht="18.95" customHeight="1">
      <c r="A50" s="158"/>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59"/>
      <c r="DW50" s="159"/>
      <c r="DX50" s="159"/>
      <c r="DY50" s="159"/>
      <c r="DZ50" s="159"/>
      <c r="EA50" s="159"/>
      <c r="EB50" s="159"/>
      <c r="EC50" s="159"/>
      <c r="ED50" s="159"/>
      <c r="EE50" s="159"/>
      <c r="EF50" s="159"/>
      <c r="EG50" s="159"/>
      <c r="EH50" s="159"/>
      <c r="EI50" s="159"/>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59"/>
      <c r="FU50" s="159"/>
      <c r="FV50" s="159"/>
      <c r="FW50" s="159"/>
      <c r="FX50" s="159"/>
      <c r="FY50" s="159"/>
      <c r="FZ50" s="159"/>
      <c r="GA50" s="159"/>
      <c r="GB50" s="159"/>
      <c r="GC50" s="159"/>
      <c r="GD50" s="159"/>
      <c r="GE50" s="159"/>
      <c r="GF50" s="159"/>
      <c r="GG50" s="159"/>
      <c r="GH50" s="159"/>
      <c r="GI50" s="159"/>
      <c r="GJ50" s="159"/>
      <c r="GK50" s="159"/>
      <c r="GL50" s="159"/>
      <c r="GM50" s="159"/>
      <c r="GN50" s="159"/>
      <c r="GO50" s="159"/>
      <c r="GP50" s="159"/>
      <c r="GQ50" s="159"/>
      <c r="GR50" s="159"/>
      <c r="GS50" s="159"/>
      <c r="GT50" s="159"/>
      <c r="GU50" s="159"/>
      <c r="GV50" s="159"/>
      <c r="GW50" s="159"/>
      <c r="GX50" s="159"/>
      <c r="GY50" s="159"/>
      <c r="GZ50" s="159"/>
      <c r="HA50" s="159"/>
      <c r="HB50" s="159"/>
      <c r="HC50" s="159"/>
      <c r="HD50" s="159"/>
      <c r="HE50" s="159"/>
      <c r="HF50" s="159"/>
      <c r="HG50" s="159"/>
      <c r="HH50" s="159"/>
      <c r="HI50" s="159"/>
      <c r="HJ50" s="159"/>
      <c r="HK50" s="159"/>
      <c r="HL50" s="159"/>
      <c r="HM50" s="159"/>
      <c r="HN50" s="159"/>
      <c r="HO50" s="159"/>
      <c r="HP50" s="159"/>
      <c r="HQ50" s="159"/>
      <c r="HR50" s="159"/>
      <c r="HS50" s="159"/>
      <c r="HT50" s="159"/>
      <c r="HU50" s="159"/>
      <c r="HV50" s="159"/>
      <c r="HW50" s="159"/>
      <c r="HX50" s="159"/>
      <c r="HY50" s="159"/>
      <c r="HZ50" s="159"/>
      <c r="IA50" s="159"/>
      <c r="IB50" s="159"/>
      <c r="IC50" s="159"/>
      <c r="ID50" s="159"/>
      <c r="IE50" s="159"/>
      <c r="IF50" s="159"/>
      <c r="IG50" s="159"/>
      <c r="IH50" s="159"/>
      <c r="II50" s="159"/>
      <c r="IJ50" s="159"/>
      <c r="IK50" s="159"/>
      <c r="IL50" s="159"/>
      <c r="IM50" s="160"/>
    </row>
    <row r="51" spans="1:247" ht="16.350000000000001" customHeight="1">
      <c r="A51" s="158"/>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c r="CX51" s="159"/>
      <c r="CY51" s="159"/>
      <c r="CZ51" s="159"/>
      <c r="DA51" s="159"/>
      <c r="DB51" s="159"/>
      <c r="DC51" s="159"/>
      <c r="DD51" s="159"/>
      <c r="DE51" s="159"/>
      <c r="DF51" s="159"/>
      <c r="DG51" s="159"/>
      <c r="DH51" s="159"/>
      <c r="DI51" s="159"/>
      <c r="DJ51" s="159"/>
      <c r="DK51" s="159"/>
      <c r="DL51" s="159"/>
      <c r="DM51" s="159"/>
      <c r="DN51" s="159"/>
      <c r="DO51" s="159"/>
      <c r="DP51" s="159"/>
      <c r="DQ51" s="159"/>
      <c r="DR51" s="159"/>
      <c r="DS51" s="159"/>
      <c r="DT51" s="159"/>
      <c r="DU51" s="159"/>
      <c r="DV51" s="159"/>
      <c r="DW51" s="159"/>
      <c r="DX51" s="159"/>
      <c r="DY51" s="159"/>
      <c r="DZ51" s="159"/>
      <c r="EA51" s="159"/>
      <c r="EB51" s="159"/>
      <c r="EC51" s="159"/>
      <c r="ED51" s="159"/>
      <c r="EE51" s="159"/>
      <c r="EF51" s="159"/>
      <c r="EG51" s="159"/>
      <c r="EH51" s="159"/>
      <c r="EI51" s="159"/>
      <c r="EJ51" s="159"/>
      <c r="EK51" s="159"/>
      <c r="EL51" s="159"/>
      <c r="EM51" s="159"/>
      <c r="EN51" s="159"/>
      <c r="EO51" s="159"/>
      <c r="EP51" s="159"/>
      <c r="EQ51" s="159"/>
      <c r="ER51" s="159"/>
      <c r="ES51" s="159"/>
      <c r="ET51" s="159"/>
      <c r="EU51" s="159"/>
      <c r="EV51" s="159"/>
      <c r="EW51" s="159"/>
      <c r="EX51" s="159"/>
      <c r="EY51" s="159"/>
      <c r="EZ51" s="159"/>
      <c r="FA51" s="159"/>
      <c r="FB51" s="159"/>
      <c r="FC51" s="159"/>
      <c r="FD51" s="159"/>
      <c r="FE51" s="159"/>
      <c r="FF51" s="159"/>
      <c r="FG51" s="159"/>
      <c r="FH51" s="159"/>
      <c r="FI51" s="159"/>
      <c r="FJ51" s="159"/>
      <c r="FK51" s="159"/>
      <c r="FL51" s="159"/>
      <c r="FM51" s="159"/>
      <c r="FN51" s="159"/>
      <c r="FO51" s="159"/>
      <c r="FP51" s="159"/>
      <c r="FQ51" s="159"/>
      <c r="FR51" s="159"/>
      <c r="FS51" s="159"/>
      <c r="FT51" s="159"/>
      <c r="FU51" s="159"/>
      <c r="FV51" s="159"/>
      <c r="FW51" s="159"/>
      <c r="FX51" s="159"/>
      <c r="FY51" s="159"/>
      <c r="FZ51" s="159"/>
      <c r="GA51" s="159"/>
      <c r="GB51" s="159"/>
      <c r="GC51" s="159"/>
      <c r="GD51" s="159"/>
      <c r="GE51" s="159"/>
      <c r="GF51" s="159"/>
      <c r="GG51" s="159"/>
      <c r="GH51" s="159"/>
      <c r="GI51" s="159"/>
      <c r="GJ51" s="159"/>
      <c r="GK51" s="159"/>
      <c r="GL51" s="159"/>
      <c r="GM51" s="159"/>
      <c r="GN51" s="159"/>
      <c r="GO51" s="159"/>
      <c r="GP51" s="159"/>
      <c r="GQ51" s="159"/>
      <c r="GR51" s="159"/>
      <c r="GS51" s="159"/>
      <c r="GT51" s="159"/>
      <c r="GU51" s="159"/>
      <c r="GV51" s="159"/>
      <c r="GW51" s="159"/>
      <c r="GX51" s="159"/>
      <c r="GY51" s="159"/>
      <c r="GZ51" s="159"/>
      <c r="HA51" s="159"/>
      <c r="HB51" s="159"/>
      <c r="HC51" s="159"/>
      <c r="HD51" s="159"/>
      <c r="HE51" s="159"/>
      <c r="HF51" s="159"/>
      <c r="HG51" s="159"/>
      <c r="HH51" s="159"/>
      <c r="HI51" s="159"/>
      <c r="HJ51" s="159"/>
      <c r="HK51" s="159"/>
      <c r="HL51" s="159"/>
      <c r="HM51" s="159"/>
      <c r="HN51" s="159"/>
      <c r="HO51" s="159"/>
      <c r="HP51" s="159"/>
      <c r="HQ51" s="159"/>
      <c r="HR51" s="159"/>
      <c r="HS51" s="159"/>
      <c r="HT51" s="159"/>
      <c r="HU51" s="159"/>
      <c r="HV51" s="159"/>
      <c r="HW51" s="159"/>
      <c r="HX51" s="159"/>
      <c r="HY51" s="159"/>
      <c r="HZ51" s="159"/>
      <c r="IA51" s="159"/>
      <c r="IB51" s="159"/>
      <c r="IC51" s="159"/>
      <c r="ID51" s="159"/>
      <c r="IE51" s="159"/>
      <c r="IF51" s="159"/>
      <c r="IG51" s="159"/>
      <c r="IH51" s="159"/>
      <c r="II51" s="159"/>
      <c r="IJ51" s="159"/>
      <c r="IK51" s="159"/>
      <c r="IL51" s="159"/>
      <c r="IM51" s="160"/>
    </row>
    <row r="52" spans="1:247" ht="16.350000000000001" customHeight="1">
      <c r="A52" s="158"/>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c r="CX52" s="159"/>
      <c r="CY52" s="159"/>
      <c r="CZ52" s="159"/>
      <c r="DA52" s="159"/>
      <c r="DB52" s="159"/>
      <c r="DC52" s="159"/>
      <c r="DD52" s="159"/>
      <c r="DE52" s="159"/>
      <c r="DF52" s="159"/>
      <c r="DG52" s="159"/>
      <c r="DH52" s="159"/>
      <c r="DI52" s="159"/>
      <c r="DJ52" s="159"/>
      <c r="DK52" s="159"/>
      <c r="DL52" s="159"/>
      <c r="DM52" s="159"/>
      <c r="DN52" s="159"/>
      <c r="DO52" s="159"/>
      <c r="DP52" s="159"/>
      <c r="DQ52" s="159"/>
      <c r="DR52" s="159"/>
      <c r="DS52" s="159"/>
      <c r="DT52" s="159"/>
      <c r="DU52" s="159"/>
      <c r="DV52" s="159"/>
      <c r="DW52" s="159"/>
      <c r="DX52" s="159"/>
      <c r="DY52" s="159"/>
      <c r="DZ52" s="159"/>
      <c r="EA52" s="159"/>
      <c r="EB52" s="159"/>
      <c r="EC52" s="159"/>
      <c r="ED52" s="159"/>
      <c r="EE52" s="159"/>
      <c r="EF52" s="159"/>
      <c r="EG52" s="159"/>
      <c r="EH52" s="159"/>
      <c r="EI52" s="159"/>
      <c r="EJ52" s="159"/>
      <c r="EK52" s="159"/>
      <c r="EL52" s="159"/>
      <c r="EM52" s="159"/>
      <c r="EN52" s="159"/>
      <c r="EO52" s="159"/>
      <c r="EP52" s="159"/>
      <c r="EQ52" s="159"/>
      <c r="ER52" s="159"/>
      <c r="ES52" s="159"/>
      <c r="ET52" s="159"/>
      <c r="EU52" s="159"/>
      <c r="EV52" s="159"/>
      <c r="EW52" s="159"/>
      <c r="EX52" s="159"/>
      <c r="EY52" s="159"/>
      <c r="EZ52" s="159"/>
      <c r="FA52" s="159"/>
      <c r="FB52" s="159"/>
      <c r="FC52" s="159"/>
      <c r="FD52" s="159"/>
      <c r="FE52" s="159"/>
      <c r="FF52" s="159"/>
      <c r="FG52" s="159"/>
      <c r="FH52" s="159"/>
      <c r="FI52" s="159"/>
      <c r="FJ52" s="159"/>
      <c r="FK52" s="159"/>
      <c r="FL52" s="159"/>
      <c r="FM52" s="159"/>
      <c r="FN52" s="159"/>
      <c r="FO52" s="159"/>
      <c r="FP52" s="159"/>
      <c r="FQ52" s="159"/>
      <c r="FR52" s="159"/>
      <c r="FS52" s="159"/>
      <c r="FT52" s="159"/>
      <c r="FU52" s="159"/>
      <c r="FV52" s="159"/>
      <c r="FW52" s="159"/>
      <c r="FX52" s="159"/>
      <c r="FY52" s="159"/>
      <c r="FZ52" s="159"/>
      <c r="GA52" s="159"/>
      <c r="GB52" s="159"/>
      <c r="GC52" s="159"/>
      <c r="GD52" s="159"/>
      <c r="GE52" s="159"/>
      <c r="GF52" s="159"/>
      <c r="GG52" s="159"/>
      <c r="GH52" s="159"/>
      <c r="GI52" s="159"/>
      <c r="GJ52" s="159"/>
      <c r="GK52" s="159"/>
      <c r="GL52" s="159"/>
      <c r="GM52" s="159"/>
      <c r="GN52" s="159"/>
      <c r="GO52" s="159"/>
      <c r="GP52" s="159"/>
      <c r="GQ52" s="159"/>
      <c r="GR52" s="159"/>
      <c r="GS52" s="159"/>
      <c r="GT52" s="159"/>
      <c r="GU52" s="159"/>
      <c r="GV52" s="159"/>
      <c r="GW52" s="159"/>
      <c r="GX52" s="159"/>
      <c r="GY52" s="159"/>
      <c r="GZ52" s="159"/>
      <c r="HA52" s="159"/>
      <c r="HB52" s="159"/>
      <c r="HC52" s="159"/>
      <c r="HD52" s="159"/>
      <c r="HE52" s="159"/>
      <c r="HF52" s="159"/>
      <c r="HG52" s="159"/>
      <c r="HH52" s="159"/>
      <c r="HI52" s="159"/>
      <c r="HJ52" s="159"/>
      <c r="HK52" s="159"/>
      <c r="HL52" s="159"/>
      <c r="HM52" s="159"/>
      <c r="HN52" s="159"/>
      <c r="HO52" s="159"/>
      <c r="HP52" s="159"/>
      <c r="HQ52" s="159"/>
      <c r="HR52" s="159"/>
      <c r="HS52" s="159"/>
      <c r="HT52" s="159"/>
      <c r="HU52" s="159"/>
      <c r="HV52" s="159"/>
      <c r="HW52" s="159"/>
      <c r="HX52" s="159"/>
      <c r="HY52" s="159"/>
      <c r="HZ52" s="159"/>
      <c r="IA52" s="159"/>
      <c r="IB52" s="159"/>
      <c r="IC52" s="159"/>
      <c r="ID52" s="159"/>
      <c r="IE52" s="159"/>
      <c r="IF52" s="159"/>
      <c r="IG52" s="159"/>
      <c r="IH52" s="159"/>
      <c r="II52" s="159"/>
      <c r="IJ52" s="159"/>
      <c r="IK52" s="159"/>
      <c r="IL52" s="159"/>
      <c r="IM52" s="160"/>
    </row>
    <row r="53" spans="1:247" ht="16.350000000000001" customHeight="1">
      <c r="A53" s="158"/>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c r="GK53" s="159"/>
      <c r="GL53" s="159"/>
      <c r="GM53" s="159"/>
      <c r="GN53" s="159"/>
      <c r="GO53" s="159"/>
      <c r="GP53" s="159"/>
      <c r="GQ53" s="159"/>
      <c r="GR53" s="159"/>
      <c r="GS53" s="159"/>
      <c r="GT53" s="159"/>
      <c r="GU53" s="159"/>
      <c r="GV53" s="159"/>
      <c r="GW53" s="159"/>
      <c r="GX53" s="159"/>
      <c r="GY53" s="159"/>
      <c r="GZ53" s="159"/>
      <c r="HA53" s="159"/>
      <c r="HB53" s="159"/>
      <c r="HC53" s="159"/>
      <c r="HD53" s="159"/>
      <c r="HE53" s="159"/>
      <c r="HF53" s="159"/>
      <c r="HG53" s="159"/>
      <c r="HH53" s="159"/>
      <c r="HI53" s="159"/>
      <c r="HJ53" s="159"/>
      <c r="HK53" s="159"/>
      <c r="HL53" s="159"/>
      <c r="HM53" s="159"/>
      <c r="HN53" s="159"/>
      <c r="HO53" s="159"/>
      <c r="HP53" s="159"/>
      <c r="HQ53" s="159"/>
      <c r="HR53" s="159"/>
      <c r="HS53" s="159"/>
      <c r="HT53" s="159"/>
      <c r="HU53" s="159"/>
      <c r="HV53" s="159"/>
      <c r="HW53" s="159"/>
      <c r="HX53" s="159"/>
      <c r="HY53" s="159"/>
      <c r="HZ53" s="159"/>
      <c r="IA53" s="159"/>
      <c r="IB53" s="159"/>
      <c r="IC53" s="159"/>
      <c r="ID53" s="159"/>
      <c r="IE53" s="159"/>
      <c r="IF53" s="159"/>
      <c r="IG53" s="159"/>
      <c r="IH53" s="159"/>
      <c r="II53" s="159"/>
      <c r="IJ53" s="159"/>
      <c r="IK53" s="159"/>
      <c r="IL53" s="159"/>
      <c r="IM53" s="160"/>
    </row>
    <row r="54" spans="1:247" ht="16.350000000000001" customHeight="1">
      <c r="A54" s="158"/>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59"/>
      <c r="FU54" s="159"/>
      <c r="FV54" s="159"/>
      <c r="FW54" s="159"/>
      <c r="FX54" s="159"/>
      <c r="FY54" s="159"/>
      <c r="FZ54" s="159"/>
      <c r="GA54" s="159"/>
      <c r="GB54" s="159"/>
      <c r="GC54" s="159"/>
      <c r="GD54" s="159"/>
      <c r="GE54" s="159"/>
      <c r="GF54" s="159"/>
      <c r="GG54" s="159"/>
      <c r="GH54" s="159"/>
      <c r="GI54" s="159"/>
      <c r="GJ54" s="159"/>
      <c r="GK54" s="159"/>
      <c r="GL54" s="159"/>
      <c r="GM54" s="159"/>
      <c r="GN54" s="159"/>
      <c r="GO54" s="159"/>
      <c r="GP54" s="159"/>
      <c r="GQ54" s="159"/>
      <c r="GR54" s="159"/>
      <c r="GS54" s="159"/>
      <c r="GT54" s="159"/>
      <c r="GU54" s="159"/>
      <c r="GV54" s="159"/>
      <c r="GW54" s="159"/>
      <c r="GX54" s="159"/>
      <c r="GY54" s="159"/>
      <c r="GZ54" s="159"/>
      <c r="HA54" s="159"/>
      <c r="HB54" s="159"/>
      <c r="HC54" s="159"/>
      <c r="HD54" s="159"/>
      <c r="HE54" s="159"/>
      <c r="HF54" s="159"/>
      <c r="HG54" s="159"/>
      <c r="HH54" s="159"/>
      <c r="HI54" s="159"/>
      <c r="HJ54" s="159"/>
      <c r="HK54" s="159"/>
      <c r="HL54" s="159"/>
      <c r="HM54" s="159"/>
      <c r="HN54" s="159"/>
      <c r="HO54" s="159"/>
      <c r="HP54" s="159"/>
      <c r="HQ54" s="159"/>
      <c r="HR54" s="159"/>
      <c r="HS54" s="159"/>
      <c r="HT54" s="159"/>
      <c r="HU54" s="159"/>
      <c r="HV54" s="159"/>
      <c r="HW54" s="159"/>
      <c r="HX54" s="159"/>
      <c r="HY54" s="159"/>
      <c r="HZ54" s="159"/>
      <c r="IA54" s="159"/>
      <c r="IB54" s="159"/>
      <c r="IC54" s="159"/>
      <c r="ID54" s="159"/>
      <c r="IE54" s="159"/>
      <c r="IF54" s="159"/>
      <c r="IG54" s="159"/>
      <c r="IH54" s="159"/>
      <c r="II54" s="159"/>
      <c r="IJ54" s="159"/>
      <c r="IK54" s="159"/>
      <c r="IL54" s="159"/>
      <c r="IM54" s="160"/>
    </row>
    <row r="55" spans="1:247" ht="20.100000000000001" customHeight="1">
      <c r="A55" s="158"/>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59"/>
      <c r="DW55" s="159"/>
      <c r="DX55" s="159"/>
      <c r="DY55" s="159"/>
      <c r="DZ55" s="159"/>
      <c r="EA55" s="159"/>
      <c r="EB55" s="159"/>
      <c r="EC55" s="159"/>
      <c r="ED55" s="159"/>
      <c r="EE55" s="159"/>
      <c r="EF55" s="159"/>
      <c r="EG55" s="159"/>
      <c r="EH55" s="159"/>
      <c r="EI55" s="159"/>
      <c r="EJ55" s="159"/>
      <c r="EK55" s="159"/>
      <c r="EL55" s="159"/>
      <c r="EM55" s="159"/>
      <c r="EN55" s="159"/>
      <c r="EO55" s="159"/>
      <c r="EP55" s="159"/>
      <c r="EQ55" s="159"/>
      <c r="ER55" s="159"/>
      <c r="ES55" s="159"/>
      <c r="ET55" s="159"/>
      <c r="EU55" s="159"/>
      <c r="EV55" s="159"/>
      <c r="EW55" s="159"/>
      <c r="EX55" s="159"/>
      <c r="EY55" s="159"/>
      <c r="EZ55" s="159"/>
      <c r="FA55" s="159"/>
      <c r="FB55" s="159"/>
      <c r="FC55" s="159"/>
      <c r="FD55" s="159"/>
      <c r="FE55" s="159"/>
      <c r="FF55" s="159"/>
      <c r="FG55" s="159"/>
      <c r="FH55" s="159"/>
      <c r="FI55" s="159"/>
      <c r="FJ55" s="159"/>
      <c r="FK55" s="159"/>
      <c r="FL55" s="159"/>
      <c r="FM55" s="159"/>
      <c r="FN55" s="159"/>
      <c r="FO55" s="159"/>
      <c r="FP55" s="159"/>
      <c r="FQ55" s="159"/>
      <c r="FR55" s="159"/>
      <c r="FS55" s="159"/>
      <c r="FT55" s="159"/>
      <c r="FU55" s="159"/>
      <c r="FV55" s="159"/>
      <c r="FW55" s="159"/>
      <c r="FX55" s="159"/>
      <c r="FY55" s="159"/>
      <c r="FZ55" s="159"/>
      <c r="GA55" s="159"/>
      <c r="GB55" s="159"/>
      <c r="GC55" s="159"/>
      <c r="GD55" s="159"/>
      <c r="GE55" s="159"/>
      <c r="GF55" s="159"/>
      <c r="GG55" s="159"/>
      <c r="GH55" s="159"/>
      <c r="GI55" s="159"/>
      <c r="GJ55" s="159"/>
      <c r="GK55" s="159"/>
      <c r="GL55" s="159"/>
      <c r="GM55" s="159"/>
      <c r="GN55" s="159"/>
      <c r="GO55" s="159"/>
      <c r="GP55" s="159"/>
      <c r="GQ55" s="159"/>
      <c r="GR55" s="159"/>
      <c r="GS55" s="159"/>
      <c r="GT55" s="159"/>
      <c r="GU55" s="159"/>
      <c r="GV55" s="159"/>
      <c r="GW55" s="159"/>
      <c r="GX55" s="159"/>
      <c r="GY55" s="159"/>
      <c r="GZ55" s="159"/>
      <c r="HA55" s="159"/>
      <c r="HB55" s="159"/>
      <c r="HC55" s="159"/>
      <c r="HD55" s="159"/>
      <c r="HE55" s="159"/>
      <c r="HF55" s="159"/>
      <c r="HG55" s="159"/>
      <c r="HH55" s="159"/>
      <c r="HI55" s="159"/>
      <c r="HJ55" s="159"/>
      <c r="HK55" s="159"/>
      <c r="HL55" s="159"/>
      <c r="HM55" s="159"/>
      <c r="HN55" s="159"/>
      <c r="HO55" s="159"/>
      <c r="HP55" s="159"/>
      <c r="HQ55" s="159"/>
      <c r="HR55" s="159"/>
      <c r="HS55" s="159"/>
      <c r="HT55" s="159"/>
      <c r="HU55" s="159"/>
      <c r="HV55" s="159"/>
      <c r="HW55" s="159"/>
      <c r="HX55" s="159"/>
      <c r="HY55" s="159"/>
      <c r="HZ55" s="159"/>
      <c r="IA55" s="159"/>
      <c r="IB55" s="159"/>
      <c r="IC55" s="159"/>
      <c r="ID55" s="159"/>
      <c r="IE55" s="159"/>
      <c r="IF55" s="159"/>
      <c r="IG55" s="159"/>
      <c r="IH55" s="159"/>
      <c r="II55" s="159"/>
      <c r="IJ55" s="159"/>
      <c r="IK55" s="159"/>
      <c r="IL55" s="159"/>
      <c r="IM55" s="160"/>
    </row>
    <row r="56" spans="1:247" ht="18.95" customHeight="1">
      <c r="A56" s="158"/>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c r="FA56" s="159"/>
      <c r="FB56" s="159"/>
      <c r="FC56" s="159"/>
      <c r="FD56" s="159"/>
      <c r="FE56" s="159"/>
      <c r="FF56" s="159"/>
      <c r="FG56" s="159"/>
      <c r="FH56" s="159"/>
      <c r="FI56" s="159"/>
      <c r="FJ56" s="159"/>
      <c r="FK56" s="159"/>
      <c r="FL56" s="159"/>
      <c r="FM56" s="159"/>
      <c r="FN56" s="159"/>
      <c r="FO56" s="159"/>
      <c r="FP56" s="159"/>
      <c r="FQ56" s="159"/>
      <c r="FR56" s="159"/>
      <c r="FS56" s="159"/>
      <c r="FT56" s="159"/>
      <c r="FU56" s="159"/>
      <c r="FV56" s="159"/>
      <c r="FW56" s="159"/>
      <c r="FX56" s="159"/>
      <c r="FY56" s="159"/>
      <c r="FZ56" s="159"/>
      <c r="GA56" s="159"/>
      <c r="GB56" s="159"/>
      <c r="GC56" s="159"/>
      <c r="GD56" s="159"/>
      <c r="GE56" s="159"/>
      <c r="GF56" s="159"/>
      <c r="GG56" s="159"/>
      <c r="GH56" s="159"/>
      <c r="GI56" s="159"/>
      <c r="GJ56" s="159"/>
      <c r="GK56" s="159"/>
      <c r="GL56" s="159"/>
      <c r="GM56" s="159"/>
      <c r="GN56" s="159"/>
      <c r="GO56" s="159"/>
      <c r="GP56" s="159"/>
      <c r="GQ56" s="159"/>
      <c r="GR56" s="159"/>
      <c r="GS56" s="159"/>
      <c r="GT56" s="159"/>
      <c r="GU56" s="159"/>
      <c r="GV56" s="159"/>
      <c r="GW56" s="159"/>
      <c r="GX56" s="159"/>
      <c r="GY56" s="159"/>
      <c r="GZ56" s="159"/>
      <c r="HA56" s="159"/>
      <c r="HB56" s="159"/>
      <c r="HC56" s="159"/>
      <c r="HD56" s="159"/>
      <c r="HE56" s="159"/>
      <c r="HF56" s="159"/>
      <c r="HG56" s="159"/>
      <c r="HH56" s="159"/>
      <c r="HI56" s="159"/>
      <c r="HJ56" s="159"/>
      <c r="HK56" s="159"/>
      <c r="HL56" s="159"/>
      <c r="HM56" s="159"/>
      <c r="HN56" s="159"/>
      <c r="HO56" s="159"/>
      <c r="HP56" s="159"/>
      <c r="HQ56" s="159"/>
      <c r="HR56" s="159"/>
      <c r="HS56" s="159"/>
      <c r="HT56" s="159"/>
      <c r="HU56" s="159"/>
      <c r="HV56" s="159"/>
      <c r="HW56" s="159"/>
      <c r="HX56" s="159"/>
      <c r="HY56" s="159"/>
      <c r="HZ56" s="159"/>
      <c r="IA56" s="159"/>
      <c r="IB56" s="159"/>
      <c r="IC56" s="159"/>
      <c r="ID56" s="159"/>
      <c r="IE56" s="159"/>
      <c r="IF56" s="159"/>
      <c r="IG56" s="159"/>
      <c r="IH56" s="159"/>
      <c r="II56" s="159"/>
      <c r="IJ56" s="159"/>
      <c r="IK56" s="159"/>
      <c r="IL56" s="159"/>
      <c r="IM56" s="160"/>
    </row>
    <row r="57" spans="1:247" ht="18.95" customHeight="1">
      <c r="A57" s="158"/>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c r="DU57" s="159"/>
      <c r="DV57" s="159"/>
      <c r="DW57" s="159"/>
      <c r="DX57" s="159"/>
      <c r="DY57" s="159"/>
      <c r="DZ57" s="159"/>
      <c r="EA57" s="159"/>
      <c r="EB57" s="159"/>
      <c r="EC57" s="159"/>
      <c r="ED57" s="159"/>
      <c r="EE57" s="159"/>
      <c r="EF57" s="159"/>
      <c r="EG57" s="159"/>
      <c r="EH57" s="159"/>
      <c r="EI57" s="159"/>
      <c r="EJ57" s="159"/>
      <c r="EK57" s="159"/>
      <c r="EL57" s="159"/>
      <c r="EM57" s="159"/>
      <c r="EN57" s="159"/>
      <c r="EO57" s="159"/>
      <c r="EP57" s="159"/>
      <c r="EQ57" s="159"/>
      <c r="ER57" s="159"/>
      <c r="ES57" s="159"/>
      <c r="ET57" s="159"/>
      <c r="EU57" s="159"/>
      <c r="EV57" s="159"/>
      <c r="EW57" s="159"/>
      <c r="EX57" s="159"/>
      <c r="EY57" s="159"/>
      <c r="EZ57" s="159"/>
      <c r="FA57" s="159"/>
      <c r="FB57" s="159"/>
      <c r="FC57" s="159"/>
      <c r="FD57" s="159"/>
      <c r="FE57" s="159"/>
      <c r="FF57" s="159"/>
      <c r="FG57" s="159"/>
      <c r="FH57" s="159"/>
      <c r="FI57" s="159"/>
      <c r="FJ57" s="159"/>
      <c r="FK57" s="159"/>
      <c r="FL57" s="159"/>
      <c r="FM57" s="159"/>
      <c r="FN57" s="159"/>
      <c r="FO57" s="159"/>
      <c r="FP57" s="159"/>
      <c r="FQ57" s="159"/>
      <c r="FR57" s="159"/>
      <c r="FS57" s="159"/>
      <c r="FT57" s="159"/>
      <c r="FU57" s="159"/>
      <c r="FV57" s="159"/>
      <c r="FW57" s="159"/>
      <c r="FX57" s="159"/>
      <c r="FY57" s="159"/>
      <c r="FZ57" s="159"/>
      <c r="GA57" s="159"/>
      <c r="GB57" s="159"/>
      <c r="GC57" s="159"/>
      <c r="GD57" s="159"/>
      <c r="GE57" s="159"/>
      <c r="GF57" s="159"/>
      <c r="GG57" s="159"/>
      <c r="GH57" s="159"/>
      <c r="GI57" s="159"/>
      <c r="GJ57" s="159"/>
      <c r="GK57" s="159"/>
      <c r="GL57" s="159"/>
      <c r="GM57" s="159"/>
      <c r="GN57" s="159"/>
      <c r="GO57" s="159"/>
      <c r="GP57" s="159"/>
      <c r="GQ57" s="159"/>
      <c r="GR57" s="159"/>
      <c r="GS57" s="159"/>
      <c r="GT57" s="159"/>
      <c r="GU57" s="159"/>
      <c r="GV57" s="159"/>
      <c r="GW57" s="159"/>
      <c r="GX57" s="159"/>
      <c r="GY57" s="159"/>
      <c r="GZ57" s="159"/>
      <c r="HA57" s="159"/>
      <c r="HB57" s="159"/>
      <c r="HC57" s="159"/>
      <c r="HD57" s="159"/>
      <c r="HE57" s="159"/>
      <c r="HF57" s="159"/>
      <c r="HG57" s="159"/>
      <c r="HH57" s="159"/>
      <c r="HI57" s="159"/>
      <c r="HJ57" s="159"/>
      <c r="HK57" s="159"/>
      <c r="HL57" s="159"/>
      <c r="HM57" s="159"/>
      <c r="HN57" s="159"/>
      <c r="HO57" s="159"/>
      <c r="HP57" s="159"/>
      <c r="HQ57" s="159"/>
      <c r="HR57" s="159"/>
      <c r="HS57" s="159"/>
      <c r="HT57" s="159"/>
      <c r="HU57" s="159"/>
      <c r="HV57" s="159"/>
      <c r="HW57" s="159"/>
      <c r="HX57" s="159"/>
      <c r="HY57" s="159"/>
      <c r="HZ57" s="159"/>
      <c r="IA57" s="159"/>
      <c r="IB57" s="159"/>
      <c r="IC57" s="159"/>
      <c r="ID57" s="159"/>
      <c r="IE57" s="159"/>
      <c r="IF57" s="159"/>
      <c r="IG57" s="159"/>
      <c r="IH57" s="159"/>
      <c r="II57" s="159"/>
      <c r="IJ57" s="159"/>
      <c r="IK57" s="159"/>
      <c r="IL57" s="159"/>
      <c r="IM57" s="160"/>
    </row>
    <row r="58" spans="1:247" ht="21" customHeight="1">
      <c r="A58" s="158"/>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59"/>
      <c r="DW58" s="159"/>
      <c r="DX58" s="159"/>
      <c r="DY58" s="159"/>
      <c r="DZ58" s="159"/>
      <c r="EA58" s="159"/>
      <c r="EB58" s="159"/>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59"/>
      <c r="FU58" s="159"/>
      <c r="FV58" s="159"/>
      <c r="FW58" s="159"/>
      <c r="FX58" s="159"/>
      <c r="FY58" s="159"/>
      <c r="FZ58" s="159"/>
      <c r="GA58" s="159"/>
      <c r="GB58" s="159"/>
      <c r="GC58" s="159"/>
      <c r="GD58" s="159"/>
      <c r="GE58" s="159"/>
      <c r="GF58" s="159"/>
      <c r="GG58" s="159"/>
      <c r="GH58" s="159"/>
      <c r="GI58" s="159"/>
      <c r="GJ58" s="159"/>
      <c r="GK58" s="159"/>
      <c r="GL58" s="159"/>
      <c r="GM58" s="159"/>
      <c r="GN58" s="159"/>
      <c r="GO58" s="159"/>
      <c r="GP58" s="159"/>
      <c r="GQ58" s="159"/>
      <c r="GR58" s="159"/>
      <c r="GS58" s="159"/>
      <c r="GT58" s="159"/>
      <c r="GU58" s="159"/>
      <c r="GV58" s="159"/>
      <c r="GW58" s="159"/>
      <c r="GX58" s="159"/>
      <c r="GY58" s="159"/>
      <c r="GZ58" s="159"/>
      <c r="HA58" s="159"/>
      <c r="HB58" s="159"/>
      <c r="HC58" s="159"/>
      <c r="HD58" s="159"/>
      <c r="HE58" s="159"/>
      <c r="HF58" s="159"/>
      <c r="HG58" s="159"/>
      <c r="HH58" s="159"/>
      <c r="HI58" s="159"/>
      <c r="HJ58" s="159"/>
      <c r="HK58" s="159"/>
      <c r="HL58" s="159"/>
      <c r="HM58" s="159"/>
      <c r="HN58" s="159"/>
      <c r="HO58" s="159"/>
      <c r="HP58" s="159"/>
      <c r="HQ58" s="159"/>
      <c r="HR58" s="159"/>
      <c r="HS58" s="159"/>
      <c r="HT58" s="159"/>
      <c r="HU58" s="159"/>
      <c r="HV58" s="159"/>
      <c r="HW58" s="159"/>
      <c r="HX58" s="159"/>
      <c r="HY58" s="159"/>
      <c r="HZ58" s="159"/>
      <c r="IA58" s="159"/>
      <c r="IB58" s="159"/>
      <c r="IC58" s="159"/>
      <c r="ID58" s="159"/>
      <c r="IE58" s="159"/>
      <c r="IF58" s="159"/>
      <c r="IG58" s="159"/>
      <c r="IH58" s="159"/>
      <c r="II58" s="159"/>
      <c r="IJ58" s="159"/>
      <c r="IK58" s="159"/>
      <c r="IL58" s="159"/>
      <c r="IM58" s="160"/>
    </row>
    <row r="59" spans="1:247" ht="16.350000000000001" customHeight="1">
      <c r="A59" s="158"/>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c r="FA59" s="159"/>
      <c r="FB59" s="159"/>
      <c r="FC59" s="159"/>
      <c r="FD59" s="159"/>
      <c r="FE59" s="159"/>
      <c r="FF59" s="159"/>
      <c r="FG59" s="159"/>
      <c r="FH59" s="159"/>
      <c r="FI59" s="159"/>
      <c r="FJ59" s="159"/>
      <c r="FK59" s="159"/>
      <c r="FL59" s="159"/>
      <c r="FM59" s="159"/>
      <c r="FN59" s="159"/>
      <c r="FO59" s="159"/>
      <c r="FP59" s="159"/>
      <c r="FQ59" s="159"/>
      <c r="FR59" s="159"/>
      <c r="FS59" s="159"/>
      <c r="FT59" s="159"/>
      <c r="FU59" s="159"/>
      <c r="FV59" s="159"/>
      <c r="FW59" s="159"/>
      <c r="FX59" s="159"/>
      <c r="FY59" s="159"/>
      <c r="FZ59" s="159"/>
      <c r="GA59" s="159"/>
      <c r="GB59" s="159"/>
      <c r="GC59" s="159"/>
      <c r="GD59" s="159"/>
      <c r="GE59" s="159"/>
      <c r="GF59" s="159"/>
      <c r="GG59" s="159"/>
      <c r="GH59" s="159"/>
      <c r="GI59" s="159"/>
      <c r="GJ59" s="159"/>
      <c r="GK59" s="159"/>
      <c r="GL59" s="159"/>
      <c r="GM59" s="159"/>
      <c r="GN59" s="159"/>
      <c r="GO59" s="159"/>
      <c r="GP59" s="159"/>
      <c r="GQ59" s="159"/>
      <c r="GR59" s="159"/>
      <c r="GS59" s="159"/>
      <c r="GT59" s="159"/>
      <c r="GU59" s="159"/>
      <c r="GV59" s="159"/>
      <c r="GW59" s="159"/>
      <c r="GX59" s="159"/>
      <c r="GY59" s="159"/>
      <c r="GZ59" s="159"/>
      <c r="HA59" s="159"/>
      <c r="HB59" s="159"/>
      <c r="HC59" s="159"/>
      <c r="HD59" s="159"/>
      <c r="HE59" s="159"/>
      <c r="HF59" s="159"/>
      <c r="HG59" s="159"/>
      <c r="HH59" s="159"/>
      <c r="HI59" s="159"/>
      <c r="HJ59" s="159"/>
      <c r="HK59" s="159"/>
      <c r="HL59" s="159"/>
      <c r="HM59" s="159"/>
      <c r="HN59" s="159"/>
      <c r="HO59" s="159"/>
      <c r="HP59" s="159"/>
      <c r="HQ59" s="159"/>
      <c r="HR59" s="159"/>
      <c r="HS59" s="159"/>
      <c r="HT59" s="159"/>
      <c r="HU59" s="159"/>
      <c r="HV59" s="159"/>
      <c r="HW59" s="159"/>
      <c r="HX59" s="159"/>
      <c r="HY59" s="159"/>
      <c r="HZ59" s="159"/>
      <c r="IA59" s="159"/>
      <c r="IB59" s="159"/>
      <c r="IC59" s="159"/>
      <c r="ID59" s="159"/>
      <c r="IE59" s="159"/>
      <c r="IF59" s="159"/>
      <c r="IG59" s="159"/>
      <c r="IH59" s="159"/>
      <c r="II59" s="159"/>
      <c r="IJ59" s="159"/>
      <c r="IK59" s="159"/>
      <c r="IL59" s="159"/>
      <c r="IM59" s="160"/>
    </row>
    <row r="60" spans="1:247" ht="18.95" customHeight="1">
      <c r="A60" s="158"/>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c r="CW60" s="159"/>
      <c r="CX60" s="159"/>
      <c r="CY60" s="159"/>
      <c r="CZ60" s="159"/>
      <c r="DA60" s="159"/>
      <c r="DB60" s="159"/>
      <c r="DC60" s="159"/>
      <c r="DD60" s="159"/>
      <c r="DE60" s="159"/>
      <c r="DF60" s="159"/>
      <c r="DG60" s="159"/>
      <c r="DH60" s="159"/>
      <c r="DI60" s="159"/>
      <c r="DJ60" s="159"/>
      <c r="DK60" s="159"/>
      <c r="DL60" s="159"/>
      <c r="DM60" s="159"/>
      <c r="DN60" s="159"/>
      <c r="DO60" s="159"/>
      <c r="DP60" s="159"/>
      <c r="DQ60" s="159"/>
      <c r="DR60" s="159"/>
      <c r="DS60" s="159"/>
      <c r="DT60" s="159"/>
      <c r="DU60" s="159"/>
      <c r="DV60" s="159"/>
      <c r="DW60" s="159"/>
      <c r="DX60" s="159"/>
      <c r="DY60" s="159"/>
      <c r="DZ60" s="159"/>
      <c r="EA60" s="159"/>
      <c r="EB60" s="159"/>
      <c r="EC60" s="159"/>
      <c r="ED60" s="159"/>
      <c r="EE60" s="159"/>
      <c r="EF60" s="159"/>
      <c r="EG60" s="159"/>
      <c r="EH60" s="159"/>
      <c r="EI60" s="159"/>
      <c r="EJ60" s="159"/>
      <c r="EK60" s="159"/>
      <c r="EL60" s="159"/>
      <c r="EM60" s="159"/>
      <c r="EN60" s="159"/>
      <c r="EO60" s="159"/>
      <c r="EP60" s="159"/>
      <c r="EQ60" s="159"/>
      <c r="ER60" s="159"/>
      <c r="ES60" s="159"/>
      <c r="ET60" s="159"/>
      <c r="EU60" s="159"/>
      <c r="EV60" s="159"/>
      <c r="EW60" s="159"/>
      <c r="EX60" s="159"/>
      <c r="EY60" s="159"/>
      <c r="EZ60" s="159"/>
      <c r="FA60" s="159"/>
      <c r="FB60" s="159"/>
      <c r="FC60" s="159"/>
      <c r="FD60" s="159"/>
      <c r="FE60" s="159"/>
      <c r="FF60" s="159"/>
      <c r="FG60" s="159"/>
      <c r="FH60" s="159"/>
      <c r="FI60" s="159"/>
      <c r="FJ60" s="159"/>
      <c r="FK60" s="159"/>
      <c r="FL60" s="159"/>
      <c r="FM60" s="159"/>
      <c r="FN60" s="159"/>
      <c r="FO60" s="159"/>
      <c r="FP60" s="159"/>
      <c r="FQ60" s="159"/>
      <c r="FR60" s="159"/>
      <c r="FS60" s="159"/>
      <c r="FT60" s="159"/>
      <c r="FU60" s="159"/>
      <c r="FV60" s="159"/>
      <c r="FW60" s="159"/>
      <c r="FX60" s="159"/>
      <c r="FY60" s="159"/>
      <c r="FZ60" s="159"/>
      <c r="GA60" s="159"/>
      <c r="GB60" s="159"/>
      <c r="GC60" s="159"/>
      <c r="GD60" s="159"/>
      <c r="GE60" s="159"/>
      <c r="GF60" s="159"/>
      <c r="GG60" s="159"/>
      <c r="GH60" s="159"/>
      <c r="GI60" s="159"/>
      <c r="GJ60" s="159"/>
      <c r="GK60" s="159"/>
      <c r="GL60" s="159"/>
      <c r="GM60" s="159"/>
      <c r="GN60" s="159"/>
      <c r="GO60" s="159"/>
      <c r="GP60" s="159"/>
      <c r="GQ60" s="159"/>
      <c r="GR60" s="159"/>
      <c r="GS60" s="159"/>
      <c r="GT60" s="159"/>
      <c r="GU60" s="159"/>
      <c r="GV60" s="159"/>
      <c r="GW60" s="159"/>
      <c r="GX60" s="159"/>
      <c r="GY60" s="159"/>
      <c r="GZ60" s="159"/>
      <c r="HA60" s="159"/>
      <c r="HB60" s="159"/>
      <c r="HC60" s="159"/>
      <c r="HD60" s="159"/>
      <c r="HE60" s="159"/>
      <c r="HF60" s="159"/>
      <c r="HG60" s="159"/>
      <c r="HH60" s="159"/>
      <c r="HI60" s="159"/>
      <c r="HJ60" s="159"/>
      <c r="HK60" s="159"/>
      <c r="HL60" s="159"/>
      <c r="HM60" s="159"/>
      <c r="HN60" s="159"/>
      <c r="HO60" s="159"/>
      <c r="HP60" s="159"/>
      <c r="HQ60" s="159"/>
      <c r="HR60" s="159"/>
      <c r="HS60" s="159"/>
      <c r="HT60" s="159"/>
      <c r="HU60" s="159"/>
      <c r="HV60" s="159"/>
      <c r="HW60" s="159"/>
      <c r="HX60" s="159"/>
      <c r="HY60" s="159"/>
      <c r="HZ60" s="159"/>
      <c r="IA60" s="159"/>
      <c r="IB60" s="159"/>
      <c r="IC60" s="159"/>
      <c r="ID60" s="159"/>
      <c r="IE60" s="159"/>
      <c r="IF60" s="159"/>
      <c r="IG60" s="159"/>
      <c r="IH60" s="159"/>
      <c r="II60" s="159"/>
      <c r="IJ60" s="159"/>
      <c r="IK60" s="159"/>
      <c r="IL60" s="159"/>
      <c r="IM60" s="160"/>
    </row>
    <row r="61" spans="1:247" ht="16.350000000000001" customHeight="1">
      <c r="A61" s="158"/>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c r="CW61" s="159"/>
      <c r="CX61" s="159"/>
      <c r="CY61" s="159"/>
      <c r="CZ61" s="159"/>
      <c r="DA61" s="159"/>
      <c r="DB61" s="159"/>
      <c r="DC61" s="159"/>
      <c r="DD61" s="159"/>
      <c r="DE61" s="159"/>
      <c r="DF61" s="159"/>
      <c r="DG61" s="159"/>
      <c r="DH61" s="159"/>
      <c r="DI61" s="159"/>
      <c r="DJ61" s="159"/>
      <c r="DK61" s="159"/>
      <c r="DL61" s="159"/>
      <c r="DM61" s="159"/>
      <c r="DN61" s="159"/>
      <c r="DO61" s="159"/>
      <c r="DP61" s="159"/>
      <c r="DQ61" s="159"/>
      <c r="DR61" s="159"/>
      <c r="DS61" s="159"/>
      <c r="DT61" s="159"/>
      <c r="DU61" s="159"/>
      <c r="DV61" s="159"/>
      <c r="DW61" s="159"/>
      <c r="DX61" s="159"/>
      <c r="DY61" s="159"/>
      <c r="DZ61" s="159"/>
      <c r="EA61" s="159"/>
      <c r="EB61" s="159"/>
      <c r="EC61" s="159"/>
      <c r="ED61" s="159"/>
      <c r="EE61" s="159"/>
      <c r="EF61" s="159"/>
      <c r="EG61" s="159"/>
      <c r="EH61" s="159"/>
      <c r="EI61" s="159"/>
      <c r="EJ61" s="159"/>
      <c r="EK61" s="159"/>
      <c r="EL61" s="159"/>
      <c r="EM61" s="159"/>
      <c r="EN61" s="159"/>
      <c r="EO61" s="159"/>
      <c r="EP61" s="159"/>
      <c r="EQ61" s="159"/>
      <c r="ER61" s="159"/>
      <c r="ES61" s="159"/>
      <c r="ET61" s="159"/>
      <c r="EU61" s="159"/>
      <c r="EV61" s="159"/>
      <c r="EW61" s="159"/>
      <c r="EX61" s="159"/>
      <c r="EY61" s="159"/>
      <c r="EZ61" s="159"/>
      <c r="FA61" s="159"/>
      <c r="FB61" s="159"/>
      <c r="FC61" s="159"/>
      <c r="FD61" s="159"/>
      <c r="FE61" s="159"/>
      <c r="FF61" s="159"/>
      <c r="FG61" s="159"/>
      <c r="FH61" s="159"/>
      <c r="FI61" s="159"/>
      <c r="FJ61" s="159"/>
      <c r="FK61" s="159"/>
      <c r="FL61" s="159"/>
      <c r="FM61" s="159"/>
      <c r="FN61" s="159"/>
      <c r="FO61" s="159"/>
      <c r="FP61" s="159"/>
      <c r="FQ61" s="159"/>
      <c r="FR61" s="159"/>
      <c r="FS61" s="159"/>
      <c r="FT61" s="159"/>
      <c r="FU61" s="159"/>
      <c r="FV61" s="159"/>
      <c r="FW61" s="159"/>
      <c r="FX61" s="159"/>
      <c r="FY61" s="159"/>
      <c r="FZ61" s="159"/>
      <c r="GA61" s="159"/>
      <c r="GB61" s="159"/>
      <c r="GC61" s="159"/>
      <c r="GD61" s="159"/>
      <c r="GE61" s="159"/>
      <c r="GF61" s="159"/>
      <c r="GG61" s="159"/>
      <c r="GH61" s="159"/>
      <c r="GI61" s="159"/>
      <c r="GJ61" s="159"/>
      <c r="GK61" s="159"/>
      <c r="GL61" s="159"/>
      <c r="GM61" s="159"/>
      <c r="GN61" s="159"/>
      <c r="GO61" s="159"/>
      <c r="GP61" s="159"/>
      <c r="GQ61" s="159"/>
      <c r="GR61" s="159"/>
      <c r="GS61" s="159"/>
      <c r="GT61" s="159"/>
      <c r="GU61" s="159"/>
      <c r="GV61" s="159"/>
      <c r="GW61" s="159"/>
      <c r="GX61" s="159"/>
      <c r="GY61" s="159"/>
      <c r="GZ61" s="159"/>
      <c r="HA61" s="159"/>
      <c r="HB61" s="159"/>
      <c r="HC61" s="159"/>
      <c r="HD61" s="159"/>
      <c r="HE61" s="159"/>
      <c r="HF61" s="159"/>
      <c r="HG61" s="159"/>
      <c r="HH61" s="159"/>
      <c r="HI61" s="159"/>
      <c r="HJ61" s="159"/>
      <c r="HK61" s="159"/>
      <c r="HL61" s="159"/>
      <c r="HM61" s="159"/>
      <c r="HN61" s="159"/>
      <c r="HO61" s="159"/>
      <c r="HP61" s="159"/>
      <c r="HQ61" s="159"/>
      <c r="HR61" s="159"/>
      <c r="HS61" s="159"/>
      <c r="HT61" s="159"/>
      <c r="HU61" s="159"/>
      <c r="HV61" s="159"/>
      <c r="HW61" s="159"/>
      <c r="HX61" s="159"/>
      <c r="HY61" s="159"/>
      <c r="HZ61" s="159"/>
      <c r="IA61" s="159"/>
      <c r="IB61" s="159"/>
      <c r="IC61" s="159"/>
      <c r="ID61" s="159"/>
      <c r="IE61" s="159"/>
      <c r="IF61" s="159"/>
      <c r="IG61" s="159"/>
      <c r="IH61" s="159"/>
      <c r="II61" s="159"/>
      <c r="IJ61" s="159"/>
      <c r="IK61" s="159"/>
      <c r="IL61" s="159"/>
      <c r="IM61" s="160"/>
    </row>
    <row r="62" spans="1:247" ht="21" customHeight="1">
      <c r="A62" s="158"/>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c r="CW62" s="159"/>
      <c r="CX62" s="159"/>
      <c r="CY62" s="159"/>
      <c r="CZ62" s="159"/>
      <c r="DA62" s="159"/>
      <c r="DB62" s="159"/>
      <c r="DC62" s="159"/>
      <c r="DD62" s="159"/>
      <c r="DE62" s="159"/>
      <c r="DF62" s="159"/>
      <c r="DG62" s="159"/>
      <c r="DH62" s="159"/>
      <c r="DI62" s="159"/>
      <c r="DJ62" s="159"/>
      <c r="DK62" s="159"/>
      <c r="DL62" s="159"/>
      <c r="DM62" s="159"/>
      <c r="DN62" s="159"/>
      <c r="DO62" s="159"/>
      <c r="DP62" s="159"/>
      <c r="DQ62" s="159"/>
      <c r="DR62" s="159"/>
      <c r="DS62" s="159"/>
      <c r="DT62" s="159"/>
      <c r="DU62" s="159"/>
      <c r="DV62" s="159"/>
      <c r="DW62" s="159"/>
      <c r="DX62" s="159"/>
      <c r="DY62" s="159"/>
      <c r="DZ62" s="159"/>
      <c r="EA62" s="159"/>
      <c r="EB62" s="159"/>
      <c r="EC62" s="159"/>
      <c r="ED62" s="159"/>
      <c r="EE62" s="159"/>
      <c r="EF62" s="159"/>
      <c r="EG62" s="159"/>
      <c r="EH62" s="159"/>
      <c r="EI62" s="159"/>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59"/>
      <c r="FU62" s="159"/>
      <c r="FV62" s="159"/>
      <c r="FW62" s="159"/>
      <c r="FX62" s="159"/>
      <c r="FY62" s="159"/>
      <c r="FZ62" s="159"/>
      <c r="GA62" s="159"/>
      <c r="GB62" s="159"/>
      <c r="GC62" s="159"/>
      <c r="GD62" s="159"/>
      <c r="GE62" s="159"/>
      <c r="GF62" s="159"/>
      <c r="GG62" s="159"/>
      <c r="GH62" s="159"/>
      <c r="GI62" s="159"/>
      <c r="GJ62" s="159"/>
      <c r="GK62" s="159"/>
      <c r="GL62" s="159"/>
      <c r="GM62" s="159"/>
      <c r="GN62" s="159"/>
      <c r="GO62" s="159"/>
      <c r="GP62" s="159"/>
      <c r="GQ62" s="159"/>
      <c r="GR62" s="159"/>
      <c r="GS62" s="159"/>
      <c r="GT62" s="159"/>
      <c r="GU62" s="159"/>
      <c r="GV62" s="159"/>
      <c r="GW62" s="159"/>
      <c r="GX62" s="159"/>
      <c r="GY62" s="159"/>
      <c r="GZ62" s="159"/>
      <c r="HA62" s="159"/>
      <c r="HB62" s="159"/>
      <c r="HC62" s="159"/>
      <c r="HD62" s="159"/>
      <c r="HE62" s="159"/>
      <c r="HF62" s="159"/>
      <c r="HG62" s="159"/>
      <c r="HH62" s="159"/>
      <c r="HI62" s="159"/>
      <c r="HJ62" s="159"/>
      <c r="HK62" s="159"/>
      <c r="HL62" s="159"/>
      <c r="HM62" s="159"/>
      <c r="HN62" s="159"/>
      <c r="HO62" s="159"/>
      <c r="HP62" s="159"/>
      <c r="HQ62" s="159"/>
      <c r="HR62" s="159"/>
      <c r="HS62" s="159"/>
      <c r="HT62" s="159"/>
      <c r="HU62" s="159"/>
      <c r="HV62" s="159"/>
      <c r="HW62" s="159"/>
      <c r="HX62" s="159"/>
      <c r="HY62" s="159"/>
      <c r="HZ62" s="159"/>
      <c r="IA62" s="159"/>
      <c r="IB62" s="159"/>
      <c r="IC62" s="159"/>
      <c r="ID62" s="159"/>
      <c r="IE62" s="159"/>
      <c r="IF62" s="159"/>
      <c r="IG62" s="159"/>
      <c r="IH62" s="159"/>
      <c r="II62" s="159"/>
      <c r="IJ62" s="159"/>
      <c r="IK62" s="159"/>
      <c r="IL62" s="159"/>
      <c r="IM62" s="160"/>
    </row>
    <row r="63" spans="1:247" ht="16.350000000000001" customHeight="1">
      <c r="A63" s="158"/>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c r="CZ63" s="159"/>
      <c r="DA63" s="159"/>
      <c r="DB63" s="159"/>
      <c r="DC63" s="159"/>
      <c r="DD63" s="159"/>
      <c r="DE63" s="159"/>
      <c r="DF63" s="159"/>
      <c r="DG63" s="159"/>
      <c r="DH63" s="159"/>
      <c r="DI63" s="159"/>
      <c r="DJ63" s="159"/>
      <c r="DK63" s="159"/>
      <c r="DL63" s="159"/>
      <c r="DM63" s="159"/>
      <c r="DN63" s="159"/>
      <c r="DO63" s="159"/>
      <c r="DP63" s="159"/>
      <c r="DQ63" s="159"/>
      <c r="DR63" s="159"/>
      <c r="DS63" s="159"/>
      <c r="DT63" s="159"/>
      <c r="DU63" s="159"/>
      <c r="DV63" s="159"/>
      <c r="DW63" s="159"/>
      <c r="DX63" s="159"/>
      <c r="DY63" s="159"/>
      <c r="DZ63" s="159"/>
      <c r="EA63" s="159"/>
      <c r="EB63" s="159"/>
      <c r="EC63" s="159"/>
      <c r="ED63" s="159"/>
      <c r="EE63" s="159"/>
      <c r="EF63" s="159"/>
      <c r="EG63" s="159"/>
      <c r="EH63" s="159"/>
      <c r="EI63" s="159"/>
      <c r="EJ63" s="159"/>
      <c r="EK63" s="159"/>
      <c r="EL63" s="159"/>
      <c r="EM63" s="159"/>
      <c r="EN63" s="159"/>
      <c r="EO63" s="159"/>
      <c r="EP63" s="159"/>
      <c r="EQ63" s="159"/>
      <c r="ER63" s="159"/>
      <c r="ES63" s="159"/>
      <c r="ET63" s="159"/>
      <c r="EU63" s="159"/>
      <c r="EV63" s="159"/>
      <c r="EW63" s="159"/>
      <c r="EX63" s="159"/>
      <c r="EY63" s="159"/>
      <c r="EZ63" s="159"/>
      <c r="FA63" s="159"/>
      <c r="FB63" s="159"/>
      <c r="FC63" s="159"/>
      <c r="FD63" s="159"/>
      <c r="FE63" s="159"/>
      <c r="FF63" s="159"/>
      <c r="FG63" s="159"/>
      <c r="FH63" s="159"/>
      <c r="FI63" s="159"/>
      <c r="FJ63" s="159"/>
      <c r="FK63" s="159"/>
      <c r="FL63" s="159"/>
      <c r="FM63" s="159"/>
      <c r="FN63" s="159"/>
      <c r="FO63" s="159"/>
      <c r="FP63" s="159"/>
      <c r="FQ63" s="159"/>
      <c r="FR63" s="159"/>
      <c r="FS63" s="159"/>
      <c r="FT63" s="159"/>
      <c r="FU63" s="159"/>
      <c r="FV63" s="159"/>
      <c r="FW63" s="159"/>
      <c r="FX63" s="159"/>
      <c r="FY63" s="159"/>
      <c r="FZ63" s="159"/>
      <c r="GA63" s="159"/>
      <c r="GB63" s="159"/>
      <c r="GC63" s="159"/>
      <c r="GD63" s="159"/>
      <c r="GE63" s="159"/>
      <c r="GF63" s="159"/>
      <c r="GG63" s="159"/>
      <c r="GH63" s="159"/>
      <c r="GI63" s="159"/>
      <c r="GJ63" s="159"/>
      <c r="GK63" s="159"/>
      <c r="GL63" s="159"/>
      <c r="GM63" s="159"/>
      <c r="GN63" s="159"/>
      <c r="GO63" s="159"/>
      <c r="GP63" s="159"/>
      <c r="GQ63" s="159"/>
      <c r="GR63" s="159"/>
      <c r="GS63" s="159"/>
      <c r="GT63" s="159"/>
      <c r="GU63" s="159"/>
      <c r="GV63" s="159"/>
      <c r="GW63" s="159"/>
      <c r="GX63" s="159"/>
      <c r="GY63" s="159"/>
      <c r="GZ63" s="159"/>
      <c r="HA63" s="159"/>
      <c r="HB63" s="159"/>
      <c r="HC63" s="159"/>
      <c r="HD63" s="159"/>
      <c r="HE63" s="159"/>
      <c r="HF63" s="159"/>
      <c r="HG63" s="159"/>
      <c r="HH63" s="159"/>
      <c r="HI63" s="159"/>
      <c r="HJ63" s="159"/>
      <c r="HK63" s="159"/>
      <c r="HL63" s="159"/>
      <c r="HM63" s="159"/>
      <c r="HN63" s="159"/>
      <c r="HO63" s="159"/>
      <c r="HP63" s="159"/>
      <c r="HQ63" s="159"/>
      <c r="HR63" s="159"/>
      <c r="HS63" s="159"/>
      <c r="HT63" s="159"/>
      <c r="HU63" s="159"/>
      <c r="HV63" s="159"/>
      <c r="HW63" s="159"/>
      <c r="HX63" s="159"/>
      <c r="HY63" s="159"/>
      <c r="HZ63" s="159"/>
      <c r="IA63" s="159"/>
      <c r="IB63" s="159"/>
      <c r="IC63" s="159"/>
      <c r="ID63" s="159"/>
      <c r="IE63" s="159"/>
      <c r="IF63" s="159"/>
      <c r="IG63" s="159"/>
      <c r="IH63" s="159"/>
      <c r="II63" s="159"/>
      <c r="IJ63" s="159"/>
      <c r="IK63" s="159"/>
      <c r="IL63" s="159"/>
      <c r="IM63" s="160"/>
    </row>
    <row r="64" spans="1:247" ht="18.95" customHeight="1">
      <c r="A64" s="158"/>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c r="CZ64" s="159"/>
      <c r="DA64" s="159"/>
      <c r="DB64" s="159"/>
      <c r="DC64" s="159"/>
      <c r="DD64" s="159"/>
      <c r="DE64" s="159"/>
      <c r="DF64" s="159"/>
      <c r="DG64" s="159"/>
      <c r="DH64" s="159"/>
      <c r="DI64" s="159"/>
      <c r="DJ64" s="159"/>
      <c r="DK64" s="159"/>
      <c r="DL64" s="159"/>
      <c r="DM64" s="159"/>
      <c r="DN64" s="159"/>
      <c r="DO64" s="159"/>
      <c r="DP64" s="159"/>
      <c r="DQ64" s="159"/>
      <c r="DR64" s="159"/>
      <c r="DS64" s="159"/>
      <c r="DT64" s="159"/>
      <c r="DU64" s="159"/>
      <c r="DV64" s="159"/>
      <c r="DW64" s="159"/>
      <c r="DX64" s="159"/>
      <c r="DY64" s="159"/>
      <c r="DZ64" s="159"/>
      <c r="EA64" s="159"/>
      <c r="EB64" s="159"/>
      <c r="EC64" s="159"/>
      <c r="ED64" s="159"/>
      <c r="EE64" s="159"/>
      <c r="EF64" s="159"/>
      <c r="EG64" s="159"/>
      <c r="EH64" s="159"/>
      <c r="EI64" s="159"/>
      <c r="EJ64" s="159"/>
      <c r="EK64" s="159"/>
      <c r="EL64" s="159"/>
      <c r="EM64" s="159"/>
      <c r="EN64" s="159"/>
      <c r="EO64" s="159"/>
      <c r="EP64" s="159"/>
      <c r="EQ64" s="159"/>
      <c r="ER64" s="159"/>
      <c r="ES64" s="159"/>
      <c r="ET64" s="159"/>
      <c r="EU64" s="159"/>
      <c r="EV64" s="159"/>
      <c r="EW64" s="159"/>
      <c r="EX64" s="159"/>
      <c r="EY64" s="159"/>
      <c r="EZ64" s="159"/>
      <c r="FA64" s="159"/>
      <c r="FB64" s="159"/>
      <c r="FC64" s="159"/>
      <c r="FD64" s="159"/>
      <c r="FE64" s="159"/>
      <c r="FF64" s="159"/>
      <c r="FG64" s="159"/>
      <c r="FH64" s="159"/>
      <c r="FI64" s="159"/>
      <c r="FJ64" s="159"/>
      <c r="FK64" s="159"/>
      <c r="FL64" s="159"/>
      <c r="FM64" s="159"/>
      <c r="FN64" s="159"/>
      <c r="FO64" s="159"/>
      <c r="FP64" s="159"/>
      <c r="FQ64" s="159"/>
      <c r="FR64" s="159"/>
      <c r="FS64" s="159"/>
      <c r="FT64" s="159"/>
      <c r="FU64" s="159"/>
      <c r="FV64" s="159"/>
      <c r="FW64" s="159"/>
      <c r="FX64" s="159"/>
      <c r="FY64" s="159"/>
      <c r="FZ64" s="159"/>
      <c r="GA64" s="159"/>
      <c r="GB64" s="159"/>
      <c r="GC64" s="159"/>
      <c r="GD64" s="159"/>
      <c r="GE64" s="159"/>
      <c r="GF64" s="159"/>
      <c r="GG64" s="159"/>
      <c r="GH64" s="159"/>
      <c r="GI64" s="159"/>
      <c r="GJ64" s="159"/>
      <c r="GK64" s="159"/>
      <c r="GL64" s="159"/>
      <c r="GM64" s="159"/>
      <c r="GN64" s="159"/>
      <c r="GO64" s="159"/>
      <c r="GP64" s="159"/>
      <c r="GQ64" s="159"/>
      <c r="GR64" s="159"/>
      <c r="GS64" s="159"/>
      <c r="GT64" s="159"/>
      <c r="GU64" s="159"/>
      <c r="GV64" s="159"/>
      <c r="GW64" s="159"/>
      <c r="GX64" s="159"/>
      <c r="GY64" s="159"/>
      <c r="GZ64" s="159"/>
      <c r="HA64" s="159"/>
      <c r="HB64" s="159"/>
      <c r="HC64" s="159"/>
      <c r="HD64" s="159"/>
      <c r="HE64" s="159"/>
      <c r="HF64" s="159"/>
      <c r="HG64" s="159"/>
      <c r="HH64" s="159"/>
      <c r="HI64" s="159"/>
      <c r="HJ64" s="159"/>
      <c r="HK64" s="159"/>
      <c r="HL64" s="159"/>
      <c r="HM64" s="159"/>
      <c r="HN64" s="159"/>
      <c r="HO64" s="159"/>
      <c r="HP64" s="159"/>
      <c r="HQ64" s="159"/>
      <c r="HR64" s="159"/>
      <c r="HS64" s="159"/>
      <c r="HT64" s="159"/>
      <c r="HU64" s="159"/>
      <c r="HV64" s="159"/>
      <c r="HW64" s="159"/>
      <c r="HX64" s="159"/>
      <c r="HY64" s="159"/>
      <c r="HZ64" s="159"/>
      <c r="IA64" s="159"/>
      <c r="IB64" s="159"/>
      <c r="IC64" s="159"/>
      <c r="ID64" s="159"/>
      <c r="IE64" s="159"/>
      <c r="IF64" s="159"/>
      <c r="IG64" s="159"/>
      <c r="IH64" s="159"/>
      <c r="II64" s="159"/>
      <c r="IJ64" s="159"/>
      <c r="IK64" s="159"/>
      <c r="IL64" s="159"/>
      <c r="IM64" s="160"/>
    </row>
    <row r="65" spans="1:247" ht="16.350000000000001" customHeight="1">
      <c r="A65" s="158"/>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c r="CW65" s="159"/>
      <c r="CX65" s="159"/>
      <c r="CY65" s="159"/>
      <c r="CZ65" s="159"/>
      <c r="DA65" s="159"/>
      <c r="DB65" s="159"/>
      <c r="DC65" s="159"/>
      <c r="DD65" s="159"/>
      <c r="DE65" s="159"/>
      <c r="DF65" s="159"/>
      <c r="DG65" s="159"/>
      <c r="DH65" s="159"/>
      <c r="DI65" s="159"/>
      <c r="DJ65" s="159"/>
      <c r="DK65" s="159"/>
      <c r="DL65" s="159"/>
      <c r="DM65" s="159"/>
      <c r="DN65" s="159"/>
      <c r="DO65" s="159"/>
      <c r="DP65" s="159"/>
      <c r="DQ65" s="159"/>
      <c r="DR65" s="159"/>
      <c r="DS65" s="159"/>
      <c r="DT65" s="159"/>
      <c r="DU65" s="159"/>
      <c r="DV65" s="159"/>
      <c r="DW65" s="159"/>
      <c r="DX65" s="159"/>
      <c r="DY65" s="159"/>
      <c r="DZ65" s="159"/>
      <c r="EA65" s="159"/>
      <c r="EB65" s="159"/>
      <c r="EC65" s="159"/>
      <c r="ED65" s="159"/>
      <c r="EE65" s="159"/>
      <c r="EF65" s="159"/>
      <c r="EG65" s="159"/>
      <c r="EH65" s="159"/>
      <c r="EI65" s="159"/>
      <c r="EJ65" s="159"/>
      <c r="EK65" s="159"/>
      <c r="EL65" s="159"/>
      <c r="EM65" s="159"/>
      <c r="EN65" s="159"/>
      <c r="EO65" s="159"/>
      <c r="EP65" s="159"/>
      <c r="EQ65" s="159"/>
      <c r="ER65" s="159"/>
      <c r="ES65" s="159"/>
      <c r="ET65" s="159"/>
      <c r="EU65" s="159"/>
      <c r="EV65" s="159"/>
      <c r="EW65" s="159"/>
      <c r="EX65" s="159"/>
      <c r="EY65" s="159"/>
      <c r="EZ65" s="159"/>
      <c r="FA65" s="159"/>
      <c r="FB65" s="159"/>
      <c r="FC65" s="159"/>
      <c r="FD65" s="159"/>
      <c r="FE65" s="159"/>
      <c r="FF65" s="159"/>
      <c r="FG65" s="159"/>
      <c r="FH65" s="159"/>
      <c r="FI65" s="159"/>
      <c r="FJ65" s="159"/>
      <c r="FK65" s="159"/>
      <c r="FL65" s="159"/>
      <c r="FM65" s="159"/>
      <c r="FN65" s="159"/>
      <c r="FO65" s="159"/>
      <c r="FP65" s="159"/>
      <c r="FQ65" s="159"/>
      <c r="FR65" s="159"/>
      <c r="FS65" s="159"/>
      <c r="FT65" s="159"/>
      <c r="FU65" s="159"/>
      <c r="FV65" s="159"/>
      <c r="FW65" s="159"/>
      <c r="FX65" s="159"/>
      <c r="FY65" s="159"/>
      <c r="FZ65" s="159"/>
      <c r="GA65" s="159"/>
      <c r="GB65" s="159"/>
      <c r="GC65" s="159"/>
      <c r="GD65" s="159"/>
      <c r="GE65" s="159"/>
      <c r="GF65" s="159"/>
      <c r="GG65" s="159"/>
      <c r="GH65" s="159"/>
      <c r="GI65" s="159"/>
      <c r="GJ65" s="159"/>
      <c r="GK65" s="159"/>
      <c r="GL65" s="159"/>
      <c r="GM65" s="159"/>
      <c r="GN65" s="159"/>
      <c r="GO65" s="159"/>
      <c r="GP65" s="159"/>
      <c r="GQ65" s="159"/>
      <c r="GR65" s="159"/>
      <c r="GS65" s="159"/>
      <c r="GT65" s="159"/>
      <c r="GU65" s="159"/>
      <c r="GV65" s="159"/>
      <c r="GW65" s="159"/>
      <c r="GX65" s="159"/>
      <c r="GY65" s="159"/>
      <c r="GZ65" s="159"/>
      <c r="HA65" s="159"/>
      <c r="HB65" s="159"/>
      <c r="HC65" s="159"/>
      <c r="HD65" s="159"/>
      <c r="HE65" s="159"/>
      <c r="HF65" s="159"/>
      <c r="HG65" s="159"/>
      <c r="HH65" s="159"/>
      <c r="HI65" s="159"/>
      <c r="HJ65" s="159"/>
      <c r="HK65" s="159"/>
      <c r="HL65" s="159"/>
      <c r="HM65" s="159"/>
      <c r="HN65" s="159"/>
      <c r="HO65" s="159"/>
      <c r="HP65" s="159"/>
      <c r="HQ65" s="159"/>
      <c r="HR65" s="159"/>
      <c r="HS65" s="159"/>
      <c r="HT65" s="159"/>
      <c r="HU65" s="159"/>
      <c r="HV65" s="159"/>
      <c r="HW65" s="159"/>
      <c r="HX65" s="159"/>
      <c r="HY65" s="159"/>
      <c r="HZ65" s="159"/>
      <c r="IA65" s="159"/>
      <c r="IB65" s="159"/>
      <c r="IC65" s="159"/>
      <c r="ID65" s="159"/>
      <c r="IE65" s="159"/>
      <c r="IF65" s="159"/>
      <c r="IG65" s="159"/>
      <c r="IH65" s="159"/>
      <c r="II65" s="159"/>
      <c r="IJ65" s="159"/>
      <c r="IK65" s="159"/>
      <c r="IL65" s="159"/>
      <c r="IM65" s="160"/>
    </row>
    <row r="66" spans="1:247" ht="16.350000000000001" customHeight="1">
      <c r="A66" s="158"/>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c r="CW66" s="159"/>
      <c r="CX66" s="159"/>
      <c r="CY66" s="159"/>
      <c r="CZ66" s="159"/>
      <c r="DA66" s="159"/>
      <c r="DB66" s="159"/>
      <c r="DC66" s="159"/>
      <c r="DD66" s="159"/>
      <c r="DE66" s="159"/>
      <c r="DF66" s="159"/>
      <c r="DG66" s="159"/>
      <c r="DH66" s="159"/>
      <c r="DI66" s="159"/>
      <c r="DJ66" s="159"/>
      <c r="DK66" s="159"/>
      <c r="DL66" s="159"/>
      <c r="DM66" s="159"/>
      <c r="DN66" s="159"/>
      <c r="DO66" s="159"/>
      <c r="DP66" s="159"/>
      <c r="DQ66" s="159"/>
      <c r="DR66" s="159"/>
      <c r="DS66" s="159"/>
      <c r="DT66" s="159"/>
      <c r="DU66" s="159"/>
      <c r="DV66" s="159"/>
      <c r="DW66" s="159"/>
      <c r="DX66" s="159"/>
      <c r="DY66" s="159"/>
      <c r="DZ66" s="159"/>
      <c r="EA66" s="159"/>
      <c r="EB66" s="159"/>
      <c r="EC66" s="159"/>
      <c r="ED66" s="159"/>
      <c r="EE66" s="159"/>
      <c r="EF66" s="159"/>
      <c r="EG66" s="159"/>
      <c r="EH66" s="159"/>
      <c r="EI66" s="159"/>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59"/>
      <c r="FU66" s="159"/>
      <c r="FV66" s="159"/>
      <c r="FW66" s="159"/>
      <c r="FX66" s="159"/>
      <c r="FY66" s="159"/>
      <c r="FZ66" s="159"/>
      <c r="GA66" s="159"/>
      <c r="GB66" s="159"/>
      <c r="GC66" s="159"/>
      <c r="GD66" s="159"/>
      <c r="GE66" s="159"/>
      <c r="GF66" s="159"/>
      <c r="GG66" s="159"/>
      <c r="GH66" s="159"/>
      <c r="GI66" s="159"/>
      <c r="GJ66" s="159"/>
      <c r="GK66" s="159"/>
      <c r="GL66" s="159"/>
      <c r="GM66" s="159"/>
      <c r="GN66" s="159"/>
      <c r="GO66" s="159"/>
      <c r="GP66" s="159"/>
      <c r="GQ66" s="159"/>
      <c r="GR66" s="159"/>
      <c r="GS66" s="159"/>
      <c r="GT66" s="159"/>
      <c r="GU66" s="159"/>
      <c r="GV66" s="159"/>
      <c r="GW66" s="159"/>
      <c r="GX66" s="159"/>
      <c r="GY66" s="159"/>
      <c r="GZ66" s="159"/>
      <c r="HA66" s="159"/>
      <c r="HB66" s="159"/>
      <c r="HC66" s="159"/>
      <c r="HD66" s="159"/>
      <c r="HE66" s="159"/>
      <c r="HF66" s="159"/>
      <c r="HG66" s="159"/>
      <c r="HH66" s="159"/>
      <c r="HI66" s="159"/>
      <c r="HJ66" s="159"/>
      <c r="HK66" s="159"/>
      <c r="HL66" s="159"/>
      <c r="HM66" s="159"/>
      <c r="HN66" s="159"/>
      <c r="HO66" s="159"/>
      <c r="HP66" s="159"/>
      <c r="HQ66" s="159"/>
      <c r="HR66" s="159"/>
      <c r="HS66" s="159"/>
      <c r="HT66" s="159"/>
      <c r="HU66" s="159"/>
      <c r="HV66" s="159"/>
      <c r="HW66" s="159"/>
      <c r="HX66" s="159"/>
      <c r="HY66" s="159"/>
      <c r="HZ66" s="159"/>
      <c r="IA66" s="159"/>
      <c r="IB66" s="159"/>
      <c r="IC66" s="159"/>
      <c r="ID66" s="159"/>
      <c r="IE66" s="159"/>
      <c r="IF66" s="159"/>
      <c r="IG66" s="159"/>
      <c r="IH66" s="159"/>
      <c r="II66" s="159"/>
      <c r="IJ66" s="159"/>
      <c r="IK66" s="159"/>
      <c r="IL66" s="159"/>
      <c r="IM66" s="160"/>
    </row>
    <row r="67" spans="1:247" ht="16.350000000000001" customHeight="1">
      <c r="A67" s="158"/>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c r="CW67" s="159"/>
      <c r="CX67" s="159"/>
      <c r="CY67" s="159"/>
      <c r="CZ67" s="159"/>
      <c r="DA67" s="159"/>
      <c r="DB67" s="159"/>
      <c r="DC67" s="159"/>
      <c r="DD67" s="159"/>
      <c r="DE67" s="159"/>
      <c r="DF67" s="159"/>
      <c r="DG67" s="159"/>
      <c r="DH67" s="159"/>
      <c r="DI67" s="159"/>
      <c r="DJ67" s="159"/>
      <c r="DK67" s="159"/>
      <c r="DL67" s="159"/>
      <c r="DM67" s="159"/>
      <c r="DN67" s="159"/>
      <c r="DO67" s="159"/>
      <c r="DP67" s="159"/>
      <c r="DQ67" s="159"/>
      <c r="DR67" s="159"/>
      <c r="DS67" s="159"/>
      <c r="DT67" s="159"/>
      <c r="DU67" s="159"/>
      <c r="DV67" s="159"/>
      <c r="DW67" s="159"/>
      <c r="DX67" s="159"/>
      <c r="DY67" s="159"/>
      <c r="DZ67" s="159"/>
      <c r="EA67" s="159"/>
      <c r="EB67" s="159"/>
      <c r="EC67" s="159"/>
      <c r="ED67" s="159"/>
      <c r="EE67" s="159"/>
      <c r="EF67" s="159"/>
      <c r="EG67" s="159"/>
      <c r="EH67" s="159"/>
      <c r="EI67" s="159"/>
      <c r="EJ67" s="159"/>
      <c r="EK67" s="159"/>
      <c r="EL67" s="159"/>
      <c r="EM67" s="159"/>
      <c r="EN67" s="159"/>
      <c r="EO67" s="159"/>
      <c r="EP67" s="159"/>
      <c r="EQ67" s="159"/>
      <c r="ER67" s="159"/>
      <c r="ES67" s="159"/>
      <c r="ET67" s="159"/>
      <c r="EU67" s="159"/>
      <c r="EV67" s="159"/>
      <c r="EW67" s="159"/>
      <c r="EX67" s="159"/>
      <c r="EY67" s="159"/>
      <c r="EZ67" s="159"/>
      <c r="FA67" s="159"/>
      <c r="FB67" s="159"/>
      <c r="FC67" s="159"/>
      <c r="FD67" s="159"/>
      <c r="FE67" s="159"/>
      <c r="FF67" s="159"/>
      <c r="FG67" s="159"/>
      <c r="FH67" s="159"/>
      <c r="FI67" s="159"/>
      <c r="FJ67" s="159"/>
      <c r="FK67" s="159"/>
      <c r="FL67" s="159"/>
      <c r="FM67" s="159"/>
      <c r="FN67" s="159"/>
      <c r="FO67" s="159"/>
      <c r="FP67" s="159"/>
      <c r="FQ67" s="159"/>
      <c r="FR67" s="159"/>
      <c r="FS67" s="159"/>
      <c r="FT67" s="159"/>
      <c r="FU67" s="159"/>
      <c r="FV67" s="159"/>
      <c r="FW67" s="159"/>
      <c r="FX67" s="159"/>
      <c r="FY67" s="159"/>
      <c r="FZ67" s="159"/>
      <c r="GA67" s="159"/>
      <c r="GB67" s="159"/>
      <c r="GC67" s="159"/>
      <c r="GD67" s="159"/>
      <c r="GE67" s="159"/>
      <c r="GF67" s="159"/>
      <c r="GG67" s="159"/>
      <c r="GH67" s="159"/>
      <c r="GI67" s="159"/>
      <c r="GJ67" s="159"/>
      <c r="GK67" s="159"/>
      <c r="GL67" s="159"/>
      <c r="GM67" s="159"/>
      <c r="GN67" s="159"/>
      <c r="GO67" s="159"/>
      <c r="GP67" s="159"/>
      <c r="GQ67" s="159"/>
      <c r="GR67" s="159"/>
      <c r="GS67" s="159"/>
      <c r="GT67" s="159"/>
      <c r="GU67" s="159"/>
      <c r="GV67" s="159"/>
      <c r="GW67" s="159"/>
      <c r="GX67" s="159"/>
      <c r="GY67" s="159"/>
      <c r="GZ67" s="159"/>
      <c r="HA67" s="159"/>
      <c r="HB67" s="159"/>
      <c r="HC67" s="159"/>
      <c r="HD67" s="159"/>
      <c r="HE67" s="159"/>
      <c r="HF67" s="159"/>
      <c r="HG67" s="159"/>
      <c r="HH67" s="159"/>
      <c r="HI67" s="159"/>
      <c r="HJ67" s="159"/>
      <c r="HK67" s="159"/>
      <c r="HL67" s="159"/>
      <c r="HM67" s="159"/>
      <c r="HN67" s="159"/>
      <c r="HO67" s="159"/>
      <c r="HP67" s="159"/>
      <c r="HQ67" s="159"/>
      <c r="HR67" s="159"/>
      <c r="HS67" s="159"/>
      <c r="HT67" s="159"/>
      <c r="HU67" s="159"/>
      <c r="HV67" s="159"/>
      <c r="HW67" s="159"/>
      <c r="HX67" s="159"/>
      <c r="HY67" s="159"/>
      <c r="HZ67" s="159"/>
      <c r="IA67" s="159"/>
      <c r="IB67" s="159"/>
      <c r="IC67" s="159"/>
      <c r="ID67" s="159"/>
      <c r="IE67" s="159"/>
      <c r="IF67" s="159"/>
      <c r="IG67" s="159"/>
      <c r="IH67" s="159"/>
      <c r="II67" s="159"/>
      <c r="IJ67" s="159"/>
      <c r="IK67" s="159"/>
      <c r="IL67" s="159"/>
      <c r="IM67" s="160"/>
    </row>
    <row r="68" spans="1:247" ht="16.350000000000001" customHeight="1">
      <c r="A68" s="158"/>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159"/>
      <c r="EP68" s="159"/>
      <c r="EQ68" s="159"/>
      <c r="ER68" s="159"/>
      <c r="ES68" s="159"/>
      <c r="ET68" s="159"/>
      <c r="EU68" s="159"/>
      <c r="EV68" s="159"/>
      <c r="EW68" s="159"/>
      <c r="EX68" s="159"/>
      <c r="EY68" s="159"/>
      <c r="EZ68" s="159"/>
      <c r="FA68" s="159"/>
      <c r="FB68" s="159"/>
      <c r="FC68" s="159"/>
      <c r="FD68" s="159"/>
      <c r="FE68" s="159"/>
      <c r="FF68" s="159"/>
      <c r="FG68" s="159"/>
      <c r="FH68" s="159"/>
      <c r="FI68" s="159"/>
      <c r="FJ68" s="159"/>
      <c r="FK68" s="159"/>
      <c r="FL68" s="159"/>
      <c r="FM68" s="159"/>
      <c r="FN68" s="159"/>
      <c r="FO68" s="159"/>
      <c r="FP68" s="159"/>
      <c r="FQ68" s="159"/>
      <c r="FR68" s="159"/>
      <c r="FS68" s="159"/>
      <c r="FT68" s="159"/>
      <c r="FU68" s="159"/>
      <c r="FV68" s="159"/>
      <c r="FW68" s="159"/>
      <c r="FX68" s="159"/>
      <c r="FY68" s="159"/>
      <c r="FZ68" s="159"/>
      <c r="GA68" s="159"/>
      <c r="GB68" s="159"/>
      <c r="GC68" s="159"/>
      <c r="GD68" s="159"/>
      <c r="GE68" s="159"/>
      <c r="GF68" s="159"/>
      <c r="GG68" s="159"/>
      <c r="GH68" s="159"/>
      <c r="GI68" s="159"/>
      <c r="GJ68" s="159"/>
      <c r="GK68" s="159"/>
      <c r="GL68" s="159"/>
      <c r="GM68" s="159"/>
      <c r="GN68" s="159"/>
      <c r="GO68" s="159"/>
      <c r="GP68" s="159"/>
      <c r="GQ68" s="159"/>
      <c r="GR68" s="159"/>
      <c r="GS68" s="159"/>
      <c r="GT68" s="159"/>
      <c r="GU68" s="159"/>
      <c r="GV68" s="159"/>
      <c r="GW68" s="159"/>
      <c r="GX68" s="159"/>
      <c r="GY68" s="159"/>
      <c r="GZ68" s="159"/>
      <c r="HA68" s="159"/>
      <c r="HB68" s="159"/>
      <c r="HC68" s="159"/>
      <c r="HD68" s="159"/>
      <c r="HE68" s="159"/>
      <c r="HF68" s="159"/>
      <c r="HG68" s="159"/>
      <c r="HH68" s="159"/>
      <c r="HI68" s="159"/>
      <c r="HJ68" s="159"/>
      <c r="HK68" s="159"/>
      <c r="HL68" s="159"/>
      <c r="HM68" s="159"/>
      <c r="HN68" s="159"/>
      <c r="HO68" s="159"/>
      <c r="HP68" s="159"/>
      <c r="HQ68" s="159"/>
      <c r="HR68" s="159"/>
      <c r="HS68" s="159"/>
      <c r="HT68" s="159"/>
      <c r="HU68" s="159"/>
      <c r="HV68" s="159"/>
      <c r="HW68" s="159"/>
      <c r="HX68" s="159"/>
      <c r="HY68" s="159"/>
      <c r="HZ68" s="159"/>
      <c r="IA68" s="159"/>
      <c r="IB68" s="159"/>
      <c r="IC68" s="159"/>
      <c r="ID68" s="159"/>
      <c r="IE68" s="159"/>
      <c r="IF68" s="159"/>
      <c r="IG68" s="159"/>
      <c r="IH68" s="159"/>
      <c r="II68" s="159"/>
      <c r="IJ68" s="159"/>
      <c r="IK68" s="159"/>
      <c r="IL68" s="159"/>
      <c r="IM68" s="160"/>
    </row>
    <row r="69" spans="1:247" ht="20.100000000000001" customHeight="1">
      <c r="A69" s="158"/>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c r="CW69" s="159"/>
      <c r="CX69" s="159"/>
      <c r="CY69" s="159"/>
      <c r="CZ69" s="159"/>
      <c r="DA69" s="159"/>
      <c r="DB69" s="159"/>
      <c r="DC69" s="159"/>
      <c r="DD69" s="159"/>
      <c r="DE69" s="159"/>
      <c r="DF69" s="159"/>
      <c r="DG69" s="159"/>
      <c r="DH69" s="159"/>
      <c r="DI69" s="159"/>
      <c r="DJ69" s="159"/>
      <c r="DK69" s="159"/>
      <c r="DL69" s="159"/>
      <c r="DM69" s="159"/>
      <c r="DN69" s="159"/>
      <c r="DO69" s="159"/>
      <c r="DP69" s="159"/>
      <c r="DQ69" s="159"/>
      <c r="DR69" s="159"/>
      <c r="DS69" s="159"/>
      <c r="DT69" s="159"/>
      <c r="DU69" s="159"/>
      <c r="DV69" s="159"/>
      <c r="DW69" s="159"/>
      <c r="DX69" s="159"/>
      <c r="DY69" s="159"/>
      <c r="DZ69" s="159"/>
      <c r="EA69" s="159"/>
      <c r="EB69" s="159"/>
      <c r="EC69" s="159"/>
      <c r="ED69" s="159"/>
      <c r="EE69" s="159"/>
      <c r="EF69" s="159"/>
      <c r="EG69" s="159"/>
      <c r="EH69" s="159"/>
      <c r="EI69" s="159"/>
      <c r="EJ69" s="159"/>
      <c r="EK69" s="159"/>
      <c r="EL69" s="159"/>
      <c r="EM69" s="159"/>
      <c r="EN69" s="159"/>
      <c r="EO69" s="159"/>
      <c r="EP69" s="159"/>
      <c r="EQ69" s="159"/>
      <c r="ER69" s="159"/>
      <c r="ES69" s="159"/>
      <c r="ET69" s="159"/>
      <c r="EU69" s="159"/>
      <c r="EV69" s="159"/>
      <c r="EW69" s="159"/>
      <c r="EX69" s="159"/>
      <c r="EY69" s="159"/>
      <c r="EZ69" s="159"/>
      <c r="FA69" s="159"/>
      <c r="FB69" s="159"/>
      <c r="FC69" s="159"/>
      <c r="FD69" s="159"/>
      <c r="FE69" s="159"/>
      <c r="FF69" s="159"/>
      <c r="FG69" s="159"/>
      <c r="FH69" s="159"/>
      <c r="FI69" s="159"/>
      <c r="FJ69" s="159"/>
      <c r="FK69" s="159"/>
      <c r="FL69" s="159"/>
      <c r="FM69" s="159"/>
      <c r="FN69" s="159"/>
      <c r="FO69" s="159"/>
      <c r="FP69" s="159"/>
      <c r="FQ69" s="159"/>
      <c r="FR69" s="159"/>
      <c r="FS69" s="159"/>
      <c r="FT69" s="159"/>
      <c r="FU69" s="159"/>
      <c r="FV69" s="159"/>
      <c r="FW69" s="159"/>
      <c r="FX69" s="159"/>
      <c r="FY69" s="159"/>
      <c r="FZ69" s="159"/>
      <c r="GA69" s="159"/>
      <c r="GB69" s="159"/>
      <c r="GC69" s="159"/>
      <c r="GD69" s="159"/>
      <c r="GE69" s="159"/>
      <c r="GF69" s="159"/>
      <c r="GG69" s="159"/>
      <c r="GH69" s="159"/>
      <c r="GI69" s="159"/>
      <c r="GJ69" s="159"/>
      <c r="GK69" s="159"/>
      <c r="GL69" s="159"/>
      <c r="GM69" s="159"/>
      <c r="GN69" s="159"/>
      <c r="GO69" s="159"/>
      <c r="GP69" s="159"/>
      <c r="GQ69" s="159"/>
      <c r="GR69" s="159"/>
      <c r="GS69" s="159"/>
      <c r="GT69" s="159"/>
      <c r="GU69" s="159"/>
      <c r="GV69" s="159"/>
      <c r="GW69" s="159"/>
      <c r="GX69" s="159"/>
      <c r="GY69" s="159"/>
      <c r="GZ69" s="159"/>
      <c r="HA69" s="159"/>
      <c r="HB69" s="159"/>
      <c r="HC69" s="159"/>
      <c r="HD69" s="159"/>
      <c r="HE69" s="159"/>
      <c r="HF69" s="159"/>
      <c r="HG69" s="159"/>
      <c r="HH69" s="159"/>
      <c r="HI69" s="159"/>
      <c r="HJ69" s="159"/>
      <c r="HK69" s="159"/>
      <c r="HL69" s="159"/>
      <c r="HM69" s="159"/>
      <c r="HN69" s="159"/>
      <c r="HO69" s="159"/>
      <c r="HP69" s="159"/>
      <c r="HQ69" s="159"/>
      <c r="HR69" s="159"/>
      <c r="HS69" s="159"/>
      <c r="HT69" s="159"/>
      <c r="HU69" s="159"/>
      <c r="HV69" s="159"/>
      <c r="HW69" s="159"/>
      <c r="HX69" s="159"/>
      <c r="HY69" s="159"/>
      <c r="HZ69" s="159"/>
      <c r="IA69" s="159"/>
      <c r="IB69" s="159"/>
      <c r="IC69" s="159"/>
      <c r="ID69" s="159"/>
      <c r="IE69" s="159"/>
      <c r="IF69" s="159"/>
      <c r="IG69" s="159"/>
      <c r="IH69" s="159"/>
      <c r="II69" s="159"/>
      <c r="IJ69" s="159"/>
      <c r="IK69" s="159"/>
      <c r="IL69" s="159"/>
      <c r="IM69" s="160"/>
    </row>
    <row r="70" spans="1:247" ht="16.350000000000001" customHeight="1">
      <c r="A70" s="158"/>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c r="CW70" s="159"/>
      <c r="CX70" s="159"/>
      <c r="CY70" s="159"/>
      <c r="CZ70" s="159"/>
      <c r="DA70" s="159"/>
      <c r="DB70" s="159"/>
      <c r="DC70" s="159"/>
      <c r="DD70" s="159"/>
      <c r="DE70" s="159"/>
      <c r="DF70" s="159"/>
      <c r="DG70" s="159"/>
      <c r="DH70" s="159"/>
      <c r="DI70" s="159"/>
      <c r="DJ70" s="159"/>
      <c r="DK70" s="159"/>
      <c r="DL70" s="159"/>
      <c r="DM70" s="159"/>
      <c r="DN70" s="159"/>
      <c r="DO70" s="159"/>
      <c r="DP70" s="159"/>
      <c r="DQ70" s="159"/>
      <c r="DR70" s="159"/>
      <c r="DS70" s="159"/>
      <c r="DT70" s="159"/>
      <c r="DU70" s="159"/>
      <c r="DV70" s="159"/>
      <c r="DW70" s="159"/>
      <c r="DX70" s="159"/>
      <c r="DY70" s="159"/>
      <c r="DZ70" s="159"/>
      <c r="EA70" s="159"/>
      <c r="EB70" s="159"/>
      <c r="EC70" s="159"/>
      <c r="ED70" s="159"/>
      <c r="EE70" s="159"/>
      <c r="EF70" s="159"/>
      <c r="EG70" s="159"/>
      <c r="EH70" s="159"/>
      <c r="EI70" s="159"/>
      <c r="EJ70" s="159"/>
      <c r="EK70" s="159"/>
      <c r="EL70" s="159"/>
      <c r="EM70" s="159"/>
      <c r="EN70" s="159"/>
      <c r="EO70" s="159"/>
      <c r="EP70" s="159"/>
      <c r="EQ70" s="159"/>
      <c r="ER70" s="159"/>
      <c r="ES70" s="159"/>
      <c r="ET70" s="159"/>
      <c r="EU70" s="159"/>
      <c r="EV70" s="159"/>
      <c r="EW70" s="159"/>
      <c r="EX70" s="159"/>
      <c r="EY70" s="159"/>
      <c r="EZ70" s="159"/>
      <c r="FA70" s="159"/>
      <c r="FB70" s="159"/>
      <c r="FC70" s="159"/>
      <c r="FD70" s="159"/>
      <c r="FE70" s="159"/>
      <c r="FF70" s="159"/>
      <c r="FG70" s="159"/>
      <c r="FH70" s="159"/>
      <c r="FI70" s="159"/>
      <c r="FJ70" s="159"/>
      <c r="FK70" s="159"/>
      <c r="FL70" s="159"/>
      <c r="FM70" s="159"/>
      <c r="FN70" s="159"/>
      <c r="FO70" s="159"/>
      <c r="FP70" s="159"/>
      <c r="FQ70" s="159"/>
      <c r="FR70" s="159"/>
      <c r="FS70" s="159"/>
      <c r="FT70" s="159"/>
      <c r="FU70" s="159"/>
      <c r="FV70" s="159"/>
      <c r="FW70" s="159"/>
      <c r="FX70" s="159"/>
      <c r="FY70" s="159"/>
      <c r="FZ70" s="159"/>
      <c r="GA70" s="159"/>
      <c r="GB70" s="159"/>
      <c r="GC70" s="159"/>
      <c r="GD70" s="159"/>
      <c r="GE70" s="159"/>
      <c r="GF70" s="159"/>
      <c r="GG70" s="159"/>
      <c r="GH70" s="159"/>
      <c r="GI70" s="159"/>
      <c r="GJ70" s="159"/>
      <c r="GK70" s="159"/>
      <c r="GL70" s="159"/>
      <c r="GM70" s="159"/>
      <c r="GN70" s="159"/>
      <c r="GO70" s="159"/>
      <c r="GP70" s="159"/>
      <c r="GQ70" s="159"/>
      <c r="GR70" s="159"/>
      <c r="GS70" s="159"/>
      <c r="GT70" s="159"/>
      <c r="GU70" s="159"/>
      <c r="GV70" s="159"/>
      <c r="GW70" s="159"/>
      <c r="GX70" s="159"/>
      <c r="GY70" s="159"/>
      <c r="GZ70" s="159"/>
      <c r="HA70" s="159"/>
      <c r="HB70" s="159"/>
      <c r="HC70" s="159"/>
      <c r="HD70" s="159"/>
      <c r="HE70" s="159"/>
      <c r="HF70" s="159"/>
      <c r="HG70" s="159"/>
      <c r="HH70" s="159"/>
      <c r="HI70" s="159"/>
      <c r="HJ70" s="159"/>
      <c r="HK70" s="159"/>
      <c r="HL70" s="159"/>
      <c r="HM70" s="159"/>
      <c r="HN70" s="159"/>
      <c r="HO70" s="159"/>
      <c r="HP70" s="159"/>
      <c r="HQ70" s="159"/>
      <c r="HR70" s="159"/>
      <c r="HS70" s="159"/>
      <c r="HT70" s="159"/>
      <c r="HU70" s="159"/>
      <c r="HV70" s="159"/>
      <c r="HW70" s="159"/>
      <c r="HX70" s="159"/>
      <c r="HY70" s="159"/>
      <c r="HZ70" s="159"/>
      <c r="IA70" s="159"/>
      <c r="IB70" s="159"/>
      <c r="IC70" s="159"/>
      <c r="ID70" s="159"/>
      <c r="IE70" s="159"/>
      <c r="IF70" s="159"/>
      <c r="IG70" s="159"/>
      <c r="IH70" s="159"/>
      <c r="II70" s="159"/>
      <c r="IJ70" s="159"/>
      <c r="IK70" s="159"/>
      <c r="IL70" s="159"/>
      <c r="IM70" s="160"/>
    </row>
    <row r="71" spans="1:247" ht="16.350000000000001" customHeight="1">
      <c r="A71" s="158"/>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c r="CW71" s="159"/>
      <c r="CX71" s="159"/>
      <c r="CY71" s="159"/>
      <c r="CZ71" s="159"/>
      <c r="DA71" s="159"/>
      <c r="DB71" s="159"/>
      <c r="DC71" s="159"/>
      <c r="DD71" s="159"/>
      <c r="DE71" s="159"/>
      <c r="DF71" s="159"/>
      <c r="DG71" s="159"/>
      <c r="DH71" s="159"/>
      <c r="DI71" s="159"/>
      <c r="DJ71" s="159"/>
      <c r="DK71" s="159"/>
      <c r="DL71" s="159"/>
      <c r="DM71" s="159"/>
      <c r="DN71" s="159"/>
      <c r="DO71" s="159"/>
      <c r="DP71" s="159"/>
      <c r="DQ71" s="159"/>
      <c r="DR71" s="159"/>
      <c r="DS71" s="159"/>
      <c r="DT71" s="159"/>
      <c r="DU71" s="159"/>
      <c r="DV71" s="159"/>
      <c r="DW71" s="159"/>
      <c r="DX71" s="159"/>
      <c r="DY71" s="159"/>
      <c r="DZ71" s="159"/>
      <c r="EA71" s="159"/>
      <c r="EB71" s="159"/>
      <c r="EC71" s="159"/>
      <c r="ED71" s="159"/>
      <c r="EE71" s="159"/>
      <c r="EF71" s="159"/>
      <c r="EG71" s="159"/>
      <c r="EH71" s="159"/>
      <c r="EI71" s="159"/>
      <c r="EJ71" s="159"/>
      <c r="EK71" s="159"/>
      <c r="EL71" s="159"/>
      <c r="EM71" s="159"/>
      <c r="EN71" s="159"/>
      <c r="EO71" s="159"/>
      <c r="EP71" s="159"/>
      <c r="EQ71" s="159"/>
      <c r="ER71" s="159"/>
      <c r="ES71" s="159"/>
      <c r="ET71" s="159"/>
      <c r="EU71" s="159"/>
      <c r="EV71" s="159"/>
      <c r="EW71" s="159"/>
      <c r="EX71" s="159"/>
      <c r="EY71" s="159"/>
      <c r="EZ71" s="159"/>
      <c r="FA71" s="159"/>
      <c r="FB71" s="159"/>
      <c r="FC71" s="159"/>
      <c r="FD71" s="159"/>
      <c r="FE71" s="159"/>
      <c r="FF71" s="159"/>
      <c r="FG71" s="159"/>
      <c r="FH71" s="159"/>
      <c r="FI71" s="159"/>
      <c r="FJ71" s="159"/>
      <c r="FK71" s="159"/>
      <c r="FL71" s="159"/>
      <c r="FM71" s="159"/>
      <c r="FN71" s="159"/>
      <c r="FO71" s="159"/>
      <c r="FP71" s="159"/>
      <c r="FQ71" s="159"/>
      <c r="FR71" s="159"/>
      <c r="FS71" s="159"/>
      <c r="FT71" s="159"/>
      <c r="FU71" s="159"/>
      <c r="FV71" s="159"/>
      <c r="FW71" s="159"/>
      <c r="FX71" s="159"/>
      <c r="FY71" s="159"/>
      <c r="FZ71" s="159"/>
      <c r="GA71" s="159"/>
      <c r="GB71" s="159"/>
      <c r="GC71" s="159"/>
      <c r="GD71" s="159"/>
      <c r="GE71" s="159"/>
      <c r="GF71" s="159"/>
      <c r="GG71" s="159"/>
      <c r="GH71" s="159"/>
      <c r="GI71" s="159"/>
      <c r="GJ71" s="159"/>
      <c r="GK71" s="159"/>
      <c r="GL71" s="159"/>
      <c r="GM71" s="159"/>
      <c r="GN71" s="159"/>
      <c r="GO71" s="159"/>
      <c r="GP71" s="159"/>
      <c r="GQ71" s="159"/>
      <c r="GR71" s="159"/>
      <c r="GS71" s="159"/>
      <c r="GT71" s="159"/>
      <c r="GU71" s="159"/>
      <c r="GV71" s="159"/>
      <c r="GW71" s="159"/>
      <c r="GX71" s="159"/>
      <c r="GY71" s="159"/>
      <c r="GZ71" s="159"/>
      <c r="HA71" s="159"/>
      <c r="HB71" s="159"/>
      <c r="HC71" s="159"/>
      <c r="HD71" s="159"/>
      <c r="HE71" s="159"/>
      <c r="HF71" s="159"/>
      <c r="HG71" s="159"/>
      <c r="HH71" s="159"/>
      <c r="HI71" s="159"/>
      <c r="HJ71" s="159"/>
      <c r="HK71" s="159"/>
      <c r="HL71" s="159"/>
      <c r="HM71" s="159"/>
      <c r="HN71" s="159"/>
      <c r="HO71" s="159"/>
      <c r="HP71" s="159"/>
      <c r="HQ71" s="159"/>
      <c r="HR71" s="159"/>
      <c r="HS71" s="159"/>
      <c r="HT71" s="159"/>
      <c r="HU71" s="159"/>
      <c r="HV71" s="159"/>
      <c r="HW71" s="159"/>
      <c r="HX71" s="159"/>
      <c r="HY71" s="159"/>
      <c r="HZ71" s="159"/>
      <c r="IA71" s="159"/>
      <c r="IB71" s="159"/>
      <c r="IC71" s="159"/>
      <c r="ID71" s="159"/>
      <c r="IE71" s="159"/>
      <c r="IF71" s="159"/>
      <c r="IG71" s="159"/>
      <c r="IH71" s="159"/>
      <c r="II71" s="159"/>
      <c r="IJ71" s="159"/>
      <c r="IK71" s="159"/>
      <c r="IL71" s="159"/>
      <c r="IM71" s="160"/>
    </row>
    <row r="72" spans="1:247" ht="20.100000000000001" customHeight="1">
      <c r="A72" s="158"/>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c r="CW72" s="159"/>
      <c r="CX72" s="159"/>
      <c r="CY72" s="159"/>
      <c r="CZ72" s="159"/>
      <c r="DA72" s="159"/>
      <c r="DB72" s="159"/>
      <c r="DC72" s="159"/>
      <c r="DD72" s="159"/>
      <c r="DE72" s="159"/>
      <c r="DF72" s="159"/>
      <c r="DG72" s="159"/>
      <c r="DH72" s="159"/>
      <c r="DI72" s="159"/>
      <c r="DJ72" s="159"/>
      <c r="DK72" s="159"/>
      <c r="DL72" s="159"/>
      <c r="DM72" s="159"/>
      <c r="DN72" s="159"/>
      <c r="DO72" s="159"/>
      <c r="DP72" s="159"/>
      <c r="DQ72" s="159"/>
      <c r="DR72" s="159"/>
      <c r="DS72" s="159"/>
      <c r="DT72" s="159"/>
      <c r="DU72" s="159"/>
      <c r="DV72" s="159"/>
      <c r="DW72" s="159"/>
      <c r="DX72" s="159"/>
      <c r="DY72" s="159"/>
      <c r="DZ72" s="159"/>
      <c r="EA72" s="159"/>
      <c r="EB72" s="159"/>
      <c r="EC72" s="159"/>
      <c r="ED72" s="159"/>
      <c r="EE72" s="159"/>
      <c r="EF72" s="159"/>
      <c r="EG72" s="159"/>
      <c r="EH72" s="159"/>
      <c r="EI72" s="159"/>
      <c r="EJ72" s="159"/>
      <c r="EK72" s="159"/>
      <c r="EL72" s="159"/>
      <c r="EM72" s="159"/>
      <c r="EN72" s="159"/>
      <c r="EO72" s="159"/>
      <c r="EP72" s="159"/>
      <c r="EQ72" s="159"/>
      <c r="ER72" s="159"/>
      <c r="ES72" s="159"/>
      <c r="ET72" s="159"/>
      <c r="EU72" s="159"/>
      <c r="EV72" s="159"/>
      <c r="EW72" s="159"/>
      <c r="EX72" s="159"/>
      <c r="EY72" s="159"/>
      <c r="EZ72" s="159"/>
      <c r="FA72" s="159"/>
      <c r="FB72" s="159"/>
      <c r="FC72" s="159"/>
      <c r="FD72" s="159"/>
      <c r="FE72" s="159"/>
      <c r="FF72" s="159"/>
      <c r="FG72" s="159"/>
      <c r="FH72" s="159"/>
      <c r="FI72" s="159"/>
      <c r="FJ72" s="159"/>
      <c r="FK72" s="159"/>
      <c r="FL72" s="159"/>
      <c r="FM72" s="159"/>
      <c r="FN72" s="159"/>
      <c r="FO72" s="159"/>
      <c r="FP72" s="159"/>
      <c r="FQ72" s="159"/>
      <c r="FR72" s="159"/>
      <c r="FS72" s="159"/>
      <c r="FT72" s="159"/>
      <c r="FU72" s="159"/>
      <c r="FV72" s="159"/>
      <c r="FW72" s="159"/>
      <c r="FX72" s="159"/>
      <c r="FY72" s="159"/>
      <c r="FZ72" s="159"/>
      <c r="GA72" s="159"/>
      <c r="GB72" s="159"/>
      <c r="GC72" s="159"/>
      <c r="GD72" s="159"/>
      <c r="GE72" s="159"/>
      <c r="GF72" s="159"/>
      <c r="GG72" s="159"/>
      <c r="GH72" s="159"/>
      <c r="GI72" s="159"/>
      <c r="GJ72" s="159"/>
      <c r="GK72" s="159"/>
      <c r="GL72" s="159"/>
      <c r="GM72" s="159"/>
      <c r="GN72" s="159"/>
      <c r="GO72" s="159"/>
      <c r="GP72" s="159"/>
      <c r="GQ72" s="159"/>
      <c r="GR72" s="159"/>
      <c r="GS72" s="159"/>
      <c r="GT72" s="159"/>
      <c r="GU72" s="159"/>
      <c r="GV72" s="159"/>
      <c r="GW72" s="159"/>
      <c r="GX72" s="159"/>
      <c r="GY72" s="159"/>
      <c r="GZ72" s="159"/>
      <c r="HA72" s="159"/>
      <c r="HB72" s="159"/>
      <c r="HC72" s="159"/>
      <c r="HD72" s="159"/>
      <c r="HE72" s="159"/>
      <c r="HF72" s="159"/>
      <c r="HG72" s="159"/>
      <c r="HH72" s="159"/>
      <c r="HI72" s="159"/>
      <c r="HJ72" s="159"/>
      <c r="HK72" s="159"/>
      <c r="HL72" s="159"/>
      <c r="HM72" s="159"/>
      <c r="HN72" s="159"/>
      <c r="HO72" s="159"/>
      <c r="HP72" s="159"/>
      <c r="HQ72" s="159"/>
      <c r="HR72" s="159"/>
      <c r="HS72" s="159"/>
      <c r="HT72" s="159"/>
      <c r="HU72" s="159"/>
      <c r="HV72" s="159"/>
      <c r="HW72" s="159"/>
      <c r="HX72" s="159"/>
      <c r="HY72" s="159"/>
      <c r="HZ72" s="159"/>
      <c r="IA72" s="159"/>
      <c r="IB72" s="159"/>
      <c r="IC72" s="159"/>
      <c r="ID72" s="159"/>
      <c r="IE72" s="159"/>
      <c r="IF72" s="159"/>
      <c r="IG72" s="159"/>
      <c r="IH72" s="159"/>
      <c r="II72" s="159"/>
      <c r="IJ72" s="159"/>
      <c r="IK72" s="159"/>
      <c r="IL72" s="159"/>
      <c r="IM72" s="160"/>
    </row>
    <row r="73" spans="1:247" ht="16.350000000000001" customHeight="1">
      <c r="A73" s="158"/>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c r="CW73" s="159"/>
      <c r="CX73" s="159"/>
      <c r="CY73" s="159"/>
      <c r="CZ73" s="159"/>
      <c r="DA73" s="159"/>
      <c r="DB73" s="159"/>
      <c r="DC73" s="159"/>
      <c r="DD73" s="159"/>
      <c r="DE73" s="159"/>
      <c r="DF73" s="159"/>
      <c r="DG73" s="159"/>
      <c r="DH73" s="159"/>
      <c r="DI73" s="159"/>
      <c r="DJ73" s="159"/>
      <c r="DK73" s="159"/>
      <c r="DL73" s="159"/>
      <c r="DM73" s="159"/>
      <c r="DN73" s="159"/>
      <c r="DO73" s="159"/>
      <c r="DP73" s="159"/>
      <c r="DQ73" s="159"/>
      <c r="DR73" s="159"/>
      <c r="DS73" s="159"/>
      <c r="DT73" s="159"/>
      <c r="DU73" s="159"/>
      <c r="DV73" s="159"/>
      <c r="DW73" s="159"/>
      <c r="DX73" s="159"/>
      <c r="DY73" s="159"/>
      <c r="DZ73" s="159"/>
      <c r="EA73" s="159"/>
      <c r="EB73" s="159"/>
      <c r="EC73" s="159"/>
      <c r="ED73" s="159"/>
      <c r="EE73" s="159"/>
      <c r="EF73" s="159"/>
      <c r="EG73" s="159"/>
      <c r="EH73" s="159"/>
      <c r="EI73" s="159"/>
      <c r="EJ73" s="159"/>
      <c r="EK73" s="159"/>
      <c r="EL73" s="159"/>
      <c r="EM73" s="159"/>
      <c r="EN73" s="159"/>
      <c r="EO73" s="159"/>
      <c r="EP73" s="159"/>
      <c r="EQ73" s="159"/>
      <c r="ER73" s="159"/>
      <c r="ES73" s="159"/>
      <c r="ET73" s="159"/>
      <c r="EU73" s="159"/>
      <c r="EV73" s="159"/>
      <c r="EW73" s="159"/>
      <c r="EX73" s="159"/>
      <c r="EY73" s="159"/>
      <c r="EZ73" s="159"/>
      <c r="FA73" s="159"/>
      <c r="FB73" s="159"/>
      <c r="FC73" s="159"/>
      <c r="FD73" s="159"/>
      <c r="FE73" s="159"/>
      <c r="FF73" s="159"/>
      <c r="FG73" s="159"/>
      <c r="FH73" s="159"/>
      <c r="FI73" s="159"/>
      <c r="FJ73" s="159"/>
      <c r="FK73" s="159"/>
      <c r="FL73" s="159"/>
      <c r="FM73" s="159"/>
      <c r="FN73" s="159"/>
      <c r="FO73" s="159"/>
      <c r="FP73" s="159"/>
      <c r="FQ73" s="159"/>
      <c r="FR73" s="159"/>
      <c r="FS73" s="159"/>
      <c r="FT73" s="159"/>
      <c r="FU73" s="159"/>
      <c r="FV73" s="159"/>
      <c r="FW73" s="159"/>
      <c r="FX73" s="159"/>
      <c r="FY73" s="159"/>
      <c r="FZ73" s="159"/>
      <c r="GA73" s="159"/>
      <c r="GB73" s="159"/>
      <c r="GC73" s="159"/>
      <c r="GD73" s="159"/>
      <c r="GE73" s="159"/>
      <c r="GF73" s="159"/>
      <c r="GG73" s="159"/>
      <c r="GH73" s="159"/>
      <c r="GI73" s="159"/>
      <c r="GJ73" s="159"/>
      <c r="GK73" s="159"/>
      <c r="GL73" s="159"/>
      <c r="GM73" s="159"/>
      <c r="GN73" s="159"/>
      <c r="GO73" s="159"/>
      <c r="GP73" s="159"/>
      <c r="GQ73" s="159"/>
      <c r="GR73" s="159"/>
      <c r="GS73" s="159"/>
      <c r="GT73" s="159"/>
      <c r="GU73" s="159"/>
      <c r="GV73" s="159"/>
      <c r="GW73" s="159"/>
      <c r="GX73" s="159"/>
      <c r="GY73" s="159"/>
      <c r="GZ73" s="159"/>
      <c r="HA73" s="159"/>
      <c r="HB73" s="159"/>
      <c r="HC73" s="159"/>
      <c r="HD73" s="159"/>
      <c r="HE73" s="159"/>
      <c r="HF73" s="159"/>
      <c r="HG73" s="159"/>
      <c r="HH73" s="159"/>
      <c r="HI73" s="159"/>
      <c r="HJ73" s="159"/>
      <c r="HK73" s="159"/>
      <c r="HL73" s="159"/>
      <c r="HM73" s="159"/>
      <c r="HN73" s="159"/>
      <c r="HO73" s="159"/>
      <c r="HP73" s="159"/>
      <c r="HQ73" s="159"/>
      <c r="HR73" s="159"/>
      <c r="HS73" s="159"/>
      <c r="HT73" s="159"/>
      <c r="HU73" s="159"/>
      <c r="HV73" s="159"/>
      <c r="HW73" s="159"/>
      <c r="HX73" s="159"/>
      <c r="HY73" s="159"/>
      <c r="HZ73" s="159"/>
      <c r="IA73" s="159"/>
      <c r="IB73" s="159"/>
      <c r="IC73" s="159"/>
      <c r="ID73" s="159"/>
      <c r="IE73" s="159"/>
      <c r="IF73" s="159"/>
      <c r="IG73" s="159"/>
      <c r="IH73" s="159"/>
      <c r="II73" s="159"/>
      <c r="IJ73" s="159"/>
      <c r="IK73" s="159"/>
      <c r="IL73" s="159"/>
      <c r="IM73" s="160"/>
    </row>
    <row r="74" spans="1:247" ht="16.350000000000001" customHeight="1">
      <c r="A74" s="158"/>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c r="CZ74" s="159"/>
      <c r="DA74" s="159"/>
      <c r="DB74" s="159"/>
      <c r="DC74" s="159"/>
      <c r="DD74" s="159"/>
      <c r="DE74" s="159"/>
      <c r="DF74" s="159"/>
      <c r="DG74" s="159"/>
      <c r="DH74" s="159"/>
      <c r="DI74" s="159"/>
      <c r="DJ74" s="159"/>
      <c r="DK74" s="159"/>
      <c r="DL74" s="159"/>
      <c r="DM74" s="159"/>
      <c r="DN74" s="159"/>
      <c r="DO74" s="159"/>
      <c r="DP74" s="159"/>
      <c r="DQ74" s="159"/>
      <c r="DR74" s="159"/>
      <c r="DS74" s="159"/>
      <c r="DT74" s="159"/>
      <c r="DU74" s="159"/>
      <c r="DV74" s="159"/>
      <c r="DW74" s="159"/>
      <c r="DX74" s="159"/>
      <c r="DY74" s="159"/>
      <c r="DZ74" s="159"/>
      <c r="EA74" s="159"/>
      <c r="EB74" s="159"/>
      <c r="EC74" s="159"/>
      <c r="ED74" s="159"/>
      <c r="EE74" s="159"/>
      <c r="EF74" s="159"/>
      <c r="EG74" s="159"/>
      <c r="EH74" s="159"/>
      <c r="EI74" s="159"/>
      <c r="EJ74" s="159"/>
      <c r="EK74" s="159"/>
      <c r="EL74" s="159"/>
      <c r="EM74" s="159"/>
      <c r="EN74" s="159"/>
      <c r="EO74" s="159"/>
      <c r="EP74" s="159"/>
      <c r="EQ74" s="159"/>
      <c r="ER74" s="159"/>
      <c r="ES74" s="159"/>
      <c r="ET74" s="159"/>
      <c r="EU74" s="159"/>
      <c r="EV74" s="159"/>
      <c r="EW74" s="159"/>
      <c r="EX74" s="159"/>
      <c r="EY74" s="159"/>
      <c r="EZ74" s="159"/>
      <c r="FA74" s="159"/>
      <c r="FB74" s="159"/>
      <c r="FC74" s="159"/>
      <c r="FD74" s="159"/>
      <c r="FE74" s="159"/>
      <c r="FF74" s="159"/>
      <c r="FG74" s="159"/>
      <c r="FH74" s="159"/>
      <c r="FI74" s="159"/>
      <c r="FJ74" s="159"/>
      <c r="FK74" s="159"/>
      <c r="FL74" s="159"/>
      <c r="FM74" s="159"/>
      <c r="FN74" s="159"/>
      <c r="FO74" s="159"/>
      <c r="FP74" s="159"/>
      <c r="FQ74" s="159"/>
      <c r="FR74" s="159"/>
      <c r="FS74" s="159"/>
      <c r="FT74" s="159"/>
      <c r="FU74" s="159"/>
      <c r="FV74" s="159"/>
      <c r="FW74" s="159"/>
      <c r="FX74" s="159"/>
      <c r="FY74" s="159"/>
      <c r="FZ74" s="159"/>
      <c r="GA74" s="159"/>
      <c r="GB74" s="159"/>
      <c r="GC74" s="159"/>
      <c r="GD74" s="159"/>
      <c r="GE74" s="159"/>
      <c r="GF74" s="159"/>
      <c r="GG74" s="159"/>
      <c r="GH74" s="159"/>
      <c r="GI74" s="159"/>
      <c r="GJ74" s="159"/>
      <c r="GK74" s="159"/>
      <c r="GL74" s="159"/>
      <c r="GM74" s="159"/>
      <c r="GN74" s="159"/>
      <c r="GO74" s="159"/>
      <c r="GP74" s="159"/>
      <c r="GQ74" s="159"/>
      <c r="GR74" s="159"/>
      <c r="GS74" s="159"/>
      <c r="GT74" s="159"/>
      <c r="GU74" s="159"/>
      <c r="GV74" s="159"/>
      <c r="GW74" s="159"/>
      <c r="GX74" s="159"/>
      <c r="GY74" s="159"/>
      <c r="GZ74" s="159"/>
      <c r="HA74" s="159"/>
      <c r="HB74" s="159"/>
      <c r="HC74" s="159"/>
      <c r="HD74" s="159"/>
      <c r="HE74" s="159"/>
      <c r="HF74" s="159"/>
      <c r="HG74" s="159"/>
      <c r="HH74" s="159"/>
      <c r="HI74" s="159"/>
      <c r="HJ74" s="159"/>
      <c r="HK74" s="159"/>
      <c r="HL74" s="159"/>
      <c r="HM74" s="159"/>
      <c r="HN74" s="159"/>
      <c r="HO74" s="159"/>
      <c r="HP74" s="159"/>
      <c r="HQ74" s="159"/>
      <c r="HR74" s="159"/>
      <c r="HS74" s="159"/>
      <c r="HT74" s="159"/>
      <c r="HU74" s="159"/>
      <c r="HV74" s="159"/>
      <c r="HW74" s="159"/>
      <c r="HX74" s="159"/>
      <c r="HY74" s="159"/>
      <c r="HZ74" s="159"/>
      <c r="IA74" s="159"/>
      <c r="IB74" s="159"/>
      <c r="IC74" s="159"/>
      <c r="ID74" s="159"/>
      <c r="IE74" s="159"/>
      <c r="IF74" s="159"/>
      <c r="IG74" s="159"/>
      <c r="IH74" s="159"/>
      <c r="II74" s="159"/>
      <c r="IJ74" s="159"/>
      <c r="IK74" s="159"/>
      <c r="IL74" s="159"/>
      <c r="IM74" s="160"/>
    </row>
    <row r="75" spans="1:247" ht="20.100000000000001" customHeight="1">
      <c r="A75" s="158"/>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c r="CX75" s="159"/>
      <c r="CY75" s="159"/>
      <c r="CZ75" s="159"/>
      <c r="DA75" s="159"/>
      <c r="DB75" s="159"/>
      <c r="DC75" s="159"/>
      <c r="DD75" s="159"/>
      <c r="DE75" s="159"/>
      <c r="DF75" s="159"/>
      <c r="DG75" s="159"/>
      <c r="DH75" s="159"/>
      <c r="DI75" s="159"/>
      <c r="DJ75" s="159"/>
      <c r="DK75" s="159"/>
      <c r="DL75" s="159"/>
      <c r="DM75" s="159"/>
      <c r="DN75" s="159"/>
      <c r="DO75" s="159"/>
      <c r="DP75" s="159"/>
      <c r="DQ75" s="159"/>
      <c r="DR75" s="159"/>
      <c r="DS75" s="159"/>
      <c r="DT75" s="159"/>
      <c r="DU75" s="159"/>
      <c r="DV75" s="159"/>
      <c r="DW75" s="159"/>
      <c r="DX75" s="159"/>
      <c r="DY75" s="159"/>
      <c r="DZ75" s="159"/>
      <c r="EA75" s="159"/>
      <c r="EB75" s="159"/>
      <c r="EC75" s="159"/>
      <c r="ED75" s="159"/>
      <c r="EE75" s="159"/>
      <c r="EF75" s="159"/>
      <c r="EG75" s="159"/>
      <c r="EH75" s="159"/>
      <c r="EI75" s="159"/>
      <c r="EJ75" s="159"/>
      <c r="EK75" s="159"/>
      <c r="EL75" s="159"/>
      <c r="EM75" s="159"/>
      <c r="EN75" s="159"/>
      <c r="EO75" s="159"/>
      <c r="EP75" s="159"/>
      <c r="EQ75" s="159"/>
      <c r="ER75" s="159"/>
      <c r="ES75" s="159"/>
      <c r="ET75" s="159"/>
      <c r="EU75" s="159"/>
      <c r="EV75" s="159"/>
      <c r="EW75" s="159"/>
      <c r="EX75" s="159"/>
      <c r="EY75" s="159"/>
      <c r="EZ75" s="159"/>
      <c r="FA75" s="159"/>
      <c r="FB75" s="159"/>
      <c r="FC75" s="159"/>
      <c r="FD75" s="159"/>
      <c r="FE75" s="159"/>
      <c r="FF75" s="159"/>
      <c r="FG75" s="159"/>
      <c r="FH75" s="159"/>
      <c r="FI75" s="159"/>
      <c r="FJ75" s="159"/>
      <c r="FK75" s="159"/>
      <c r="FL75" s="159"/>
      <c r="FM75" s="159"/>
      <c r="FN75" s="159"/>
      <c r="FO75" s="159"/>
      <c r="FP75" s="159"/>
      <c r="FQ75" s="159"/>
      <c r="FR75" s="159"/>
      <c r="FS75" s="159"/>
      <c r="FT75" s="159"/>
      <c r="FU75" s="159"/>
      <c r="FV75" s="159"/>
      <c r="FW75" s="159"/>
      <c r="FX75" s="159"/>
      <c r="FY75" s="159"/>
      <c r="FZ75" s="159"/>
      <c r="GA75" s="159"/>
      <c r="GB75" s="159"/>
      <c r="GC75" s="159"/>
      <c r="GD75" s="159"/>
      <c r="GE75" s="159"/>
      <c r="GF75" s="159"/>
      <c r="GG75" s="159"/>
      <c r="GH75" s="159"/>
      <c r="GI75" s="159"/>
      <c r="GJ75" s="159"/>
      <c r="GK75" s="159"/>
      <c r="GL75" s="159"/>
      <c r="GM75" s="159"/>
      <c r="GN75" s="159"/>
      <c r="GO75" s="159"/>
      <c r="GP75" s="159"/>
      <c r="GQ75" s="159"/>
      <c r="GR75" s="159"/>
      <c r="GS75" s="159"/>
      <c r="GT75" s="159"/>
      <c r="GU75" s="159"/>
      <c r="GV75" s="159"/>
      <c r="GW75" s="159"/>
      <c r="GX75" s="159"/>
      <c r="GY75" s="159"/>
      <c r="GZ75" s="159"/>
      <c r="HA75" s="159"/>
      <c r="HB75" s="159"/>
      <c r="HC75" s="159"/>
      <c r="HD75" s="159"/>
      <c r="HE75" s="159"/>
      <c r="HF75" s="159"/>
      <c r="HG75" s="159"/>
      <c r="HH75" s="159"/>
      <c r="HI75" s="159"/>
      <c r="HJ75" s="159"/>
      <c r="HK75" s="159"/>
      <c r="HL75" s="159"/>
      <c r="HM75" s="159"/>
      <c r="HN75" s="159"/>
      <c r="HO75" s="159"/>
      <c r="HP75" s="159"/>
      <c r="HQ75" s="159"/>
      <c r="HR75" s="159"/>
      <c r="HS75" s="159"/>
      <c r="HT75" s="159"/>
      <c r="HU75" s="159"/>
      <c r="HV75" s="159"/>
      <c r="HW75" s="159"/>
      <c r="HX75" s="159"/>
      <c r="HY75" s="159"/>
      <c r="HZ75" s="159"/>
      <c r="IA75" s="159"/>
      <c r="IB75" s="159"/>
      <c r="IC75" s="159"/>
      <c r="ID75" s="159"/>
      <c r="IE75" s="159"/>
      <c r="IF75" s="159"/>
      <c r="IG75" s="159"/>
      <c r="IH75" s="159"/>
      <c r="II75" s="159"/>
      <c r="IJ75" s="159"/>
      <c r="IK75" s="159"/>
      <c r="IL75" s="159"/>
      <c r="IM75" s="160"/>
    </row>
    <row r="76" spans="1:247" ht="16.350000000000001" customHeight="1">
      <c r="A76" s="158"/>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c r="CW76" s="159"/>
      <c r="CX76" s="159"/>
      <c r="CY76" s="159"/>
      <c r="CZ76" s="159"/>
      <c r="DA76" s="159"/>
      <c r="DB76" s="159"/>
      <c r="DC76" s="159"/>
      <c r="DD76" s="159"/>
      <c r="DE76" s="159"/>
      <c r="DF76" s="159"/>
      <c r="DG76" s="159"/>
      <c r="DH76" s="159"/>
      <c r="DI76" s="159"/>
      <c r="DJ76" s="159"/>
      <c r="DK76" s="159"/>
      <c r="DL76" s="159"/>
      <c r="DM76" s="159"/>
      <c r="DN76" s="159"/>
      <c r="DO76" s="159"/>
      <c r="DP76" s="159"/>
      <c r="DQ76" s="159"/>
      <c r="DR76" s="159"/>
      <c r="DS76" s="159"/>
      <c r="DT76" s="159"/>
      <c r="DU76" s="159"/>
      <c r="DV76" s="159"/>
      <c r="DW76" s="159"/>
      <c r="DX76" s="159"/>
      <c r="DY76" s="159"/>
      <c r="DZ76" s="159"/>
      <c r="EA76" s="159"/>
      <c r="EB76" s="159"/>
      <c r="EC76" s="159"/>
      <c r="ED76" s="159"/>
      <c r="EE76" s="159"/>
      <c r="EF76" s="159"/>
      <c r="EG76" s="159"/>
      <c r="EH76" s="159"/>
      <c r="EI76" s="159"/>
      <c r="EJ76" s="159"/>
      <c r="EK76" s="159"/>
      <c r="EL76" s="159"/>
      <c r="EM76" s="159"/>
      <c r="EN76" s="159"/>
      <c r="EO76" s="159"/>
      <c r="EP76" s="159"/>
      <c r="EQ76" s="159"/>
      <c r="ER76" s="159"/>
      <c r="ES76" s="159"/>
      <c r="ET76" s="159"/>
      <c r="EU76" s="159"/>
      <c r="EV76" s="159"/>
      <c r="EW76" s="159"/>
      <c r="EX76" s="159"/>
      <c r="EY76" s="159"/>
      <c r="EZ76" s="159"/>
      <c r="FA76" s="159"/>
      <c r="FB76" s="159"/>
      <c r="FC76" s="159"/>
      <c r="FD76" s="159"/>
      <c r="FE76" s="159"/>
      <c r="FF76" s="159"/>
      <c r="FG76" s="159"/>
      <c r="FH76" s="159"/>
      <c r="FI76" s="159"/>
      <c r="FJ76" s="159"/>
      <c r="FK76" s="159"/>
      <c r="FL76" s="159"/>
      <c r="FM76" s="159"/>
      <c r="FN76" s="159"/>
      <c r="FO76" s="159"/>
      <c r="FP76" s="159"/>
      <c r="FQ76" s="159"/>
      <c r="FR76" s="159"/>
      <c r="FS76" s="159"/>
      <c r="FT76" s="159"/>
      <c r="FU76" s="159"/>
      <c r="FV76" s="159"/>
      <c r="FW76" s="159"/>
      <c r="FX76" s="159"/>
      <c r="FY76" s="159"/>
      <c r="FZ76" s="159"/>
      <c r="GA76" s="159"/>
      <c r="GB76" s="159"/>
      <c r="GC76" s="159"/>
      <c r="GD76" s="159"/>
      <c r="GE76" s="159"/>
      <c r="GF76" s="159"/>
      <c r="GG76" s="159"/>
      <c r="GH76" s="159"/>
      <c r="GI76" s="159"/>
      <c r="GJ76" s="159"/>
      <c r="GK76" s="159"/>
      <c r="GL76" s="159"/>
      <c r="GM76" s="159"/>
      <c r="GN76" s="159"/>
      <c r="GO76" s="159"/>
      <c r="GP76" s="159"/>
      <c r="GQ76" s="159"/>
      <c r="GR76" s="159"/>
      <c r="GS76" s="159"/>
      <c r="GT76" s="159"/>
      <c r="GU76" s="159"/>
      <c r="GV76" s="159"/>
      <c r="GW76" s="159"/>
      <c r="GX76" s="159"/>
      <c r="GY76" s="159"/>
      <c r="GZ76" s="159"/>
      <c r="HA76" s="159"/>
      <c r="HB76" s="159"/>
      <c r="HC76" s="159"/>
      <c r="HD76" s="159"/>
      <c r="HE76" s="159"/>
      <c r="HF76" s="159"/>
      <c r="HG76" s="159"/>
      <c r="HH76" s="159"/>
      <c r="HI76" s="159"/>
      <c r="HJ76" s="159"/>
      <c r="HK76" s="159"/>
      <c r="HL76" s="159"/>
      <c r="HM76" s="159"/>
      <c r="HN76" s="159"/>
      <c r="HO76" s="159"/>
      <c r="HP76" s="159"/>
      <c r="HQ76" s="159"/>
      <c r="HR76" s="159"/>
      <c r="HS76" s="159"/>
      <c r="HT76" s="159"/>
      <c r="HU76" s="159"/>
      <c r="HV76" s="159"/>
      <c r="HW76" s="159"/>
      <c r="HX76" s="159"/>
      <c r="HY76" s="159"/>
      <c r="HZ76" s="159"/>
      <c r="IA76" s="159"/>
      <c r="IB76" s="159"/>
      <c r="IC76" s="159"/>
      <c r="ID76" s="159"/>
      <c r="IE76" s="159"/>
      <c r="IF76" s="159"/>
      <c r="IG76" s="159"/>
      <c r="IH76" s="159"/>
      <c r="II76" s="159"/>
      <c r="IJ76" s="159"/>
      <c r="IK76" s="159"/>
      <c r="IL76" s="159"/>
      <c r="IM76" s="160"/>
    </row>
    <row r="77" spans="1:247" ht="16.350000000000001" customHeight="1">
      <c r="A77" s="158"/>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c r="CW77" s="159"/>
      <c r="CX77" s="159"/>
      <c r="CY77" s="159"/>
      <c r="CZ77" s="159"/>
      <c r="DA77" s="159"/>
      <c r="DB77" s="159"/>
      <c r="DC77" s="159"/>
      <c r="DD77" s="159"/>
      <c r="DE77" s="159"/>
      <c r="DF77" s="159"/>
      <c r="DG77" s="159"/>
      <c r="DH77" s="159"/>
      <c r="DI77" s="159"/>
      <c r="DJ77" s="159"/>
      <c r="DK77" s="159"/>
      <c r="DL77" s="159"/>
      <c r="DM77" s="159"/>
      <c r="DN77" s="159"/>
      <c r="DO77" s="159"/>
      <c r="DP77" s="159"/>
      <c r="DQ77" s="159"/>
      <c r="DR77" s="159"/>
      <c r="DS77" s="159"/>
      <c r="DT77" s="159"/>
      <c r="DU77" s="159"/>
      <c r="DV77" s="159"/>
      <c r="DW77" s="159"/>
      <c r="DX77" s="159"/>
      <c r="DY77" s="159"/>
      <c r="DZ77" s="159"/>
      <c r="EA77" s="159"/>
      <c r="EB77" s="159"/>
      <c r="EC77" s="159"/>
      <c r="ED77" s="159"/>
      <c r="EE77" s="159"/>
      <c r="EF77" s="159"/>
      <c r="EG77" s="159"/>
      <c r="EH77" s="159"/>
      <c r="EI77" s="159"/>
      <c r="EJ77" s="159"/>
      <c r="EK77" s="159"/>
      <c r="EL77" s="159"/>
      <c r="EM77" s="159"/>
      <c r="EN77" s="159"/>
      <c r="EO77" s="159"/>
      <c r="EP77" s="159"/>
      <c r="EQ77" s="159"/>
      <c r="ER77" s="159"/>
      <c r="ES77" s="159"/>
      <c r="ET77" s="159"/>
      <c r="EU77" s="159"/>
      <c r="EV77" s="159"/>
      <c r="EW77" s="159"/>
      <c r="EX77" s="159"/>
      <c r="EY77" s="159"/>
      <c r="EZ77" s="159"/>
      <c r="FA77" s="159"/>
      <c r="FB77" s="159"/>
      <c r="FC77" s="159"/>
      <c r="FD77" s="159"/>
      <c r="FE77" s="159"/>
      <c r="FF77" s="159"/>
      <c r="FG77" s="159"/>
      <c r="FH77" s="159"/>
      <c r="FI77" s="159"/>
      <c r="FJ77" s="159"/>
      <c r="FK77" s="159"/>
      <c r="FL77" s="159"/>
      <c r="FM77" s="159"/>
      <c r="FN77" s="159"/>
      <c r="FO77" s="159"/>
      <c r="FP77" s="159"/>
      <c r="FQ77" s="159"/>
      <c r="FR77" s="159"/>
      <c r="FS77" s="159"/>
      <c r="FT77" s="159"/>
      <c r="FU77" s="159"/>
      <c r="FV77" s="159"/>
      <c r="FW77" s="159"/>
      <c r="FX77" s="159"/>
      <c r="FY77" s="159"/>
      <c r="FZ77" s="159"/>
      <c r="GA77" s="159"/>
      <c r="GB77" s="159"/>
      <c r="GC77" s="159"/>
      <c r="GD77" s="159"/>
      <c r="GE77" s="159"/>
      <c r="GF77" s="159"/>
      <c r="GG77" s="159"/>
      <c r="GH77" s="159"/>
      <c r="GI77" s="159"/>
      <c r="GJ77" s="159"/>
      <c r="GK77" s="159"/>
      <c r="GL77" s="159"/>
      <c r="GM77" s="159"/>
      <c r="GN77" s="159"/>
      <c r="GO77" s="159"/>
      <c r="GP77" s="159"/>
      <c r="GQ77" s="159"/>
      <c r="GR77" s="159"/>
      <c r="GS77" s="159"/>
      <c r="GT77" s="159"/>
      <c r="GU77" s="159"/>
      <c r="GV77" s="159"/>
      <c r="GW77" s="159"/>
      <c r="GX77" s="159"/>
      <c r="GY77" s="159"/>
      <c r="GZ77" s="159"/>
      <c r="HA77" s="159"/>
      <c r="HB77" s="159"/>
      <c r="HC77" s="159"/>
      <c r="HD77" s="159"/>
      <c r="HE77" s="159"/>
      <c r="HF77" s="159"/>
      <c r="HG77" s="159"/>
      <c r="HH77" s="159"/>
      <c r="HI77" s="159"/>
      <c r="HJ77" s="159"/>
      <c r="HK77" s="159"/>
      <c r="HL77" s="159"/>
      <c r="HM77" s="159"/>
      <c r="HN77" s="159"/>
      <c r="HO77" s="159"/>
      <c r="HP77" s="159"/>
      <c r="HQ77" s="159"/>
      <c r="HR77" s="159"/>
      <c r="HS77" s="159"/>
      <c r="HT77" s="159"/>
      <c r="HU77" s="159"/>
      <c r="HV77" s="159"/>
      <c r="HW77" s="159"/>
      <c r="HX77" s="159"/>
      <c r="HY77" s="159"/>
      <c r="HZ77" s="159"/>
      <c r="IA77" s="159"/>
      <c r="IB77" s="159"/>
      <c r="IC77" s="159"/>
      <c r="ID77" s="159"/>
      <c r="IE77" s="159"/>
      <c r="IF77" s="159"/>
      <c r="IG77" s="159"/>
      <c r="IH77" s="159"/>
      <c r="II77" s="159"/>
      <c r="IJ77" s="159"/>
      <c r="IK77" s="159"/>
      <c r="IL77" s="159"/>
      <c r="IM77" s="160"/>
    </row>
    <row r="78" spans="1:247" ht="16.350000000000001" customHeight="1">
      <c r="A78" s="158"/>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c r="CW78" s="159"/>
      <c r="CX78" s="159"/>
      <c r="CY78" s="159"/>
      <c r="CZ78" s="159"/>
      <c r="DA78" s="159"/>
      <c r="DB78" s="159"/>
      <c r="DC78" s="159"/>
      <c r="DD78" s="159"/>
      <c r="DE78" s="159"/>
      <c r="DF78" s="159"/>
      <c r="DG78" s="159"/>
      <c r="DH78" s="159"/>
      <c r="DI78" s="159"/>
      <c r="DJ78" s="159"/>
      <c r="DK78" s="159"/>
      <c r="DL78" s="159"/>
      <c r="DM78" s="159"/>
      <c r="DN78" s="159"/>
      <c r="DO78" s="159"/>
      <c r="DP78" s="159"/>
      <c r="DQ78" s="159"/>
      <c r="DR78" s="159"/>
      <c r="DS78" s="159"/>
      <c r="DT78" s="159"/>
      <c r="DU78" s="159"/>
      <c r="DV78" s="159"/>
      <c r="DW78" s="159"/>
      <c r="DX78" s="159"/>
      <c r="DY78" s="159"/>
      <c r="DZ78" s="159"/>
      <c r="EA78" s="159"/>
      <c r="EB78" s="159"/>
      <c r="EC78" s="159"/>
      <c r="ED78" s="159"/>
      <c r="EE78" s="159"/>
      <c r="EF78" s="159"/>
      <c r="EG78" s="159"/>
      <c r="EH78" s="159"/>
      <c r="EI78" s="159"/>
      <c r="EJ78" s="159"/>
      <c r="EK78" s="159"/>
      <c r="EL78" s="159"/>
      <c r="EM78" s="159"/>
      <c r="EN78" s="159"/>
      <c r="EO78" s="159"/>
      <c r="EP78" s="159"/>
      <c r="EQ78" s="159"/>
      <c r="ER78" s="159"/>
      <c r="ES78" s="159"/>
      <c r="ET78" s="159"/>
      <c r="EU78" s="159"/>
      <c r="EV78" s="159"/>
      <c r="EW78" s="159"/>
      <c r="EX78" s="159"/>
      <c r="EY78" s="159"/>
      <c r="EZ78" s="159"/>
      <c r="FA78" s="159"/>
      <c r="FB78" s="159"/>
      <c r="FC78" s="159"/>
      <c r="FD78" s="159"/>
      <c r="FE78" s="159"/>
      <c r="FF78" s="159"/>
      <c r="FG78" s="159"/>
      <c r="FH78" s="159"/>
      <c r="FI78" s="159"/>
      <c r="FJ78" s="159"/>
      <c r="FK78" s="159"/>
      <c r="FL78" s="159"/>
      <c r="FM78" s="159"/>
      <c r="FN78" s="159"/>
      <c r="FO78" s="159"/>
      <c r="FP78" s="159"/>
      <c r="FQ78" s="159"/>
      <c r="FR78" s="159"/>
      <c r="FS78" s="159"/>
      <c r="FT78" s="159"/>
      <c r="FU78" s="159"/>
      <c r="FV78" s="159"/>
      <c r="FW78" s="159"/>
      <c r="FX78" s="159"/>
      <c r="FY78" s="159"/>
      <c r="FZ78" s="159"/>
      <c r="GA78" s="159"/>
      <c r="GB78" s="159"/>
      <c r="GC78" s="159"/>
      <c r="GD78" s="159"/>
      <c r="GE78" s="159"/>
      <c r="GF78" s="159"/>
      <c r="GG78" s="159"/>
      <c r="GH78" s="159"/>
      <c r="GI78" s="159"/>
      <c r="GJ78" s="159"/>
      <c r="GK78" s="159"/>
      <c r="GL78" s="159"/>
      <c r="GM78" s="159"/>
      <c r="GN78" s="159"/>
      <c r="GO78" s="159"/>
      <c r="GP78" s="159"/>
      <c r="GQ78" s="159"/>
      <c r="GR78" s="159"/>
      <c r="GS78" s="159"/>
      <c r="GT78" s="159"/>
      <c r="GU78" s="159"/>
      <c r="GV78" s="159"/>
      <c r="GW78" s="159"/>
      <c r="GX78" s="159"/>
      <c r="GY78" s="159"/>
      <c r="GZ78" s="159"/>
      <c r="HA78" s="159"/>
      <c r="HB78" s="159"/>
      <c r="HC78" s="159"/>
      <c r="HD78" s="159"/>
      <c r="HE78" s="159"/>
      <c r="HF78" s="159"/>
      <c r="HG78" s="159"/>
      <c r="HH78" s="159"/>
      <c r="HI78" s="159"/>
      <c r="HJ78" s="159"/>
      <c r="HK78" s="159"/>
      <c r="HL78" s="159"/>
      <c r="HM78" s="159"/>
      <c r="HN78" s="159"/>
      <c r="HO78" s="159"/>
      <c r="HP78" s="159"/>
      <c r="HQ78" s="159"/>
      <c r="HR78" s="159"/>
      <c r="HS78" s="159"/>
      <c r="HT78" s="159"/>
      <c r="HU78" s="159"/>
      <c r="HV78" s="159"/>
      <c r="HW78" s="159"/>
      <c r="HX78" s="159"/>
      <c r="HY78" s="159"/>
      <c r="HZ78" s="159"/>
      <c r="IA78" s="159"/>
      <c r="IB78" s="159"/>
      <c r="IC78" s="159"/>
      <c r="ID78" s="159"/>
      <c r="IE78" s="159"/>
      <c r="IF78" s="159"/>
      <c r="IG78" s="159"/>
      <c r="IH78" s="159"/>
      <c r="II78" s="159"/>
      <c r="IJ78" s="159"/>
      <c r="IK78" s="159"/>
      <c r="IL78" s="159"/>
      <c r="IM78" s="160"/>
    </row>
    <row r="79" spans="1:247" ht="16.350000000000001" customHeight="1">
      <c r="A79" s="161"/>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c r="CW79" s="159"/>
      <c r="CX79" s="159"/>
      <c r="CY79" s="159"/>
      <c r="CZ79" s="159"/>
      <c r="DA79" s="159"/>
      <c r="DB79" s="159"/>
      <c r="DC79" s="159"/>
      <c r="DD79" s="159"/>
      <c r="DE79" s="159"/>
      <c r="DF79" s="159"/>
      <c r="DG79" s="159"/>
      <c r="DH79" s="159"/>
      <c r="DI79" s="159"/>
      <c r="DJ79" s="159"/>
      <c r="DK79" s="159"/>
      <c r="DL79" s="159"/>
      <c r="DM79" s="159"/>
      <c r="DN79" s="159"/>
      <c r="DO79" s="159"/>
      <c r="DP79" s="159"/>
      <c r="DQ79" s="159"/>
      <c r="DR79" s="159"/>
      <c r="DS79" s="159"/>
      <c r="DT79" s="159"/>
      <c r="DU79" s="159"/>
      <c r="DV79" s="159"/>
      <c r="DW79" s="159"/>
      <c r="DX79" s="159"/>
      <c r="DY79" s="159"/>
      <c r="DZ79" s="159"/>
      <c r="EA79" s="159"/>
      <c r="EB79" s="159"/>
      <c r="EC79" s="159"/>
      <c r="ED79" s="159"/>
      <c r="EE79" s="159"/>
      <c r="EF79" s="159"/>
      <c r="EG79" s="159"/>
      <c r="EH79" s="159"/>
      <c r="EI79" s="159"/>
      <c r="EJ79" s="159"/>
      <c r="EK79" s="159"/>
      <c r="EL79" s="159"/>
      <c r="EM79" s="159"/>
      <c r="EN79" s="159"/>
      <c r="EO79" s="159"/>
      <c r="EP79" s="159"/>
      <c r="EQ79" s="159"/>
      <c r="ER79" s="159"/>
      <c r="ES79" s="159"/>
      <c r="ET79" s="159"/>
      <c r="EU79" s="159"/>
      <c r="EV79" s="159"/>
      <c r="EW79" s="159"/>
      <c r="EX79" s="159"/>
      <c r="EY79" s="159"/>
      <c r="EZ79" s="159"/>
      <c r="FA79" s="159"/>
      <c r="FB79" s="159"/>
      <c r="FC79" s="159"/>
      <c r="FD79" s="159"/>
      <c r="FE79" s="159"/>
      <c r="FF79" s="159"/>
      <c r="FG79" s="159"/>
      <c r="FH79" s="159"/>
      <c r="FI79" s="159"/>
      <c r="FJ79" s="159"/>
      <c r="FK79" s="159"/>
      <c r="FL79" s="159"/>
      <c r="FM79" s="159"/>
      <c r="FN79" s="159"/>
      <c r="FO79" s="159"/>
      <c r="FP79" s="159"/>
      <c r="FQ79" s="159"/>
      <c r="FR79" s="159"/>
      <c r="FS79" s="159"/>
      <c r="FT79" s="159"/>
      <c r="FU79" s="159"/>
      <c r="FV79" s="159"/>
      <c r="FW79" s="159"/>
      <c r="FX79" s="159"/>
      <c r="FY79" s="159"/>
      <c r="FZ79" s="159"/>
      <c r="GA79" s="159"/>
      <c r="GB79" s="159"/>
      <c r="GC79" s="159"/>
      <c r="GD79" s="159"/>
      <c r="GE79" s="159"/>
      <c r="GF79" s="159"/>
      <c r="GG79" s="159"/>
      <c r="GH79" s="159"/>
      <c r="GI79" s="159"/>
      <c r="GJ79" s="159"/>
      <c r="GK79" s="159"/>
      <c r="GL79" s="159"/>
      <c r="GM79" s="159"/>
      <c r="GN79" s="159"/>
      <c r="GO79" s="159"/>
      <c r="GP79" s="159"/>
      <c r="GQ79" s="159"/>
      <c r="GR79" s="159"/>
      <c r="GS79" s="159"/>
      <c r="GT79" s="159"/>
      <c r="GU79" s="159"/>
      <c r="GV79" s="159"/>
      <c r="GW79" s="159"/>
      <c r="GX79" s="159"/>
      <c r="GY79" s="159"/>
      <c r="GZ79" s="159"/>
      <c r="HA79" s="159"/>
      <c r="HB79" s="159"/>
      <c r="HC79" s="159"/>
      <c r="HD79" s="159"/>
      <c r="HE79" s="159"/>
      <c r="HF79" s="159"/>
      <c r="HG79" s="159"/>
      <c r="HH79" s="159"/>
      <c r="HI79" s="159"/>
      <c r="HJ79" s="159"/>
      <c r="HK79" s="159"/>
      <c r="HL79" s="159"/>
      <c r="HM79" s="159"/>
      <c r="HN79" s="159"/>
      <c r="HO79" s="159"/>
      <c r="HP79" s="159"/>
      <c r="HQ79" s="159"/>
      <c r="HR79" s="159"/>
      <c r="HS79" s="159"/>
      <c r="HT79" s="159"/>
      <c r="HU79" s="159"/>
      <c r="HV79" s="159"/>
      <c r="HW79" s="159"/>
      <c r="HX79" s="159"/>
      <c r="HY79" s="159"/>
      <c r="HZ79" s="159"/>
      <c r="IA79" s="159"/>
      <c r="IB79" s="159"/>
      <c r="IC79" s="159"/>
      <c r="ID79" s="159"/>
      <c r="IE79" s="159"/>
      <c r="IF79" s="159"/>
      <c r="IG79" s="159"/>
      <c r="IH79" s="159"/>
      <c r="II79" s="159"/>
      <c r="IJ79" s="159"/>
      <c r="IK79" s="159"/>
      <c r="IL79" s="159"/>
      <c r="IM79" s="160"/>
    </row>
    <row r="80" spans="1:247" ht="16.350000000000001" customHeight="1">
      <c r="A80" s="158"/>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c r="CW80" s="159"/>
      <c r="CX80" s="159"/>
      <c r="CY80" s="159"/>
      <c r="CZ80" s="159"/>
      <c r="DA80" s="159"/>
      <c r="DB80" s="159"/>
      <c r="DC80" s="159"/>
      <c r="DD80" s="159"/>
      <c r="DE80" s="159"/>
      <c r="DF80" s="159"/>
      <c r="DG80" s="159"/>
      <c r="DH80" s="159"/>
      <c r="DI80" s="159"/>
      <c r="DJ80" s="159"/>
      <c r="DK80" s="159"/>
      <c r="DL80" s="159"/>
      <c r="DM80" s="159"/>
      <c r="DN80" s="159"/>
      <c r="DO80" s="159"/>
      <c r="DP80" s="159"/>
      <c r="DQ80" s="159"/>
      <c r="DR80" s="159"/>
      <c r="DS80" s="159"/>
      <c r="DT80" s="159"/>
      <c r="DU80" s="159"/>
      <c r="DV80" s="159"/>
      <c r="DW80" s="159"/>
      <c r="DX80" s="159"/>
      <c r="DY80" s="159"/>
      <c r="DZ80" s="159"/>
      <c r="EA80" s="159"/>
      <c r="EB80" s="159"/>
      <c r="EC80" s="159"/>
      <c r="ED80" s="159"/>
      <c r="EE80" s="159"/>
      <c r="EF80" s="159"/>
      <c r="EG80" s="159"/>
      <c r="EH80" s="159"/>
      <c r="EI80" s="159"/>
      <c r="EJ80" s="159"/>
      <c r="EK80" s="159"/>
      <c r="EL80" s="159"/>
      <c r="EM80" s="159"/>
      <c r="EN80" s="159"/>
      <c r="EO80" s="159"/>
      <c r="EP80" s="159"/>
      <c r="EQ80" s="159"/>
      <c r="ER80" s="159"/>
      <c r="ES80" s="159"/>
      <c r="ET80" s="159"/>
      <c r="EU80" s="159"/>
      <c r="EV80" s="159"/>
      <c r="EW80" s="159"/>
      <c r="EX80" s="159"/>
      <c r="EY80" s="159"/>
      <c r="EZ80" s="159"/>
      <c r="FA80" s="159"/>
      <c r="FB80" s="159"/>
      <c r="FC80" s="159"/>
      <c r="FD80" s="159"/>
      <c r="FE80" s="159"/>
      <c r="FF80" s="159"/>
      <c r="FG80" s="159"/>
      <c r="FH80" s="159"/>
      <c r="FI80" s="159"/>
      <c r="FJ80" s="159"/>
      <c r="FK80" s="159"/>
      <c r="FL80" s="159"/>
      <c r="FM80" s="159"/>
      <c r="FN80" s="159"/>
      <c r="FO80" s="159"/>
      <c r="FP80" s="159"/>
      <c r="FQ80" s="159"/>
      <c r="FR80" s="159"/>
      <c r="FS80" s="159"/>
      <c r="FT80" s="159"/>
      <c r="FU80" s="159"/>
      <c r="FV80" s="159"/>
      <c r="FW80" s="159"/>
      <c r="FX80" s="159"/>
      <c r="FY80" s="159"/>
      <c r="FZ80" s="159"/>
      <c r="GA80" s="159"/>
      <c r="GB80" s="159"/>
      <c r="GC80" s="159"/>
      <c r="GD80" s="159"/>
      <c r="GE80" s="159"/>
      <c r="GF80" s="159"/>
      <c r="GG80" s="159"/>
      <c r="GH80" s="159"/>
      <c r="GI80" s="159"/>
      <c r="GJ80" s="159"/>
      <c r="GK80" s="159"/>
      <c r="GL80" s="159"/>
      <c r="GM80" s="159"/>
      <c r="GN80" s="159"/>
      <c r="GO80" s="159"/>
      <c r="GP80" s="159"/>
      <c r="GQ80" s="159"/>
      <c r="GR80" s="159"/>
      <c r="GS80" s="159"/>
      <c r="GT80" s="159"/>
      <c r="GU80" s="159"/>
      <c r="GV80" s="159"/>
      <c r="GW80" s="159"/>
      <c r="GX80" s="159"/>
      <c r="GY80" s="159"/>
      <c r="GZ80" s="159"/>
      <c r="HA80" s="159"/>
      <c r="HB80" s="159"/>
      <c r="HC80" s="159"/>
      <c r="HD80" s="159"/>
      <c r="HE80" s="159"/>
      <c r="HF80" s="159"/>
      <c r="HG80" s="159"/>
      <c r="HH80" s="159"/>
      <c r="HI80" s="159"/>
      <c r="HJ80" s="159"/>
      <c r="HK80" s="159"/>
      <c r="HL80" s="159"/>
      <c r="HM80" s="159"/>
      <c r="HN80" s="159"/>
      <c r="HO80" s="159"/>
      <c r="HP80" s="159"/>
      <c r="HQ80" s="159"/>
      <c r="HR80" s="159"/>
      <c r="HS80" s="159"/>
      <c r="HT80" s="159"/>
      <c r="HU80" s="159"/>
      <c r="HV80" s="159"/>
      <c r="HW80" s="159"/>
      <c r="HX80" s="159"/>
      <c r="HY80" s="159"/>
      <c r="HZ80" s="159"/>
      <c r="IA80" s="159"/>
      <c r="IB80" s="159"/>
      <c r="IC80" s="159"/>
      <c r="ID80" s="159"/>
      <c r="IE80" s="159"/>
      <c r="IF80" s="159"/>
      <c r="IG80" s="159"/>
      <c r="IH80" s="159"/>
      <c r="II80" s="159"/>
      <c r="IJ80" s="159"/>
      <c r="IK80" s="159"/>
      <c r="IL80" s="159"/>
      <c r="IM80" s="160"/>
    </row>
    <row r="81" spans="1:247" ht="16.350000000000001" customHeight="1">
      <c r="A81" s="158"/>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c r="CW81" s="159"/>
      <c r="CX81" s="159"/>
      <c r="CY81" s="159"/>
      <c r="CZ81" s="159"/>
      <c r="DA81" s="159"/>
      <c r="DB81" s="159"/>
      <c r="DC81" s="159"/>
      <c r="DD81" s="159"/>
      <c r="DE81" s="159"/>
      <c r="DF81" s="159"/>
      <c r="DG81" s="159"/>
      <c r="DH81" s="159"/>
      <c r="DI81" s="159"/>
      <c r="DJ81" s="159"/>
      <c r="DK81" s="159"/>
      <c r="DL81" s="159"/>
      <c r="DM81" s="159"/>
      <c r="DN81" s="159"/>
      <c r="DO81" s="159"/>
      <c r="DP81" s="159"/>
      <c r="DQ81" s="159"/>
      <c r="DR81" s="159"/>
      <c r="DS81" s="159"/>
      <c r="DT81" s="159"/>
      <c r="DU81" s="159"/>
      <c r="DV81" s="159"/>
      <c r="DW81" s="159"/>
      <c r="DX81" s="159"/>
      <c r="DY81" s="159"/>
      <c r="DZ81" s="159"/>
      <c r="EA81" s="159"/>
      <c r="EB81" s="159"/>
      <c r="EC81" s="159"/>
      <c r="ED81" s="159"/>
      <c r="EE81" s="159"/>
      <c r="EF81" s="159"/>
      <c r="EG81" s="159"/>
      <c r="EH81" s="159"/>
      <c r="EI81" s="159"/>
      <c r="EJ81" s="159"/>
      <c r="EK81" s="159"/>
      <c r="EL81" s="159"/>
      <c r="EM81" s="159"/>
      <c r="EN81" s="159"/>
      <c r="EO81" s="159"/>
      <c r="EP81" s="159"/>
      <c r="EQ81" s="159"/>
      <c r="ER81" s="159"/>
      <c r="ES81" s="159"/>
      <c r="ET81" s="159"/>
      <c r="EU81" s="159"/>
      <c r="EV81" s="159"/>
      <c r="EW81" s="159"/>
      <c r="EX81" s="159"/>
      <c r="EY81" s="159"/>
      <c r="EZ81" s="159"/>
      <c r="FA81" s="159"/>
      <c r="FB81" s="159"/>
      <c r="FC81" s="159"/>
      <c r="FD81" s="159"/>
      <c r="FE81" s="159"/>
      <c r="FF81" s="159"/>
      <c r="FG81" s="159"/>
      <c r="FH81" s="159"/>
      <c r="FI81" s="159"/>
      <c r="FJ81" s="159"/>
      <c r="FK81" s="159"/>
      <c r="FL81" s="159"/>
      <c r="FM81" s="159"/>
      <c r="FN81" s="159"/>
      <c r="FO81" s="159"/>
      <c r="FP81" s="159"/>
      <c r="FQ81" s="159"/>
      <c r="FR81" s="159"/>
      <c r="FS81" s="159"/>
      <c r="FT81" s="159"/>
      <c r="FU81" s="159"/>
      <c r="FV81" s="159"/>
      <c r="FW81" s="159"/>
      <c r="FX81" s="159"/>
      <c r="FY81" s="159"/>
      <c r="FZ81" s="159"/>
      <c r="GA81" s="159"/>
      <c r="GB81" s="159"/>
      <c r="GC81" s="159"/>
      <c r="GD81" s="159"/>
      <c r="GE81" s="159"/>
      <c r="GF81" s="159"/>
      <c r="GG81" s="159"/>
      <c r="GH81" s="159"/>
      <c r="GI81" s="159"/>
      <c r="GJ81" s="159"/>
      <c r="GK81" s="159"/>
      <c r="GL81" s="159"/>
      <c r="GM81" s="159"/>
      <c r="GN81" s="159"/>
      <c r="GO81" s="159"/>
      <c r="GP81" s="159"/>
      <c r="GQ81" s="159"/>
      <c r="GR81" s="159"/>
      <c r="GS81" s="159"/>
      <c r="GT81" s="159"/>
      <c r="GU81" s="159"/>
      <c r="GV81" s="159"/>
      <c r="GW81" s="159"/>
      <c r="GX81" s="159"/>
      <c r="GY81" s="159"/>
      <c r="GZ81" s="159"/>
      <c r="HA81" s="159"/>
      <c r="HB81" s="159"/>
      <c r="HC81" s="159"/>
      <c r="HD81" s="159"/>
      <c r="HE81" s="159"/>
      <c r="HF81" s="159"/>
      <c r="HG81" s="159"/>
      <c r="HH81" s="159"/>
      <c r="HI81" s="159"/>
      <c r="HJ81" s="159"/>
      <c r="HK81" s="159"/>
      <c r="HL81" s="159"/>
      <c r="HM81" s="159"/>
      <c r="HN81" s="159"/>
      <c r="HO81" s="159"/>
      <c r="HP81" s="159"/>
      <c r="HQ81" s="159"/>
      <c r="HR81" s="159"/>
      <c r="HS81" s="159"/>
      <c r="HT81" s="159"/>
      <c r="HU81" s="159"/>
      <c r="HV81" s="159"/>
      <c r="HW81" s="159"/>
      <c r="HX81" s="159"/>
      <c r="HY81" s="159"/>
      <c r="HZ81" s="159"/>
      <c r="IA81" s="159"/>
      <c r="IB81" s="159"/>
      <c r="IC81" s="159"/>
      <c r="ID81" s="159"/>
      <c r="IE81" s="159"/>
      <c r="IF81" s="159"/>
      <c r="IG81" s="159"/>
      <c r="IH81" s="159"/>
      <c r="II81" s="159"/>
      <c r="IJ81" s="159"/>
      <c r="IK81" s="159"/>
      <c r="IL81" s="159"/>
      <c r="IM81" s="160"/>
    </row>
    <row r="82" spans="1:247" ht="16.350000000000001"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c r="GN82" s="162"/>
      <c r="GO82" s="162"/>
      <c r="GP82" s="162"/>
      <c r="GQ82" s="162"/>
      <c r="GR82" s="162"/>
      <c r="GS82" s="162"/>
      <c r="GT82" s="162"/>
      <c r="GU82" s="162"/>
      <c r="GV82" s="162"/>
      <c r="GW82" s="162"/>
      <c r="GX82" s="162"/>
      <c r="GY82" s="162"/>
      <c r="GZ82" s="162"/>
      <c r="HA82" s="162"/>
      <c r="HB82" s="162"/>
      <c r="HC82" s="162"/>
      <c r="HD82" s="162"/>
      <c r="HE82" s="162"/>
      <c r="HF82" s="162"/>
      <c r="HG82" s="162"/>
      <c r="HH82" s="162"/>
      <c r="HI82" s="162"/>
      <c r="HJ82" s="162"/>
      <c r="HK82" s="162"/>
      <c r="HL82" s="162"/>
      <c r="HM82" s="162"/>
      <c r="HN82" s="162"/>
      <c r="HO82" s="162"/>
      <c r="HP82" s="162"/>
      <c r="HQ82" s="162"/>
      <c r="HR82" s="162"/>
      <c r="HS82" s="162"/>
      <c r="HT82" s="162"/>
      <c r="HU82" s="162"/>
      <c r="HV82" s="162"/>
      <c r="HW82" s="162"/>
      <c r="HX82" s="162"/>
      <c r="HY82" s="162"/>
      <c r="HZ82" s="162"/>
      <c r="IA82" s="162"/>
      <c r="IB82" s="162"/>
      <c r="IC82" s="162"/>
      <c r="ID82" s="162"/>
      <c r="IE82" s="162"/>
      <c r="IF82" s="162"/>
      <c r="IG82" s="162"/>
      <c r="IH82" s="162"/>
      <c r="II82" s="162"/>
      <c r="IJ82" s="162"/>
      <c r="IK82" s="162"/>
      <c r="IL82" s="162"/>
      <c r="IM82" s="154"/>
    </row>
  </sheetData>
  <mergeCells count="118">
    <mergeCell ref="W14:X14"/>
    <mergeCell ref="K13:L13"/>
    <mergeCell ref="M13:N13"/>
    <mergeCell ref="Y13:Z13"/>
    <mergeCell ref="K10:L10"/>
    <mergeCell ref="I10:J10"/>
    <mergeCell ref="Y3:Z9"/>
    <mergeCell ref="O10:P10"/>
    <mergeCell ref="Q10:R10"/>
    <mergeCell ref="S10:T10"/>
    <mergeCell ref="U10:V10"/>
    <mergeCell ref="W10:X10"/>
    <mergeCell ref="Y10:Z10"/>
    <mergeCell ref="W11:X11"/>
    <mergeCell ref="S11:T11"/>
    <mergeCell ref="U11:V11"/>
    <mergeCell ref="Y11:Z11"/>
    <mergeCell ref="W13:X13"/>
    <mergeCell ref="M27:R27"/>
    <mergeCell ref="M22:R26"/>
    <mergeCell ref="K19:K26"/>
    <mergeCell ref="L22:L26"/>
    <mergeCell ref="M18:R18"/>
    <mergeCell ref="D18:I18"/>
    <mergeCell ref="D19:I19"/>
    <mergeCell ref="D20:I20"/>
    <mergeCell ref="B17:I17"/>
    <mergeCell ref="D21:I21"/>
    <mergeCell ref="D22:I22"/>
    <mergeCell ref="D23:I23"/>
    <mergeCell ref="D24:I24"/>
    <mergeCell ref="D25:I25"/>
    <mergeCell ref="D26:I26"/>
    <mergeCell ref="D27:I27"/>
    <mergeCell ref="K17:R17"/>
    <mergeCell ref="E40:E43"/>
    <mergeCell ref="H40:H43"/>
    <mergeCell ref="C12:D12"/>
    <mergeCell ref="C14:D14"/>
    <mergeCell ref="C38:D40"/>
    <mergeCell ref="E32:J38"/>
    <mergeCell ref="C13:D13"/>
    <mergeCell ref="E13:F13"/>
    <mergeCell ref="G13:H13"/>
    <mergeCell ref="I13:J13"/>
    <mergeCell ref="I12:J12"/>
    <mergeCell ref="V24:AC24"/>
    <mergeCell ref="V18:AC19"/>
    <mergeCell ref="U18:U19"/>
    <mergeCell ref="T18:T19"/>
    <mergeCell ref="V20:AC21"/>
    <mergeCell ref="U20:U21"/>
    <mergeCell ref="T20:T21"/>
    <mergeCell ref="Y12:Z12"/>
    <mergeCell ref="Y14:Z14"/>
    <mergeCell ref="B16:AC16"/>
    <mergeCell ref="O14:P14"/>
    <mergeCell ref="Q14:R14"/>
    <mergeCell ref="S14:T14"/>
    <mergeCell ref="E14:F14"/>
    <mergeCell ref="G14:H14"/>
    <mergeCell ref="I14:J14"/>
    <mergeCell ref="K14:L14"/>
    <mergeCell ref="M14:N14"/>
    <mergeCell ref="K12:L12"/>
    <mergeCell ref="M12:N12"/>
    <mergeCell ref="O13:P13"/>
    <mergeCell ref="Q13:R13"/>
    <mergeCell ref="S13:T13"/>
    <mergeCell ref="U13:V13"/>
    <mergeCell ref="T17:AC17"/>
    <mergeCell ref="B2:AC2"/>
    <mergeCell ref="V22:AC23"/>
    <mergeCell ref="U22:U23"/>
    <mergeCell ref="T22:T23"/>
    <mergeCell ref="M19:R21"/>
    <mergeCell ref="L19:L21"/>
    <mergeCell ref="B12:B14"/>
    <mergeCell ref="G10:H10"/>
    <mergeCell ref="M10:N10"/>
    <mergeCell ref="C3:D9"/>
    <mergeCell ref="E3:F9"/>
    <mergeCell ref="E11:F11"/>
    <mergeCell ref="G11:H11"/>
    <mergeCell ref="I11:J11"/>
    <mergeCell ref="K11:L11"/>
    <mergeCell ref="M11:N11"/>
    <mergeCell ref="O11:P11"/>
    <mergeCell ref="Q11:R11"/>
    <mergeCell ref="AA10:AB10"/>
    <mergeCell ref="AA9:AB9"/>
    <mergeCell ref="AA11:AB11"/>
    <mergeCell ref="AA12:AB12"/>
    <mergeCell ref="AA13:AB13"/>
    <mergeCell ref="AC3:AC15"/>
    <mergeCell ref="B3:B9"/>
    <mergeCell ref="B15:Z15"/>
    <mergeCell ref="O12:P12"/>
    <mergeCell ref="Q12:R12"/>
    <mergeCell ref="S12:T12"/>
    <mergeCell ref="U12:V12"/>
    <mergeCell ref="W12:X12"/>
    <mergeCell ref="E12:F12"/>
    <mergeCell ref="G12:H12"/>
    <mergeCell ref="G3:H9"/>
    <mergeCell ref="I3:J9"/>
    <mergeCell ref="K3:L9"/>
    <mergeCell ref="M3:N9"/>
    <mergeCell ref="O3:P9"/>
    <mergeCell ref="Q3:R9"/>
    <mergeCell ref="S3:T9"/>
    <mergeCell ref="U3:V9"/>
    <mergeCell ref="W3:X9"/>
    <mergeCell ref="C10:D10"/>
    <mergeCell ref="C11:D11"/>
    <mergeCell ref="E10:F10"/>
    <mergeCell ref="AA14:AB14"/>
    <mergeCell ref="U14:V1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I157"/>
  <sheetViews>
    <sheetView topLeftCell="A15" zoomScale="71" zoomScaleNormal="71" workbookViewId="0">
      <selection activeCell="I45" sqref="I45:K45"/>
    </sheetView>
  </sheetViews>
  <sheetFormatPr baseColWidth="10" defaultRowHeight="15"/>
  <cols>
    <col min="18" max="18" width="11.42578125" customWidth="1"/>
    <col min="21" max="21" width="14.140625" customWidth="1"/>
  </cols>
  <sheetData>
    <row r="1" spans="2:35" ht="15.75" thickBot="1"/>
    <row r="2" spans="2:35" ht="74.25" customHeight="1" thickBot="1">
      <c r="B2" s="121" t="s">
        <v>0</v>
      </c>
      <c r="C2" s="122"/>
      <c r="D2" s="1341" t="s">
        <v>472</v>
      </c>
      <c r="E2" s="1341"/>
      <c r="F2" s="1341"/>
      <c r="G2" s="1341"/>
      <c r="H2" s="1341"/>
      <c r="I2" s="1341"/>
      <c r="J2" s="1341"/>
      <c r="K2" s="1341"/>
      <c r="L2" s="135"/>
      <c r="M2" s="135"/>
      <c r="N2" s="135"/>
      <c r="O2" s="135"/>
      <c r="P2" s="135"/>
      <c r="Q2" s="135"/>
      <c r="R2" s="135"/>
      <c r="S2" s="135"/>
      <c r="T2" s="135"/>
      <c r="U2" s="135"/>
      <c r="V2" s="135"/>
      <c r="W2" s="135"/>
      <c r="X2" s="1589"/>
      <c r="Y2" s="1589"/>
      <c r="Z2" s="1589"/>
      <c r="AA2" s="1589"/>
      <c r="AB2" s="1589"/>
      <c r="AC2" s="1589"/>
      <c r="AD2" s="1589"/>
      <c r="AE2" s="1589"/>
      <c r="AF2" s="1589"/>
      <c r="AG2" s="1589"/>
      <c r="AH2" s="1589"/>
      <c r="AI2" s="1590"/>
    </row>
    <row r="3" spans="2:35" ht="16.5" thickBot="1">
      <c r="B3" s="1591" t="s">
        <v>2</v>
      </c>
      <c r="C3" s="1592"/>
      <c r="D3" s="1592"/>
      <c r="E3" s="1592"/>
      <c r="F3" s="1592"/>
      <c r="G3" s="1592"/>
      <c r="H3" s="1592"/>
      <c r="I3" s="1593"/>
      <c r="J3" s="1594"/>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6"/>
    </row>
    <row r="4" spans="2:35" ht="15.75">
      <c r="B4" s="1597"/>
      <c r="C4" s="1598"/>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c r="AD4" s="1598"/>
      <c r="AE4" s="1598"/>
      <c r="AF4" s="1598"/>
      <c r="AG4" s="1598"/>
      <c r="AH4" s="1598"/>
      <c r="AI4" s="1599"/>
    </row>
    <row r="5" spans="2:35" ht="27" customHeight="1" thickBot="1">
      <c r="B5" s="1611" t="s">
        <v>3</v>
      </c>
      <c r="C5" s="1612"/>
      <c r="D5" s="1612"/>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3"/>
    </row>
    <row r="6" spans="2:35" ht="35.25" customHeight="1">
      <c r="B6" s="1614" t="s">
        <v>4</v>
      </c>
      <c r="C6" s="1615"/>
      <c r="D6" s="1618" t="s">
        <v>116</v>
      </c>
      <c r="E6" s="1569"/>
      <c r="F6" s="1569"/>
      <c r="G6" s="1569"/>
      <c r="H6" s="1569"/>
      <c r="I6" s="1615"/>
      <c r="J6" s="1618" t="s">
        <v>115</v>
      </c>
      <c r="K6" s="1569"/>
      <c r="L6" s="1569"/>
      <c r="M6" s="1569"/>
      <c r="N6" s="1569"/>
      <c r="O6" s="1615"/>
      <c r="P6" s="1559" t="s">
        <v>6</v>
      </c>
      <c r="Q6" s="1560"/>
      <c r="R6" s="1561"/>
      <c r="S6" s="1565" t="s">
        <v>209</v>
      </c>
      <c r="T6" s="1560"/>
      <c r="U6" s="1560"/>
      <c r="V6" s="1560"/>
      <c r="W6" s="1568" t="s">
        <v>7</v>
      </c>
      <c r="X6" s="1569"/>
      <c r="Y6" s="1569"/>
      <c r="Z6" s="1569"/>
      <c r="AA6" s="1569"/>
      <c r="AB6" s="1569"/>
      <c r="AC6" s="1569"/>
      <c r="AD6" s="1569"/>
      <c r="AE6" s="1569"/>
      <c r="AF6" s="1569"/>
      <c r="AG6" s="1569"/>
      <c r="AH6" s="1569"/>
      <c r="AI6" s="1570"/>
    </row>
    <row r="7" spans="2:35" ht="33" customHeight="1">
      <c r="B7" s="1616"/>
      <c r="C7" s="1617"/>
      <c r="D7" s="1619"/>
      <c r="E7" s="1620"/>
      <c r="F7" s="1620"/>
      <c r="G7" s="1620"/>
      <c r="H7" s="1620"/>
      <c r="I7" s="1617"/>
      <c r="J7" s="1619"/>
      <c r="K7" s="1620"/>
      <c r="L7" s="1620"/>
      <c r="M7" s="1620"/>
      <c r="N7" s="1620"/>
      <c r="O7" s="1617"/>
      <c r="P7" s="1562"/>
      <c r="Q7" s="1563"/>
      <c r="R7" s="1564"/>
      <c r="S7" s="1566"/>
      <c r="T7" s="1567"/>
      <c r="U7" s="1567"/>
      <c r="V7" s="1567"/>
      <c r="W7" s="1571" t="s">
        <v>8</v>
      </c>
      <c r="X7" s="1572"/>
      <c r="Y7" s="1572"/>
      <c r="Z7" s="1572"/>
      <c r="AA7" s="1572"/>
      <c r="AB7" s="1572"/>
      <c r="AC7" s="1573"/>
      <c r="AD7" s="1574" t="s">
        <v>308</v>
      </c>
      <c r="AE7" s="1575"/>
      <c r="AF7" s="1575"/>
      <c r="AG7" s="1575"/>
      <c r="AH7" s="1575"/>
      <c r="AI7" s="1576"/>
    </row>
    <row r="8" spans="2:35" ht="30.75" customHeight="1" thickBot="1">
      <c r="B8" s="1552"/>
      <c r="C8" s="1553"/>
      <c r="D8" s="1554" t="s">
        <v>90</v>
      </c>
      <c r="E8" s="1554"/>
      <c r="F8" s="1554"/>
      <c r="G8" s="1554"/>
      <c r="H8" s="1554"/>
      <c r="I8" s="1554"/>
      <c r="J8" s="1554" t="s">
        <v>103</v>
      </c>
      <c r="K8" s="1554"/>
      <c r="L8" s="1554"/>
      <c r="M8" s="1554"/>
      <c r="N8" s="1554"/>
      <c r="O8" s="1554"/>
      <c r="P8" s="1554" t="s">
        <v>118</v>
      </c>
      <c r="Q8" s="1554"/>
      <c r="R8" s="1554"/>
      <c r="S8" s="1555" t="s">
        <v>183</v>
      </c>
      <c r="T8" s="1556"/>
      <c r="U8" s="1556"/>
      <c r="V8" s="1556"/>
      <c r="W8" s="1557" t="s">
        <v>307</v>
      </c>
      <c r="X8" s="1557"/>
      <c r="Y8" s="1557"/>
      <c r="Z8" s="1557"/>
      <c r="AA8" s="1557"/>
      <c r="AB8" s="1557"/>
      <c r="AC8" s="1557"/>
      <c r="AD8" s="1577" t="s">
        <v>9</v>
      </c>
      <c r="AE8" s="1578"/>
      <c r="AF8" s="1578"/>
      <c r="AG8" s="1578"/>
      <c r="AH8" s="1578"/>
      <c r="AI8" s="1579"/>
    </row>
    <row r="9" spans="2:35" ht="16.5" thickBot="1">
      <c r="B9" s="1580" t="s">
        <v>10</v>
      </c>
      <c r="C9" s="1581"/>
      <c r="D9" s="1581"/>
      <c r="E9" s="1582"/>
      <c r="F9" s="1582"/>
      <c r="G9" s="1582"/>
      <c r="H9" s="1582"/>
      <c r="I9" s="1582"/>
      <c r="J9" s="1582"/>
      <c r="K9" s="1582"/>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3"/>
    </row>
    <row r="10" spans="2:35" ht="15.75">
      <c r="B10" s="1584" t="s">
        <v>121</v>
      </c>
      <c r="C10" s="1585"/>
      <c r="D10" s="1585"/>
      <c r="E10" s="1585"/>
      <c r="F10" s="1585"/>
      <c r="G10" s="1585"/>
      <c r="H10" s="1585"/>
      <c r="I10" s="1585"/>
      <c r="J10" s="1585"/>
      <c r="K10" s="1585"/>
      <c r="L10" s="1585"/>
      <c r="M10" s="1585"/>
      <c r="N10" s="1585"/>
      <c r="O10" s="1585"/>
      <c r="P10" s="1585"/>
      <c r="Q10" s="1585"/>
      <c r="R10" s="1585"/>
      <c r="S10" s="1586" t="s">
        <v>122</v>
      </c>
      <c r="T10" s="1587"/>
      <c r="U10" s="1587"/>
      <c r="V10" s="1587"/>
      <c r="W10" s="1587"/>
      <c r="X10" s="1587"/>
      <c r="Y10" s="1587"/>
      <c r="Z10" s="1587"/>
      <c r="AA10" s="1587"/>
      <c r="AB10" s="1587"/>
      <c r="AC10" s="1587"/>
      <c r="AD10" s="1587"/>
      <c r="AE10" s="1587"/>
      <c r="AF10" s="1587"/>
      <c r="AG10" s="1587"/>
      <c r="AH10" s="1587"/>
      <c r="AI10" s="1588"/>
    </row>
    <row r="11" spans="2:35" ht="16.5" thickBot="1">
      <c r="B11" s="1546"/>
      <c r="C11" s="1547"/>
      <c r="D11" s="1547"/>
      <c r="E11" s="1548"/>
      <c r="F11" s="1548"/>
      <c r="G11" s="1548"/>
      <c r="H11" s="1548"/>
      <c r="I11" s="1548"/>
      <c r="J11" s="1548"/>
      <c r="K11" s="1548"/>
      <c r="L11" s="1548"/>
      <c r="M11" s="1548"/>
      <c r="N11" s="1548"/>
      <c r="O11" s="1548"/>
      <c r="P11" s="1548"/>
      <c r="Q11" s="1548"/>
      <c r="R11" s="1549"/>
      <c r="S11" s="1550"/>
      <c r="T11" s="1548"/>
      <c r="U11" s="1548"/>
      <c r="V11" s="1548"/>
      <c r="W11" s="1548"/>
      <c r="X11" s="1548"/>
      <c r="Y11" s="1548"/>
      <c r="Z11" s="1548"/>
      <c r="AA11" s="1548"/>
      <c r="AB11" s="1548"/>
      <c r="AC11" s="1548"/>
      <c r="AD11" s="1548"/>
      <c r="AE11" s="1548"/>
      <c r="AF11" s="1548"/>
      <c r="AG11" s="1548"/>
      <c r="AH11" s="1548"/>
      <c r="AI11" s="1551"/>
    </row>
    <row r="12" spans="2:35" ht="16.5" thickBot="1">
      <c r="B12" s="1446" t="s">
        <v>473</v>
      </c>
      <c r="C12" s="1447"/>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7"/>
      <c r="AA12" s="1447"/>
      <c r="AB12" s="1447"/>
      <c r="AC12" s="1447"/>
      <c r="AD12" s="1447"/>
      <c r="AE12" s="1447"/>
      <c r="AF12" s="1447"/>
      <c r="AG12" s="1447"/>
      <c r="AH12" s="1447"/>
      <c r="AI12" s="1448"/>
    </row>
    <row r="13" spans="2:35" ht="15.75">
      <c r="B13" s="1521" t="s">
        <v>309</v>
      </c>
      <c r="C13" s="1522"/>
      <c r="D13" s="1522"/>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4"/>
    </row>
    <row r="14" spans="2:35" ht="15.75">
      <c r="B14" s="1544"/>
      <c r="C14" s="1545"/>
      <c r="D14" s="1544">
        <v>2</v>
      </c>
      <c r="E14" s="1545"/>
      <c r="F14" s="1544">
        <v>3</v>
      </c>
      <c r="G14" s="1545"/>
      <c r="H14" s="1544">
        <v>4</v>
      </c>
      <c r="I14" s="1545"/>
      <c r="J14" s="1544">
        <v>5</v>
      </c>
      <c r="K14" s="1545"/>
      <c r="L14" s="1544">
        <v>6</v>
      </c>
      <c r="M14" s="1545"/>
      <c r="N14" s="1544">
        <v>7</v>
      </c>
      <c r="O14" s="1545"/>
      <c r="P14" s="1544">
        <v>8</v>
      </c>
      <c r="Q14" s="1545"/>
      <c r="R14" s="1544">
        <v>9</v>
      </c>
      <c r="S14" s="1545"/>
      <c r="T14" s="1544">
        <v>10</v>
      </c>
      <c r="U14" s="1545"/>
      <c r="V14" s="1544">
        <v>11</v>
      </c>
      <c r="W14" s="1545"/>
      <c r="X14" s="1544">
        <v>12</v>
      </c>
      <c r="Y14" s="1545"/>
      <c r="Z14" s="1544">
        <v>13</v>
      </c>
      <c r="AA14" s="1545"/>
      <c r="AB14" s="1544">
        <v>14</v>
      </c>
      <c r="AC14" s="1545"/>
      <c r="AD14" s="1544">
        <v>15</v>
      </c>
      <c r="AE14" s="1545"/>
      <c r="AF14" s="1544">
        <v>16</v>
      </c>
      <c r="AG14" s="1545"/>
      <c r="AH14" s="1544">
        <v>17</v>
      </c>
      <c r="AI14" s="1545"/>
    </row>
    <row r="15" spans="2:35">
      <c r="B15" s="1542"/>
      <c r="C15" s="1543"/>
      <c r="D15" s="1542"/>
      <c r="E15" s="1543"/>
      <c r="F15" s="1542"/>
      <c r="G15" s="1543"/>
      <c r="H15" s="1542"/>
      <c r="I15" s="1543"/>
      <c r="J15" s="1542"/>
      <c r="K15" s="1543"/>
      <c r="L15" s="1542"/>
      <c r="M15" s="1543"/>
      <c r="N15" s="1542"/>
      <c r="O15" s="1543"/>
      <c r="P15" s="1542"/>
      <c r="Q15" s="1543"/>
      <c r="R15" s="1542"/>
      <c r="S15" s="1543"/>
      <c r="T15" s="1542"/>
      <c r="U15" s="1543"/>
      <c r="V15" s="1542"/>
      <c r="W15" s="1543"/>
      <c r="X15" s="1542"/>
      <c r="Y15" s="1543"/>
      <c r="Z15" s="1542"/>
      <c r="AA15" s="1543"/>
      <c r="AB15" s="1542"/>
      <c r="AC15" s="1543"/>
      <c r="AD15" s="1542"/>
      <c r="AE15" s="1543"/>
      <c r="AF15" s="1542"/>
      <c r="AG15" s="1543"/>
      <c r="AH15" s="1542" t="s">
        <v>460</v>
      </c>
      <c r="AI15" s="1543"/>
    </row>
    <row r="16" spans="2:35">
      <c r="B16" s="1542"/>
      <c r="C16" s="1543"/>
      <c r="D16" s="1542"/>
      <c r="E16" s="1543"/>
      <c r="F16" s="1542"/>
      <c r="G16" s="1543"/>
      <c r="H16" s="1542"/>
      <c r="I16" s="1543"/>
      <c r="J16" s="1542"/>
      <c r="K16" s="1543"/>
      <c r="L16" s="1542"/>
      <c r="M16" s="1543"/>
      <c r="N16" s="1542"/>
      <c r="O16" s="1543"/>
      <c r="P16" s="1542"/>
      <c r="Q16" s="1543"/>
      <c r="R16" s="1542"/>
      <c r="S16" s="1543"/>
      <c r="T16" s="1542"/>
      <c r="U16" s="1543"/>
      <c r="V16" s="1542"/>
      <c r="W16" s="1543"/>
      <c r="X16" s="1542"/>
      <c r="Y16" s="1543"/>
      <c r="Z16" s="1542"/>
      <c r="AA16" s="1543"/>
      <c r="AB16" s="1542"/>
      <c r="AC16" s="1543"/>
      <c r="AD16" s="1542"/>
      <c r="AE16" s="1543"/>
      <c r="AF16" s="1542"/>
      <c r="AG16" s="1543"/>
      <c r="AH16" s="1542" t="s">
        <v>462</v>
      </c>
      <c r="AI16" s="1543"/>
    </row>
    <row r="17" spans="2:35">
      <c r="B17" s="1542"/>
      <c r="C17" s="1543"/>
      <c r="D17" s="1542"/>
      <c r="E17" s="1543"/>
      <c r="F17" s="1542"/>
      <c r="G17" s="1543"/>
      <c r="H17" s="1542"/>
      <c r="I17" s="1543"/>
      <c r="J17" s="1542"/>
      <c r="K17" s="1543"/>
      <c r="L17" s="1542"/>
      <c r="M17" s="1543"/>
      <c r="N17" s="1542"/>
      <c r="O17" s="1543"/>
      <c r="P17" s="1542"/>
      <c r="Q17" s="1543"/>
      <c r="R17" s="1542"/>
      <c r="S17" s="1543"/>
      <c r="T17" s="1542"/>
      <c r="U17" s="1543"/>
      <c r="V17" s="1542"/>
      <c r="W17" s="1543"/>
      <c r="X17" s="1542"/>
      <c r="Y17" s="1543"/>
      <c r="Z17" s="1542"/>
      <c r="AA17" s="1543"/>
      <c r="AB17" s="1542"/>
      <c r="AC17" s="1543"/>
      <c r="AD17" s="1542"/>
      <c r="AE17" s="1543"/>
      <c r="AF17" s="1542"/>
      <c r="AG17" s="1543"/>
      <c r="AH17" s="1542" t="s">
        <v>466</v>
      </c>
      <c r="AI17" s="1543"/>
    </row>
    <row r="18" spans="2:35">
      <c r="B18" s="1542"/>
      <c r="C18" s="1543"/>
      <c r="D18" s="1542"/>
      <c r="E18" s="1543"/>
      <c r="F18" s="1542"/>
      <c r="G18" s="1543"/>
      <c r="H18" s="1542"/>
      <c r="I18" s="1543"/>
      <c r="J18" s="1542"/>
      <c r="K18" s="1543"/>
      <c r="L18" s="1542"/>
      <c r="M18" s="1543"/>
      <c r="N18" s="1542"/>
      <c r="O18" s="1543"/>
      <c r="P18" s="1542"/>
      <c r="Q18" s="1543"/>
      <c r="R18" s="1542"/>
      <c r="S18" s="1543"/>
      <c r="T18" s="1542"/>
      <c r="U18" s="1543"/>
      <c r="V18" s="1542"/>
      <c r="W18" s="1543"/>
      <c r="X18" s="1542"/>
      <c r="Y18" s="1543"/>
      <c r="Z18" s="1542"/>
      <c r="AA18" s="1543"/>
      <c r="AB18" s="1542"/>
      <c r="AC18" s="1543"/>
      <c r="AD18" s="1542"/>
      <c r="AE18" s="1543"/>
      <c r="AF18" s="1542"/>
      <c r="AG18" s="1543"/>
      <c r="AH18" s="1542" t="s">
        <v>466</v>
      </c>
      <c r="AI18" s="1543"/>
    </row>
    <row r="19" spans="2:35">
      <c r="B19" s="1542"/>
      <c r="C19" s="1543"/>
      <c r="D19" s="1542"/>
      <c r="E19" s="1543"/>
      <c r="F19" s="1542"/>
      <c r="G19" s="1543"/>
      <c r="H19" s="1542"/>
      <c r="I19" s="1543"/>
      <c r="J19" s="1542"/>
      <c r="K19" s="1543"/>
      <c r="L19" s="1542"/>
      <c r="M19" s="1543"/>
      <c r="N19" s="1542"/>
      <c r="O19" s="1543"/>
      <c r="P19" s="1542"/>
      <c r="Q19" s="1543"/>
      <c r="R19" s="1542"/>
      <c r="S19" s="1543"/>
      <c r="T19" s="1542"/>
      <c r="U19" s="1543"/>
      <c r="V19" s="1542"/>
      <c r="W19" s="1543"/>
      <c r="X19" s="1542"/>
      <c r="Y19" s="1543"/>
      <c r="Z19" s="1542"/>
      <c r="AA19" s="1543"/>
      <c r="AB19" s="1542"/>
      <c r="AC19" s="1543"/>
      <c r="AD19" s="1542"/>
      <c r="AE19" s="1543"/>
      <c r="AF19" s="1542"/>
      <c r="AG19" s="1543"/>
      <c r="AH19" s="1542" t="s">
        <v>467</v>
      </c>
      <c r="AI19" s="1543"/>
    </row>
    <row r="20" spans="2:35">
      <c r="B20" s="1542"/>
      <c r="C20" s="1543"/>
      <c r="D20" s="1542"/>
      <c r="E20" s="1543"/>
      <c r="F20" s="1542"/>
      <c r="G20" s="1543"/>
      <c r="H20" s="1542"/>
      <c r="I20" s="1543"/>
      <c r="J20" s="1542"/>
      <c r="K20" s="1543"/>
      <c r="L20" s="1542"/>
      <c r="M20" s="1543"/>
      <c r="N20" s="1542"/>
      <c r="O20" s="1543"/>
      <c r="P20" s="1542"/>
      <c r="Q20" s="1543"/>
      <c r="R20" s="1542"/>
      <c r="S20" s="1543"/>
      <c r="T20" s="1542"/>
      <c r="U20" s="1543"/>
      <c r="V20" s="1542"/>
      <c r="W20" s="1543"/>
      <c r="X20" s="1542"/>
      <c r="Y20" s="1543"/>
      <c r="Z20" s="1542"/>
      <c r="AA20" s="1543"/>
      <c r="AB20" s="1542"/>
      <c r="AC20" s="1543"/>
      <c r="AD20" s="1542"/>
      <c r="AE20" s="1543"/>
      <c r="AF20" s="1542"/>
      <c r="AG20" s="1543"/>
      <c r="AH20" s="1542" t="s">
        <v>468</v>
      </c>
      <c r="AI20" s="1543"/>
    </row>
    <row r="21" spans="2:35" ht="15.75" thickBot="1">
      <c r="B21" s="1540"/>
      <c r="C21" s="1541"/>
      <c r="D21" s="1540"/>
      <c r="E21" s="1541"/>
      <c r="F21" s="1540"/>
      <c r="G21" s="1541"/>
      <c r="H21" s="1540"/>
      <c r="I21" s="1541"/>
      <c r="J21" s="1540"/>
      <c r="K21" s="1541"/>
      <c r="L21" s="1540"/>
      <c r="M21" s="1541"/>
      <c r="N21" s="1540"/>
      <c r="O21" s="1541"/>
      <c r="P21" s="1540"/>
      <c r="Q21" s="1541"/>
      <c r="R21" s="1540"/>
      <c r="S21" s="1541"/>
      <c r="T21" s="1540"/>
      <c r="U21" s="1541"/>
      <c r="V21" s="1540"/>
      <c r="W21" s="1541"/>
      <c r="X21" s="1540"/>
      <c r="Y21" s="1541"/>
      <c r="Z21" s="1540"/>
      <c r="AA21" s="1541"/>
      <c r="AB21" s="1540"/>
      <c r="AC21" s="1541"/>
      <c r="AD21" s="1540"/>
      <c r="AE21" s="1541"/>
      <c r="AF21" s="1540"/>
      <c r="AG21" s="1541"/>
      <c r="AH21" s="1540" t="s">
        <v>469</v>
      </c>
      <c r="AI21" s="1541"/>
    </row>
    <row r="22" spans="2:35" s="134" customFormat="1" ht="15.75" thickBot="1">
      <c r="B22" s="1340" t="s">
        <v>272</v>
      </c>
      <c r="C22" s="1340"/>
      <c r="D22" s="133"/>
      <c r="E22" s="85"/>
      <c r="F22" s="82"/>
      <c r="G22" s="86"/>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row>
    <row r="23" spans="2:35" s="134" customFormat="1" ht="210.75" thickBot="1">
      <c r="B23" s="80" t="s">
        <v>257</v>
      </c>
      <c r="C23" s="82"/>
      <c r="D23" s="82" t="s">
        <v>258</v>
      </c>
      <c r="E23" s="133"/>
      <c r="F23" s="133"/>
      <c r="G23" s="133"/>
      <c r="H23" s="85" t="s">
        <v>261</v>
      </c>
      <c r="I23" s="82" t="s">
        <v>262</v>
      </c>
      <c r="J23" s="86" t="s">
        <v>263</v>
      </c>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row>
    <row r="24" spans="2:35" s="134" customFormat="1">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row>
    <row r="25" spans="2:35" s="134" customFormat="1">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row>
    <row r="26" spans="2:35" s="134" customFormat="1">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row>
    <row r="27" spans="2:35" s="134" customFormat="1">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row>
    <row r="28" spans="2:35" s="134" customFormat="1">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row>
    <row r="29" spans="2:35" s="134" customFormat="1">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row>
    <row r="30" spans="2:35" s="134" customFormat="1">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row>
    <row r="31" spans="2:35" s="134" customFormat="1">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row>
    <row r="32" spans="2:35" s="134" customFormat="1">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row>
    <row r="33" spans="2:35" s="134" customFormat="1">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row>
    <row r="34" spans="2:35" s="134" customFormat="1">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row>
    <row r="35" spans="2:35" s="134" customFormat="1">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row>
    <row r="36" spans="2:35" s="134" customFormat="1">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row>
    <row r="37" spans="2:35" s="134" customFormat="1">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row>
    <row r="38" spans="2:35" s="134" customFormat="1">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row>
    <row r="39" spans="2:35" s="134" customFormat="1">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row>
    <row r="40" spans="2:35" s="134" customFormat="1">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row>
    <row r="41" spans="2:35" s="134" customFormat="1">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row>
    <row r="42" spans="2:35" s="134" customFormat="1">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row>
    <row r="43" spans="2:35" s="134" customFormat="1">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row>
    <row r="44" spans="2:35" ht="48" customHeight="1">
      <c r="B44" s="132"/>
      <c r="C44" s="1558" t="s">
        <v>232</v>
      </c>
      <c r="D44" s="1601" t="s">
        <v>485</v>
      </c>
      <c r="E44" s="1601"/>
      <c r="F44" s="1601"/>
      <c r="G44" s="1601"/>
      <c r="H44" s="1601"/>
      <c r="I44" s="562"/>
      <c r="J44" s="1606"/>
      <c r="K44" s="1606"/>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row>
    <row r="45" spans="2:35" ht="46.5" customHeight="1">
      <c r="B45" s="132"/>
      <c r="C45" s="1558"/>
      <c r="D45" s="1602" t="s">
        <v>221</v>
      </c>
      <c r="E45" s="1602"/>
      <c r="F45" s="1602"/>
      <c r="G45" s="1602"/>
      <c r="H45" s="1602"/>
      <c r="I45" s="1607"/>
      <c r="J45" s="1608"/>
      <c r="K45" s="1608"/>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row>
    <row r="46" spans="2:35" ht="46.5" customHeight="1">
      <c r="B46" s="132"/>
      <c r="C46" s="1558"/>
      <c r="D46" s="1602" t="s">
        <v>299</v>
      </c>
      <c r="E46" s="1602"/>
      <c r="F46" s="1602"/>
      <c r="G46" s="1602"/>
      <c r="H46" s="1602"/>
      <c r="I46" s="1607"/>
      <c r="J46" s="1608"/>
      <c r="K46" s="1608"/>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row>
    <row r="47" spans="2:35" ht="48" customHeight="1">
      <c r="B47" s="132"/>
      <c r="C47" s="1558"/>
      <c r="D47" s="1603" t="s">
        <v>486</v>
      </c>
      <c r="E47" s="1604"/>
      <c r="F47" s="1604"/>
      <c r="G47" s="1604"/>
      <c r="H47" s="1605"/>
      <c r="I47" s="1607"/>
      <c r="J47" s="1608"/>
      <c r="K47" s="1608"/>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row>
    <row r="48" spans="2:35" ht="46.5" customHeight="1">
      <c r="B48" s="132"/>
      <c r="C48" s="1558"/>
      <c r="D48" s="1602" t="s">
        <v>487</v>
      </c>
      <c r="E48" s="1602"/>
      <c r="F48" s="1602"/>
      <c r="G48" s="1602"/>
      <c r="H48" s="1602"/>
      <c r="I48" s="1607"/>
      <c r="J48" s="1608"/>
      <c r="K48" s="1608"/>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row>
    <row r="49" spans="2:35" ht="42.75" customHeight="1">
      <c r="B49" s="132"/>
      <c r="C49" s="132" t="s">
        <v>233</v>
      </c>
      <c r="D49" s="1602" t="s">
        <v>295</v>
      </c>
      <c r="E49" s="1602"/>
      <c r="F49" s="1602"/>
      <c r="G49" s="1602"/>
      <c r="H49" s="1602"/>
      <c r="I49" s="1609">
        <v>2000</v>
      </c>
      <c r="J49" s="1610"/>
      <c r="K49" s="1610"/>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row>
    <row r="50" spans="2:35">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row>
    <row r="51" spans="2:35">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row>
    <row r="52" spans="2:35">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row>
    <row r="53" spans="2:35">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row>
    <row r="54" spans="2:35">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row>
    <row r="55" spans="2:35">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row>
    <row r="56" spans="2:35">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row>
    <row r="57" spans="2:35">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row>
    <row r="58" spans="2:35">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row>
    <row r="59" spans="2:35">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row>
    <row r="60" spans="2:35">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row>
    <row r="61" spans="2:35">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row>
    <row r="62" spans="2:35">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row>
    <row r="63" spans="2:35">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row>
    <row r="64" spans="2:35">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row>
    <row r="65" spans="2:35" ht="15.75">
      <c r="B65" s="1521" t="s">
        <v>277</v>
      </c>
      <c r="C65" s="1522"/>
      <c r="D65" s="1522"/>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4"/>
    </row>
    <row r="66" spans="2:35" ht="15.75">
      <c r="B66" s="1518"/>
      <c r="C66" s="1519"/>
      <c r="D66" s="1519"/>
      <c r="E66" s="1519"/>
      <c r="F66" s="1519"/>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20"/>
    </row>
    <row r="67" spans="2:35" ht="15.75">
      <c r="B67" s="1521" t="s">
        <v>33</v>
      </c>
      <c r="C67" s="1522"/>
      <c r="D67" s="1522"/>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4"/>
    </row>
    <row r="68" spans="2:35">
      <c r="B68" s="1525"/>
      <c r="C68" s="1519"/>
      <c r="D68" s="1519"/>
      <c r="E68" s="1519"/>
      <c r="F68" s="1519"/>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20"/>
    </row>
    <row r="69" spans="2:35" ht="15.75">
      <c r="B69" s="1526" t="s">
        <v>34</v>
      </c>
      <c r="C69" s="1527"/>
      <c r="D69" s="1527"/>
      <c r="E69" s="1527"/>
      <c r="F69" s="1527"/>
      <c r="G69" s="1527"/>
      <c r="H69" s="1527"/>
      <c r="I69" s="1527"/>
      <c r="J69" s="1527"/>
      <c r="K69" s="1527"/>
      <c r="L69" s="1527"/>
      <c r="M69" s="1527"/>
      <c r="N69" s="1527"/>
      <c r="O69" s="1527"/>
      <c r="P69" s="1527"/>
      <c r="Q69" s="1527"/>
      <c r="R69" s="1527"/>
      <c r="S69" s="1527"/>
      <c r="T69" s="1527"/>
      <c r="U69" s="1527"/>
      <c r="V69" s="1527"/>
      <c r="W69" s="1527"/>
      <c r="X69" s="1527"/>
      <c r="Y69" s="1527"/>
      <c r="Z69" s="1527"/>
      <c r="AA69" s="1527"/>
      <c r="AB69" s="1527"/>
      <c r="AC69" s="1527"/>
      <c r="AD69" s="1527"/>
      <c r="AE69" s="1527"/>
      <c r="AF69" s="1527"/>
      <c r="AG69" s="1527"/>
      <c r="AH69" s="1527"/>
      <c r="AI69" s="1528"/>
    </row>
    <row r="70" spans="2:35" ht="15.75" thickBot="1">
      <c r="B70" s="1529" t="s">
        <v>470</v>
      </c>
      <c r="C70" s="1530"/>
      <c r="D70" s="1530"/>
      <c r="E70" s="1530"/>
      <c r="F70" s="1530"/>
      <c r="G70" s="1530"/>
      <c r="H70" s="1530"/>
      <c r="I70" s="1530"/>
      <c r="J70" s="1530"/>
      <c r="K70" s="1530"/>
      <c r="L70" s="1530"/>
      <c r="M70" s="1530"/>
      <c r="N70" s="1530"/>
      <c r="O70" s="1530"/>
      <c r="P70" s="1530"/>
      <c r="Q70" s="1530"/>
      <c r="R70" s="1530"/>
      <c r="S70" s="1530"/>
      <c r="T70" s="1530"/>
      <c r="U70" s="1530"/>
      <c r="V70" s="1530"/>
      <c r="W70" s="1530"/>
      <c r="X70" s="1530"/>
      <c r="Y70" s="1530"/>
      <c r="Z70" s="1530"/>
      <c r="AA70" s="1530"/>
      <c r="AB70" s="1530"/>
      <c r="AC70" s="1530"/>
      <c r="AD70" s="1530"/>
      <c r="AE70" s="1530"/>
      <c r="AF70" s="1530"/>
      <c r="AG70" s="1530"/>
      <c r="AH70" s="1530"/>
      <c r="AI70" s="1531"/>
    </row>
    <row r="71" spans="2:35" ht="16.5" thickBot="1">
      <c r="B71" s="1532" t="s">
        <v>242</v>
      </c>
      <c r="C71" s="1533"/>
      <c r="D71" s="1533"/>
      <c r="E71" s="1533"/>
      <c r="F71" s="1533"/>
      <c r="G71" s="1533"/>
      <c r="H71" s="1533"/>
      <c r="I71" s="1533"/>
      <c r="J71" s="1533"/>
      <c r="K71" s="1533"/>
      <c r="L71" s="1533"/>
      <c r="M71" s="1534"/>
      <c r="N71" s="1535" t="s">
        <v>241</v>
      </c>
      <c r="O71" s="1536"/>
      <c r="P71" s="1537"/>
      <c r="Q71" s="1537"/>
      <c r="R71" s="1537"/>
      <c r="S71" s="1537"/>
      <c r="T71" s="1537"/>
      <c r="U71" s="1537"/>
      <c r="V71" s="1537"/>
      <c r="W71" s="1537"/>
      <c r="X71" s="1537"/>
      <c r="Y71" s="1537"/>
      <c r="Z71" s="1537"/>
      <c r="AA71" s="1537"/>
      <c r="AB71" s="1537"/>
      <c r="AC71" s="1537"/>
      <c r="AD71" s="1537"/>
      <c r="AE71" s="1537"/>
      <c r="AF71" s="1537"/>
      <c r="AG71" s="1538"/>
      <c r="AH71" s="1538"/>
      <c r="AI71" s="1539"/>
    </row>
    <row r="72" spans="2:35" ht="33" customHeight="1">
      <c r="B72" s="7"/>
      <c r="C72" s="1509" t="s">
        <v>35</v>
      </c>
      <c r="D72" s="1510"/>
      <c r="E72" s="1511"/>
      <c r="F72" s="1509" t="s">
        <v>298</v>
      </c>
      <c r="G72" s="1511"/>
      <c r="H72" s="1512" t="s">
        <v>36</v>
      </c>
      <c r="I72" s="1512"/>
      <c r="J72" s="1512" t="s">
        <v>273</v>
      </c>
      <c r="K72" s="1512"/>
      <c r="L72" s="1512" t="s">
        <v>37</v>
      </c>
      <c r="M72" s="1512"/>
      <c r="N72" s="1509" t="s">
        <v>274</v>
      </c>
      <c r="O72" s="1510"/>
      <c r="P72" s="1511"/>
      <c r="Q72" s="1509" t="s">
        <v>38</v>
      </c>
      <c r="R72" s="1510"/>
      <c r="S72" s="1510"/>
      <c r="T72" s="1510"/>
      <c r="U72" s="1510"/>
      <c r="V72" s="1510"/>
      <c r="W72" s="1510"/>
      <c r="X72" s="1510"/>
      <c r="Y72" s="1510"/>
      <c r="Z72" s="1510"/>
      <c r="AA72" s="1511"/>
      <c r="AB72" s="1512" t="s">
        <v>240</v>
      </c>
      <c r="AC72" s="1513"/>
      <c r="AD72" s="1512" t="s">
        <v>39</v>
      </c>
      <c r="AE72" s="1513"/>
      <c r="AF72" s="1512" t="s">
        <v>239</v>
      </c>
      <c r="AG72" s="1513"/>
      <c r="AH72" s="1512" t="s">
        <v>484</v>
      </c>
      <c r="AI72" s="1513"/>
    </row>
    <row r="73" spans="2:35" ht="15.75" thickBot="1">
      <c r="B73" s="1514" t="s">
        <v>40</v>
      </c>
      <c r="C73" s="1472"/>
      <c r="D73" s="1473"/>
      <c r="E73" s="1474"/>
      <c r="F73" s="1481" t="s">
        <v>278</v>
      </c>
      <c r="G73" s="1481"/>
      <c r="H73" s="1482">
        <v>30</v>
      </c>
      <c r="I73" s="1482"/>
      <c r="J73" s="1481" t="s">
        <v>217</v>
      </c>
      <c r="K73" s="1481"/>
      <c r="L73" s="1472"/>
      <c r="M73" s="1474"/>
      <c r="N73" s="103" t="s">
        <v>41</v>
      </c>
      <c r="O73" s="1505" t="s">
        <v>275</v>
      </c>
      <c r="P73" s="1506"/>
      <c r="Q73" s="1463" t="s">
        <v>280</v>
      </c>
      <c r="R73" s="1464"/>
      <c r="S73" s="1464"/>
      <c r="T73" s="1464"/>
      <c r="U73" s="1464"/>
      <c r="V73" s="1464"/>
      <c r="W73" s="1464"/>
      <c r="X73" s="1464"/>
      <c r="Y73" s="1464"/>
      <c r="Z73" s="1464"/>
      <c r="AA73" s="1465"/>
      <c r="AB73" s="1463">
        <v>20</v>
      </c>
      <c r="AC73" s="1465"/>
      <c r="AD73" s="1507"/>
      <c r="AE73" s="1507"/>
      <c r="AF73" s="1508">
        <v>3</v>
      </c>
      <c r="AG73" s="1508"/>
      <c r="AH73" s="1516">
        <v>42903</v>
      </c>
      <c r="AI73" s="1517"/>
    </row>
    <row r="74" spans="2:35" ht="15.75" thickBot="1">
      <c r="B74" s="1514"/>
      <c r="C74" s="1475"/>
      <c r="D74" s="1476"/>
      <c r="E74" s="1477"/>
      <c r="F74" s="1481" t="s">
        <v>279</v>
      </c>
      <c r="G74" s="1481"/>
      <c r="H74" s="1482"/>
      <c r="I74" s="1482"/>
      <c r="J74" s="1481" t="s">
        <v>211</v>
      </c>
      <c r="K74" s="1481"/>
      <c r="L74" s="1481"/>
      <c r="M74" s="1481"/>
      <c r="N74" s="104" t="s">
        <v>43</v>
      </c>
      <c r="O74" s="1503"/>
      <c r="P74" s="1504"/>
      <c r="Q74" s="1463" t="s">
        <v>281</v>
      </c>
      <c r="R74" s="1464"/>
      <c r="S74" s="1464"/>
      <c r="T74" s="1464"/>
      <c r="U74" s="1464"/>
      <c r="V74" s="1464"/>
      <c r="W74" s="1464"/>
      <c r="X74" s="1464"/>
      <c r="Y74" s="1464"/>
      <c r="Z74" s="1464"/>
      <c r="AA74" s="1465"/>
      <c r="AB74" s="1481">
        <v>7</v>
      </c>
      <c r="AC74" s="1481"/>
      <c r="AD74" s="1490"/>
      <c r="AE74" s="1491"/>
      <c r="AF74" s="1492">
        <v>3</v>
      </c>
      <c r="AG74" s="1493"/>
      <c r="AH74" s="1490"/>
      <c r="AI74" s="1494"/>
    </row>
    <row r="75" spans="2:35" ht="15.75" thickBot="1">
      <c r="B75" s="1515"/>
      <c r="C75" s="1499"/>
      <c r="D75" s="1500"/>
      <c r="E75" s="1501"/>
      <c r="F75" s="1481"/>
      <c r="G75" s="1481"/>
      <c r="H75" s="1482"/>
      <c r="I75" s="1482"/>
      <c r="J75" s="1481" t="s">
        <v>217</v>
      </c>
      <c r="K75" s="1481"/>
      <c r="L75" s="1502"/>
      <c r="M75" s="1502"/>
      <c r="N75" s="105" t="s">
        <v>44</v>
      </c>
      <c r="O75" s="1503"/>
      <c r="P75" s="1504"/>
      <c r="Q75" s="1463" t="s">
        <v>42</v>
      </c>
      <c r="R75" s="1464"/>
      <c r="S75" s="1464"/>
      <c r="T75" s="1464"/>
      <c r="U75" s="1464"/>
      <c r="V75" s="1464"/>
      <c r="W75" s="1464"/>
      <c r="X75" s="1464"/>
      <c r="Y75" s="1464"/>
      <c r="Z75" s="1464"/>
      <c r="AA75" s="1465"/>
      <c r="AB75" s="1463">
        <v>8</v>
      </c>
      <c r="AC75" s="1465"/>
      <c r="AD75" s="1487"/>
      <c r="AE75" s="1487"/>
      <c r="AF75" s="1488">
        <v>4</v>
      </c>
      <c r="AG75" s="1488"/>
      <c r="AH75" s="1487"/>
      <c r="AI75" s="1489"/>
    </row>
    <row r="76" spans="2:35">
      <c r="B76" s="1497" t="s">
        <v>45</v>
      </c>
      <c r="C76" s="1472"/>
      <c r="D76" s="1473"/>
      <c r="E76" s="1474"/>
      <c r="F76" s="1481"/>
      <c r="G76" s="1481"/>
      <c r="H76" s="1482"/>
      <c r="I76" s="1482"/>
      <c r="J76" s="1481" t="s">
        <v>212</v>
      </c>
      <c r="K76" s="1481"/>
      <c r="L76" s="1481"/>
      <c r="M76" s="1481"/>
      <c r="N76" s="106" t="s">
        <v>46</v>
      </c>
      <c r="O76" s="1485"/>
      <c r="P76" s="1486"/>
      <c r="Q76" s="1463" t="s">
        <v>42</v>
      </c>
      <c r="R76" s="1464"/>
      <c r="S76" s="1464"/>
      <c r="T76" s="1464"/>
      <c r="U76" s="1464"/>
      <c r="V76" s="1464"/>
      <c r="W76" s="1464"/>
      <c r="X76" s="1464"/>
      <c r="Y76" s="1464"/>
      <c r="Z76" s="1464"/>
      <c r="AA76" s="1465"/>
      <c r="AB76" s="1463">
        <v>9</v>
      </c>
      <c r="AC76" s="1465"/>
      <c r="AD76" s="1487"/>
      <c r="AE76" s="1487"/>
      <c r="AF76" s="1488">
        <v>5</v>
      </c>
      <c r="AG76" s="1488"/>
      <c r="AH76" s="1487"/>
      <c r="AI76" s="1489"/>
    </row>
    <row r="77" spans="2:35">
      <c r="B77" s="1497"/>
      <c r="C77" s="1475"/>
      <c r="D77" s="1476"/>
      <c r="E77" s="1477"/>
      <c r="F77" s="1481"/>
      <c r="G77" s="1481"/>
      <c r="H77" s="1482"/>
      <c r="I77" s="1482"/>
      <c r="J77" s="1481" t="s">
        <v>213</v>
      </c>
      <c r="K77" s="1481"/>
      <c r="L77" s="1463"/>
      <c r="M77" s="1465"/>
      <c r="N77" s="107" t="s">
        <v>47</v>
      </c>
      <c r="O77" s="1485"/>
      <c r="P77" s="1486"/>
      <c r="Q77" s="1463" t="s">
        <v>42</v>
      </c>
      <c r="R77" s="1464"/>
      <c r="S77" s="1464"/>
      <c r="T77" s="1464"/>
      <c r="U77" s="1464"/>
      <c r="V77" s="1464"/>
      <c r="W77" s="1464"/>
      <c r="X77" s="1464"/>
      <c r="Y77" s="1464"/>
      <c r="Z77" s="1464"/>
      <c r="AA77" s="1465"/>
      <c r="AB77" s="1463">
        <v>10</v>
      </c>
      <c r="AC77" s="1465"/>
      <c r="AD77" s="1490"/>
      <c r="AE77" s="1491"/>
      <c r="AF77" s="1492">
        <v>6</v>
      </c>
      <c r="AG77" s="1493"/>
      <c r="AH77" s="1490"/>
      <c r="AI77" s="1494"/>
    </row>
    <row r="78" spans="2:35" ht="15.75" thickBot="1">
      <c r="B78" s="1498"/>
      <c r="C78" s="1499"/>
      <c r="D78" s="1500"/>
      <c r="E78" s="1501"/>
      <c r="F78" s="1481"/>
      <c r="G78" s="1481"/>
      <c r="H78" s="1482"/>
      <c r="I78" s="1482"/>
      <c r="J78" s="1481" t="s">
        <v>214</v>
      </c>
      <c r="K78" s="1481"/>
      <c r="L78" s="1495"/>
      <c r="M78" s="1496"/>
      <c r="N78" s="108" t="s">
        <v>48</v>
      </c>
      <c r="O78" s="1485"/>
      <c r="P78" s="1486"/>
      <c r="Q78" s="1463" t="s">
        <v>42</v>
      </c>
      <c r="R78" s="1464"/>
      <c r="S78" s="1464"/>
      <c r="T78" s="1464"/>
      <c r="U78" s="1464"/>
      <c r="V78" s="1464"/>
      <c r="W78" s="1464"/>
      <c r="X78" s="1464"/>
      <c r="Y78" s="1464"/>
      <c r="Z78" s="1464"/>
      <c r="AA78" s="1465"/>
      <c r="AB78" s="1463">
        <v>11</v>
      </c>
      <c r="AC78" s="1465"/>
      <c r="AD78" s="1487"/>
      <c r="AE78" s="1487"/>
      <c r="AF78" s="1488">
        <v>7</v>
      </c>
      <c r="AG78" s="1488"/>
      <c r="AH78" s="1487"/>
      <c r="AI78" s="1489"/>
    </row>
    <row r="79" spans="2:35">
      <c r="B79" s="1469" t="s">
        <v>49</v>
      </c>
      <c r="C79" s="1472"/>
      <c r="D79" s="1473"/>
      <c r="E79" s="1474"/>
      <c r="F79" s="1481"/>
      <c r="G79" s="1481"/>
      <c r="H79" s="1482"/>
      <c r="I79" s="1482"/>
      <c r="J79" s="1481" t="s">
        <v>215</v>
      </c>
      <c r="K79" s="1481"/>
      <c r="L79" s="1481"/>
      <c r="M79" s="1481"/>
      <c r="N79" s="109" t="s">
        <v>50</v>
      </c>
      <c r="O79" s="1485"/>
      <c r="P79" s="1486"/>
      <c r="Q79" s="1463" t="s">
        <v>42</v>
      </c>
      <c r="R79" s="1464"/>
      <c r="S79" s="1464"/>
      <c r="T79" s="1464"/>
      <c r="U79" s="1464"/>
      <c r="V79" s="1464"/>
      <c r="W79" s="1464"/>
      <c r="X79" s="1464"/>
      <c r="Y79" s="1464"/>
      <c r="Z79" s="1464"/>
      <c r="AA79" s="1465"/>
      <c r="AB79" s="1463">
        <v>12</v>
      </c>
      <c r="AC79" s="1465"/>
      <c r="AD79" s="1487"/>
      <c r="AE79" s="1487"/>
      <c r="AF79" s="1488">
        <v>8</v>
      </c>
      <c r="AG79" s="1488"/>
      <c r="AH79" s="1487"/>
      <c r="AI79" s="1489"/>
    </row>
    <row r="80" spans="2:35">
      <c r="B80" s="1470"/>
      <c r="C80" s="1475"/>
      <c r="D80" s="1476"/>
      <c r="E80" s="1477"/>
      <c r="F80" s="1481"/>
      <c r="G80" s="1481"/>
      <c r="H80" s="1482"/>
      <c r="I80" s="1482"/>
      <c r="J80" s="1481" t="s">
        <v>216</v>
      </c>
      <c r="K80" s="1481"/>
      <c r="L80" s="1481"/>
      <c r="M80" s="1481"/>
      <c r="N80" s="110" t="s">
        <v>51</v>
      </c>
      <c r="O80" s="1485"/>
      <c r="P80" s="1486"/>
      <c r="Q80" s="1463" t="s">
        <v>42</v>
      </c>
      <c r="R80" s="1464"/>
      <c r="S80" s="1464"/>
      <c r="T80" s="1464"/>
      <c r="U80" s="1464"/>
      <c r="V80" s="1464"/>
      <c r="W80" s="1464"/>
      <c r="X80" s="1464"/>
      <c r="Y80" s="1464"/>
      <c r="Z80" s="1464"/>
      <c r="AA80" s="1465"/>
      <c r="AB80" s="1463">
        <v>13</v>
      </c>
      <c r="AC80" s="1465"/>
      <c r="AD80" s="1490"/>
      <c r="AE80" s="1491"/>
      <c r="AF80" s="1492">
        <v>9</v>
      </c>
      <c r="AG80" s="1493"/>
      <c r="AH80" s="1490"/>
      <c r="AI80" s="1494"/>
    </row>
    <row r="81" spans="2:35" ht="15.75" thickBot="1">
      <c r="B81" s="1471"/>
      <c r="C81" s="1478"/>
      <c r="D81" s="1479"/>
      <c r="E81" s="1480"/>
      <c r="F81" s="1481"/>
      <c r="G81" s="1481"/>
      <c r="H81" s="1482"/>
      <c r="I81" s="1482"/>
      <c r="J81" s="1481" t="s">
        <v>217</v>
      </c>
      <c r="K81" s="1481"/>
      <c r="L81" s="1483"/>
      <c r="M81" s="1484"/>
      <c r="N81" s="111" t="s">
        <v>52</v>
      </c>
      <c r="O81" s="1485"/>
      <c r="P81" s="1486"/>
      <c r="Q81" s="1463" t="s">
        <v>42</v>
      </c>
      <c r="R81" s="1464"/>
      <c r="S81" s="1464"/>
      <c r="T81" s="1464"/>
      <c r="U81" s="1464"/>
      <c r="V81" s="1464"/>
      <c r="W81" s="1464"/>
      <c r="X81" s="1464"/>
      <c r="Y81" s="1464"/>
      <c r="Z81" s="1464"/>
      <c r="AA81" s="1465"/>
      <c r="AB81" s="1463">
        <v>14</v>
      </c>
      <c r="AC81" s="1465"/>
      <c r="AD81" s="1466"/>
      <c r="AE81" s="1466"/>
      <c r="AF81" s="1467">
        <v>10</v>
      </c>
      <c r="AG81" s="1467"/>
      <c r="AH81" s="1466"/>
      <c r="AI81" s="1468"/>
    </row>
    <row r="82" spans="2:35" ht="18.75" thickBot="1">
      <c r="B82" s="9"/>
      <c r="C82" s="3"/>
      <c r="D82" s="10"/>
      <c r="E82" s="10"/>
      <c r="F82" s="10"/>
      <c r="G82" s="3"/>
      <c r="H82" s="10"/>
      <c r="I82" s="10"/>
      <c r="J82" s="10"/>
      <c r="K82" s="10"/>
      <c r="L82" s="10"/>
      <c r="M82" s="10"/>
      <c r="N82" s="10"/>
      <c r="O82" s="10"/>
      <c r="P82" s="10"/>
      <c r="Q82" s="10"/>
      <c r="R82" s="10"/>
      <c r="S82" s="10"/>
      <c r="T82" s="10"/>
      <c r="U82" s="10"/>
      <c r="V82" s="3"/>
      <c r="W82" s="10"/>
      <c r="X82" s="10"/>
      <c r="Y82" s="11"/>
      <c r="Z82" s="11"/>
      <c r="AA82" s="11"/>
      <c r="AB82" s="11"/>
      <c r="AC82" s="12"/>
      <c r="AD82" s="706"/>
      <c r="AE82" s="707"/>
      <c r="AF82" s="707"/>
      <c r="AG82" s="707"/>
      <c r="AH82" s="707"/>
      <c r="AI82" s="708"/>
    </row>
    <row r="83" spans="2:35" ht="16.5" thickBot="1">
      <c r="B83" s="1446" t="s">
        <v>53</v>
      </c>
      <c r="C83" s="1447"/>
      <c r="D83" s="1447"/>
      <c r="E83" s="1447"/>
      <c r="F83" s="1447"/>
      <c r="G83" s="1447"/>
      <c r="H83" s="1447"/>
      <c r="I83" s="1447"/>
      <c r="J83" s="1447"/>
      <c r="K83" s="1447"/>
      <c r="L83" s="1447"/>
      <c r="M83" s="1447"/>
      <c r="N83" s="1447"/>
      <c r="O83" s="1447"/>
      <c r="P83" s="1447"/>
      <c r="Q83" s="1447"/>
      <c r="R83" s="1447"/>
      <c r="S83" s="1447"/>
      <c r="T83" s="1447"/>
      <c r="U83" s="1447"/>
      <c r="V83" s="1447"/>
      <c r="W83" s="1447"/>
      <c r="X83" s="1447"/>
      <c r="Y83" s="1447"/>
      <c r="Z83" s="1447"/>
      <c r="AA83" s="1447"/>
      <c r="AB83" s="1447"/>
      <c r="AC83" s="1447"/>
      <c r="AD83" s="1447"/>
      <c r="AE83" s="1447"/>
      <c r="AF83" s="1447"/>
      <c r="AG83" s="1447"/>
      <c r="AH83" s="1447"/>
      <c r="AI83" s="1448"/>
    </row>
    <row r="84" spans="2:35" ht="15.75">
      <c r="B84" s="1449" t="s">
        <v>54</v>
      </c>
      <c r="C84" s="1450"/>
      <c r="D84" s="1450"/>
      <c r="E84" s="1450"/>
      <c r="F84" s="1450"/>
      <c r="G84" s="1450"/>
      <c r="H84" s="1450"/>
      <c r="I84" s="1450"/>
      <c r="J84" s="1450"/>
      <c r="K84" s="1450"/>
      <c r="L84" s="1450"/>
      <c r="M84" s="1450"/>
      <c r="N84" s="1450"/>
      <c r="O84" s="1450"/>
      <c r="P84" s="1450"/>
      <c r="Q84" s="1450"/>
      <c r="R84" s="1451"/>
      <c r="S84" s="1452" t="s">
        <v>55</v>
      </c>
      <c r="T84" s="1452"/>
      <c r="U84" s="1452"/>
      <c r="V84" s="1452"/>
      <c r="W84" s="1452"/>
      <c r="X84" s="1452"/>
      <c r="Y84" s="1452"/>
      <c r="Z84" s="1452"/>
      <c r="AA84" s="1452"/>
      <c r="AB84" s="1452"/>
      <c r="AC84" s="1452"/>
      <c r="AD84" s="1452"/>
      <c r="AE84" s="1452"/>
      <c r="AF84" s="1452"/>
      <c r="AG84" s="1452"/>
      <c r="AH84" s="1452"/>
      <c r="AI84" s="1453"/>
    </row>
    <row r="85" spans="2:35" ht="15.75" thickBot="1">
      <c r="B85" s="1454"/>
      <c r="C85" s="1455"/>
      <c r="D85" s="1455"/>
      <c r="E85" s="1455"/>
      <c r="F85" s="1455"/>
      <c r="G85" s="1455"/>
      <c r="H85" s="1455"/>
      <c r="I85" s="1455"/>
      <c r="J85" s="1455"/>
      <c r="K85" s="1455"/>
      <c r="L85" s="1455"/>
      <c r="M85" s="1455"/>
      <c r="N85" s="1455"/>
      <c r="O85" s="1455"/>
      <c r="P85" s="1455"/>
      <c r="Q85" s="1455"/>
      <c r="R85" s="1455"/>
      <c r="S85" s="1456"/>
      <c r="T85" s="1455"/>
      <c r="U85" s="1455"/>
      <c r="V85" s="1455"/>
      <c r="W85" s="1455"/>
      <c r="X85" s="1455"/>
      <c r="Y85" s="1455"/>
      <c r="Z85" s="1455"/>
      <c r="AA85" s="1455"/>
      <c r="AB85" s="1455"/>
      <c r="AC85" s="1455"/>
      <c r="AD85" s="1455"/>
      <c r="AE85" s="1455"/>
      <c r="AF85" s="1455"/>
      <c r="AG85" s="1455"/>
      <c r="AH85" s="1455"/>
      <c r="AI85" s="1457"/>
    </row>
    <row r="86" spans="2:35">
      <c r="B86" s="1458" t="s">
        <v>58</v>
      </c>
      <c r="C86" s="1459"/>
      <c r="D86" s="1459"/>
      <c r="E86" s="1459"/>
      <c r="F86" s="1459"/>
      <c r="G86" s="1459"/>
      <c r="H86" s="1459"/>
      <c r="I86" s="1459"/>
      <c r="J86" s="1459"/>
      <c r="K86" s="1459"/>
      <c r="L86" s="1460"/>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2"/>
    </row>
    <row r="87" spans="2:35" ht="15.75">
      <c r="B87" s="1437" t="s">
        <v>66</v>
      </c>
      <c r="C87" s="1438"/>
      <c r="D87" s="1438"/>
      <c r="E87" s="1438"/>
      <c r="F87" s="1438"/>
      <c r="G87" s="1438"/>
      <c r="H87" s="1438"/>
      <c r="I87" s="1438"/>
      <c r="J87" s="1438"/>
      <c r="K87" s="1438"/>
      <c r="L87" s="1438"/>
      <c r="M87" s="1438"/>
      <c r="N87" s="1438"/>
      <c r="O87" s="1438"/>
      <c r="P87" s="1438"/>
      <c r="Q87" s="1438"/>
      <c r="R87" s="1438"/>
      <c r="S87" s="1438"/>
      <c r="T87" s="1438"/>
      <c r="U87" s="1438"/>
      <c r="V87" s="1438"/>
      <c r="W87" s="1438"/>
      <c r="X87" s="1438"/>
      <c r="Y87" s="1438"/>
      <c r="Z87" s="1438"/>
      <c r="AA87" s="1438"/>
      <c r="AB87" s="1438"/>
      <c r="AC87" s="1438"/>
      <c r="AD87" s="1438"/>
      <c r="AE87" s="1438"/>
      <c r="AF87" s="1438"/>
      <c r="AG87" s="1438"/>
      <c r="AH87" s="1438"/>
      <c r="AI87" s="1439"/>
    </row>
    <row r="88" spans="2:35" ht="60" customHeight="1">
      <c r="B88" s="89"/>
      <c r="C88" s="90"/>
      <c r="D88" s="90"/>
      <c r="E88" s="123"/>
      <c r="F88" s="123"/>
      <c r="G88" s="123"/>
      <c r="H88" s="123"/>
      <c r="I88" s="123"/>
      <c r="J88" s="123"/>
      <c r="K88" s="123"/>
      <c r="L88" s="1445" t="s">
        <v>483</v>
      </c>
      <c r="M88" s="1445"/>
      <c r="N88" s="1445"/>
      <c r="O88" s="1445"/>
      <c r="P88" s="1445"/>
      <c r="Q88" s="1445"/>
      <c r="R88" s="1445"/>
      <c r="S88" s="1445"/>
      <c r="T88" s="1445"/>
      <c r="U88" s="1445"/>
      <c r="V88" s="1445" t="s">
        <v>482</v>
      </c>
      <c r="W88" s="1445"/>
      <c r="X88" s="1445"/>
      <c r="Y88" s="1445"/>
      <c r="Z88" s="1445"/>
      <c r="AA88" s="1445"/>
      <c r="AB88" s="1445"/>
      <c r="AC88" s="1445"/>
      <c r="AD88" s="1445"/>
      <c r="AE88" s="1445"/>
      <c r="AF88" s="1600"/>
      <c r="AG88" s="1600"/>
      <c r="AH88" s="1600"/>
      <c r="AI88" s="1600"/>
    </row>
    <row r="89" spans="2:35" ht="31.5">
      <c r="B89" s="15" t="s">
        <v>56</v>
      </c>
      <c r="C89" s="1440" t="s">
        <v>57</v>
      </c>
      <c r="D89" s="1441"/>
      <c r="E89" s="1441"/>
      <c r="F89" s="1441"/>
      <c r="G89" s="1441"/>
      <c r="H89" s="1441"/>
      <c r="I89" s="1441"/>
      <c r="J89" s="1441"/>
      <c r="K89" s="1441"/>
      <c r="L89" s="1442" t="s">
        <v>67</v>
      </c>
      <c r="M89" s="1442"/>
      <c r="N89" s="1442"/>
      <c r="O89" s="1442"/>
      <c r="P89" s="1442"/>
      <c r="Q89" s="87" t="s">
        <v>218</v>
      </c>
      <c r="R89" s="1443" t="s">
        <v>220</v>
      </c>
      <c r="S89" s="1444"/>
      <c r="T89" s="39" t="s">
        <v>219</v>
      </c>
      <c r="U89" s="39" t="s">
        <v>234</v>
      </c>
      <c r="V89" s="1442" t="s">
        <v>67</v>
      </c>
      <c r="W89" s="1442"/>
      <c r="X89" s="1442"/>
      <c r="Y89" s="1442"/>
      <c r="Z89" s="1442"/>
      <c r="AA89" s="91" t="s">
        <v>218</v>
      </c>
      <c r="AB89" s="1443" t="s">
        <v>220</v>
      </c>
      <c r="AC89" s="1444"/>
      <c r="AD89" s="39" t="s">
        <v>219</v>
      </c>
      <c r="AE89" s="39" t="s">
        <v>234</v>
      </c>
      <c r="AF89" s="119"/>
      <c r="AG89" s="1436"/>
      <c r="AH89" s="1436"/>
      <c r="AI89" s="120"/>
    </row>
    <row r="90" spans="2:35" ht="15.75" customHeight="1">
      <c r="B90" s="1420" t="s">
        <v>41</v>
      </c>
      <c r="C90" s="126" t="str">
        <f>+IF(Q73=0,"",Q73)</f>
        <v>Taller de/ curso de biofertillan</v>
      </c>
      <c r="D90" s="127"/>
      <c r="E90" s="127"/>
      <c r="F90" s="127"/>
      <c r="G90" s="127"/>
      <c r="H90" s="127"/>
      <c r="I90" s="127"/>
      <c r="J90" s="127"/>
      <c r="K90" s="127"/>
      <c r="L90" s="1412" t="s">
        <v>227</v>
      </c>
      <c r="M90" s="1412"/>
      <c r="N90" s="1412"/>
      <c r="O90" s="1412"/>
      <c r="P90" s="1412"/>
      <c r="Q90" s="43">
        <f>+IF(AF73=0,"",AF73)</f>
        <v>3</v>
      </c>
      <c r="R90" s="1366">
        <v>1200</v>
      </c>
      <c r="S90" s="1367"/>
      <c r="T90" s="40"/>
      <c r="U90" s="55">
        <f>Q90*R90</f>
        <v>3600</v>
      </c>
      <c r="V90" s="1412" t="s">
        <v>227</v>
      </c>
      <c r="W90" s="1412"/>
      <c r="X90" s="1412"/>
      <c r="Y90" s="1412"/>
      <c r="Z90" s="1412"/>
      <c r="AA90" s="43" t="str">
        <f>+IF(AP73=0,"",AP73)</f>
        <v/>
      </c>
      <c r="AB90" s="1366">
        <v>1200</v>
      </c>
      <c r="AC90" s="1367"/>
      <c r="AD90" s="40"/>
      <c r="AE90" s="55" t="e">
        <f>AA90*AB90</f>
        <v>#VALUE!</v>
      </c>
      <c r="AF90" s="49"/>
      <c r="AG90" s="49"/>
      <c r="AH90" s="49"/>
      <c r="AI90" s="50"/>
    </row>
    <row r="91" spans="2:35">
      <c r="B91" s="1421"/>
      <c r="C91" s="128"/>
      <c r="D91" s="129"/>
      <c r="E91" s="129"/>
      <c r="F91" s="129"/>
      <c r="G91" s="129"/>
      <c r="H91" s="129"/>
      <c r="I91" s="129"/>
      <c r="J91" s="129"/>
      <c r="K91" s="129"/>
      <c r="L91" s="1412" t="s">
        <v>221</v>
      </c>
      <c r="M91" s="1412"/>
      <c r="N91" s="1412"/>
      <c r="O91" s="1412"/>
      <c r="P91" s="1412"/>
      <c r="Q91" s="43">
        <v>2</v>
      </c>
      <c r="R91" s="1366">
        <v>9</v>
      </c>
      <c r="S91" s="1367"/>
      <c r="T91" s="44">
        <f>+IF(AB73=0,"",AB73)</f>
        <v>20</v>
      </c>
      <c r="U91" s="55">
        <f>Q91*R91*T91</f>
        <v>360</v>
      </c>
      <c r="V91" s="1412" t="s">
        <v>221</v>
      </c>
      <c r="W91" s="1412"/>
      <c r="X91" s="1412"/>
      <c r="Y91" s="1412"/>
      <c r="Z91" s="1412"/>
      <c r="AA91" s="43">
        <v>2</v>
      </c>
      <c r="AB91" s="1366">
        <v>9</v>
      </c>
      <c r="AC91" s="1367"/>
      <c r="AD91" s="44" t="str">
        <f>+IF(AL73=0,"",AL73)</f>
        <v/>
      </c>
      <c r="AE91" s="55" t="e">
        <f>AA91*AB91*AD91</f>
        <v>#VALUE!</v>
      </c>
      <c r="AF91" s="49"/>
      <c r="AG91" s="49"/>
      <c r="AH91" s="49"/>
      <c r="AI91" s="50"/>
    </row>
    <row r="92" spans="2:35">
      <c r="B92" s="1421"/>
      <c r="C92" s="128"/>
      <c r="D92" s="129"/>
      <c r="E92" s="129"/>
      <c r="F92" s="129"/>
      <c r="G92" s="129"/>
      <c r="H92" s="129"/>
      <c r="I92" s="129"/>
      <c r="J92" s="129"/>
      <c r="K92" s="129"/>
      <c r="L92" s="1415" t="s">
        <v>296</v>
      </c>
      <c r="M92" s="1412"/>
      <c r="N92" s="1412"/>
      <c r="O92" s="1412"/>
      <c r="P92" s="1412"/>
      <c r="Q92" s="43">
        <v>2</v>
      </c>
      <c r="R92" s="1366">
        <v>150</v>
      </c>
      <c r="S92" s="1367"/>
      <c r="T92" s="44">
        <f>+IF(AB73=0,"",AB73)</f>
        <v>20</v>
      </c>
      <c r="U92" s="55">
        <f>Q92*R92*T92</f>
        <v>6000</v>
      </c>
      <c r="V92" s="1415" t="s">
        <v>296</v>
      </c>
      <c r="W92" s="1412"/>
      <c r="X92" s="1412"/>
      <c r="Y92" s="1412"/>
      <c r="Z92" s="1412"/>
      <c r="AA92" s="43">
        <v>2</v>
      </c>
      <c r="AB92" s="1366">
        <v>150</v>
      </c>
      <c r="AC92" s="1367"/>
      <c r="AD92" s="44" t="str">
        <f>+IF(AL73=0,"",AL73)</f>
        <v/>
      </c>
      <c r="AE92" s="55" t="e">
        <f>AA92*AB92*AD92</f>
        <v>#VALUE!</v>
      </c>
      <c r="AF92" s="51"/>
      <c r="AG92" s="51"/>
      <c r="AH92" s="51"/>
      <c r="AI92" s="52"/>
    </row>
    <row r="93" spans="2:35">
      <c r="B93" s="1421"/>
      <c r="C93" s="128"/>
      <c r="D93" s="129"/>
      <c r="E93" s="129"/>
      <c r="F93" s="129"/>
      <c r="G93" s="129"/>
      <c r="H93" s="129"/>
      <c r="I93" s="129"/>
      <c r="J93" s="129"/>
      <c r="K93" s="129"/>
      <c r="L93" s="1432" t="s">
        <v>223</v>
      </c>
      <c r="M93" s="1433"/>
      <c r="N93" s="1433"/>
      <c r="O93" s="1433"/>
      <c r="P93" s="1434"/>
      <c r="Q93" s="43">
        <v>7</v>
      </c>
      <c r="R93" s="1366">
        <v>150</v>
      </c>
      <c r="S93" s="1367"/>
      <c r="T93" s="44">
        <v>10</v>
      </c>
      <c r="U93" s="55">
        <f>Q93*R93*T93</f>
        <v>10500</v>
      </c>
      <c r="V93" s="1432" t="s">
        <v>223</v>
      </c>
      <c r="W93" s="1433"/>
      <c r="X93" s="1433"/>
      <c r="Y93" s="1433"/>
      <c r="Z93" s="1434"/>
      <c r="AA93" s="43">
        <v>7</v>
      </c>
      <c r="AB93" s="1366">
        <v>150</v>
      </c>
      <c r="AC93" s="1367"/>
      <c r="AD93" s="44">
        <v>10</v>
      </c>
      <c r="AE93" s="55">
        <f>AA93*AB93*AD93</f>
        <v>10500</v>
      </c>
      <c r="AF93" s="49"/>
      <c r="AG93" s="49"/>
      <c r="AH93" s="49"/>
      <c r="AI93" s="50"/>
    </row>
    <row r="94" spans="2:35">
      <c r="B94" s="1421"/>
      <c r="C94" s="128"/>
      <c r="D94" s="129"/>
      <c r="E94" s="129"/>
      <c r="F94" s="129"/>
      <c r="G94" s="129"/>
      <c r="H94" s="129"/>
      <c r="I94" s="129"/>
      <c r="J94" s="129"/>
      <c r="K94" s="129"/>
      <c r="L94" s="1412" t="s">
        <v>297</v>
      </c>
      <c r="M94" s="1412"/>
      <c r="N94" s="1412"/>
      <c r="O94" s="1412"/>
      <c r="P94" s="1412"/>
      <c r="Q94" s="43">
        <v>1</v>
      </c>
      <c r="R94" s="1366">
        <v>1204</v>
      </c>
      <c r="S94" s="1367"/>
      <c r="T94" s="44">
        <f>+IF(AB73=0,"",AB73)</f>
        <v>20</v>
      </c>
      <c r="U94" s="55">
        <f>Q94*R94*T94</f>
        <v>24080</v>
      </c>
      <c r="V94" s="1412" t="s">
        <v>297</v>
      </c>
      <c r="W94" s="1412"/>
      <c r="X94" s="1412"/>
      <c r="Y94" s="1412"/>
      <c r="Z94" s="1412"/>
      <c r="AA94" s="43">
        <v>1</v>
      </c>
      <c r="AB94" s="1366">
        <v>1204</v>
      </c>
      <c r="AC94" s="1367"/>
      <c r="AD94" s="44" t="str">
        <f>+IF(AL73=0,"",AL73)</f>
        <v/>
      </c>
      <c r="AE94" s="55" t="e">
        <f>AA94*AB94*AD94</f>
        <v>#VALUE!</v>
      </c>
      <c r="AF94" s="51"/>
      <c r="AG94" s="51"/>
      <c r="AH94" s="51"/>
      <c r="AI94" s="124"/>
    </row>
    <row r="95" spans="2:35">
      <c r="B95" s="1421"/>
      <c r="C95" s="128"/>
      <c r="D95" s="129"/>
      <c r="E95" s="129"/>
      <c r="F95" s="129"/>
      <c r="G95" s="129"/>
      <c r="H95" s="129"/>
      <c r="I95" s="129"/>
      <c r="J95" s="129"/>
      <c r="K95" s="129"/>
      <c r="L95" s="1412" t="s">
        <v>295</v>
      </c>
      <c r="M95" s="1412"/>
      <c r="N95" s="1412"/>
      <c r="O95" s="1412"/>
      <c r="P95" s="1412"/>
      <c r="Q95" s="43">
        <v>5</v>
      </c>
      <c r="R95" s="1366">
        <v>2000</v>
      </c>
      <c r="S95" s="1367"/>
      <c r="T95" s="44">
        <f>+IF(AB73=0,"",AB73)</f>
        <v>20</v>
      </c>
      <c r="U95" s="55">
        <f>AF73*(R95/20)*AB73</f>
        <v>6000</v>
      </c>
      <c r="V95" s="1412" t="s">
        <v>295</v>
      </c>
      <c r="W95" s="1412"/>
      <c r="X95" s="1412"/>
      <c r="Y95" s="1412"/>
      <c r="Z95" s="1412"/>
      <c r="AA95" s="43">
        <v>5</v>
      </c>
      <c r="AB95" s="1366"/>
      <c r="AC95" s="1367"/>
      <c r="AD95" s="44" t="str">
        <f>+IF(AL73=0,"",AL73)</f>
        <v/>
      </c>
      <c r="AE95" s="55">
        <f>AP73*(AB95/20)*AL73</f>
        <v>0</v>
      </c>
      <c r="AF95" s="49"/>
      <c r="AG95" s="49"/>
      <c r="AH95" s="49"/>
      <c r="AI95" s="125"/>
    </row>
    <row r="96" spans="2:35">
      <c r="B96" s="1422"/>
      <c r="C96" s="130"/>
      <c r="D96" s="131"/>
      <c r="E96" s="131"/>
      <c r="F96" s="131"/>
      <c r="G96" s="131"/>
      <c r="H96" s="131"/>
      <c r="I96" s="131"/>
      <c r="J96" s="131"/>
      <c r="K96" s="131"/>
      <c r="L96" s="1435" t="s">
        <v>68</v>
      </c>
      <c r="M96" s="1435"/>
      <c r="N96" s="1435"/>
      <c r="O96" s="1435"/>
      <c r="P96" s="1435"/>
      <c r="Q96" s="1435"/>
      <c r="R96" s="1435"/>
      <c r="S96" s="1435"/>
      <c r="T96" s="1435"/>
      <c r="U96" s="56">
        <f>+SUM(U90:U95)</f>
        <v>50540</v>
      </c>
      <c r="V96" s="1435" t="s">
        <v>68</v>
      </c>
      <c r="W96" s="1435"/>
      <c r="X96" s="1435"/>
      <c r="Y96" s="1435"/>
      <c r="Z96" s="1435"/>
      <c r="AA96" s="1435"/>
      <c r="AB96" s="1435"/>
      <c r="AC96" s="1435"/>
      <c r="AD96" s="1435"/>
      <c r="AE96" s="56" t="e">
        <f>+SUM(AE90:AE95)</f>
        <v>#VALUE!</v>
      </c>
      <c r="AF96" s="54"/>
      <c r="AG96" s="54"/>
      <c r="AH96" s="54"/>
      <c r="AI96" s="118"/>
    </row>
    <row r="97" spans="2:35" ht="15.75">
      <c r="B97" s="1420" t="s">
        <v>43</v>
      </c>
      <c r="C97" s="1423" t="str">
        <f>+IF(O74=0,"",O74)</f>
        <v/>
      </c>
      <c r="D97" s="1424"/>
      <c r="E97" s="1424"/>
      <c r="F97" s="1424"/>
      <c r="G97" s="1424"/>
      <c r="H97" s="1424"/>
      <c r="I97" s="1424"/>
      <c r="J97" s="1424"/>
      <c r="K97" s="1425"/>
      <c r="L97" s="1412" t="s">
        <v>227</v>
      </c>
      <c r="M97" s="1412"/>
      <c r="N97" s="1412"/>
      <c r="O97" s="1412"/>
      <c r="P97" s="1412"/>
      <c r="Q97" s="43">
        <f>+IF(AF74=0,"",AF74)</f>
        <v>3</v>
      </c>
      <c r="R97" s="1366">
        <v>1200</v>
      </c>
      <c r="S97" s="1367"/>
      <c r="T97" s="40"/>
      <c r="U97" s="55">
        <f>Q97*R97</f>
        <v>3600</v>
      </c>
      <c r="V97" s="1412" t="s">
        <v>227</v>
      </c>
      <c r="W97" s="1412"/>
      <c r="X97" s="1412"/>
      <c r="Y97" s="1412"/>
      <c r="Z97" s="1412"/>
      <c r="AA97" s="43" t="str">
        <f>+IF(AP74=0,"",AP74)</f>
        <v/>
      </c>
      <c r="AB97" s="1366">
        <v>1200</v>
      </c>
      <c r="AC97" s="1367"/>
      <c r="AD97" s="40"/>
      <c r="AE97" s="55" t="e">
        <f>AA97*AB97</f>
        <v>#VALUE!</v>
      </c>
      <c r="AF97" s="49"/>
      <c r="AG97" s="49"/>
      <c r="AH97" s="49"/>
      <c r="AI97" s="125"/>
    </row>
    <row r="98" spans="2:35">
      <c r="B98" s="1421"/>
      <c r="C98" s="1426"/>
      <c r="D98" s="1427"/>
      <c r="E98" s="1427"/>
      <c r="F98" s="1427"/>
      <c r="G98" s="1427"/>
      <c r="H98" s="1427"/>
      <c r="I98" s="1427"/>
      <c r="J98" s="1427"/>
      <c r="K98" s="1428"/>
      <c r="L98" s="1412" t="s">
        <v>221</v>
      </c>
      <c r="M98" s="1412"/>
      <c r="N98" s="1412"/>
      <c r="O98" s="1412"/>
      <c r="P98" s="1412"/>
      <c r="Q98" s="43">
        <f>+IF(AF74=0,"",AF74)</f>
        <v>3</v>
      </c>
      <c r="R98" s="1366">
        <v>9</v>
      </c>
      <c r="S98" s="1367"/>
      <c r="T98" s="44">
        <f>+IF(AB74=0,"",AB74)</f>
        <v>7</v>
      </c>
      <c r="U98" s="55">
        <f>Q98*R98*T98</f>
        <v>189</v>
      </c>
      <c r="V98" s="1412" t="s">
        <v>221</v>
      </c>
      <c r="W98" s="1412"/>
      <c r="X98" s="1412"/>
      <c r="Y98" s="1412"/>
      <c r="Z98" s="1412"/>
      <c r="AA98" s="43" t="str">
        <f>+IF(AP74=0,"",AP74)</f>
        <v/>
      </c>
      <c r="AB98" s="1366">
        <v>9</v>
      </c>
      <c r="AC98" s="1367"/>
      <c r="AD98" s="44" t="str">
        <f>+IF(AL74=0,"",AL74)</f>
        <v/>
      </c>
      <c r="AE98" s="55" t="e">
        <f>AA98*AB98*AD98</f>
        <v>#VALUE!</v>
      </c>
      <c r="AF98" s="49"/>
      <c r="AG98" s="49"/>
      <c r="AH98" s="49"/>
      <c r="AI98" s="125"/>
    </row>
    <row r="99" spans="2:35">
      <c r="B99" s="1421"/>
      <c r="C99" s="1426"/>
      <c r="D99" s="1427"/>
      <c r="E99" s="1427"/>
      <c r="F99" s="1427"/>
      <c r="G99" s="1427"/>
      <c r="H99" s="1427"/>
      <c r="I99" s="1427"/>
      <c r="J99" s="1427"/>
      <c r="K99" s="1428"/>
      <c r="L99" s="1415" t="s">
        <v>283</v>
      </c>
      <c r="M99" s="1412"/>
      <c r="N99" s="1412"/>
      <c r="O99" s="1412"/>
      <c r="P99" s="1412"/>
      <c r="Q99" s="43">
        <f>+IF(AF74=0,"",AF74)</f>
        <v>3</v>
      </c>
      <c r="R99" s="1366">
        <v>250</v>
      </c>
      <c r="S99" s="1367"/>
      <c r="T99" s="44">
        <f>+IF(AB74=0,"",AB74)</f>
        <v>7</v>
      </c>
      <c r="U99" s="55">
        <f>Q99*R99*T99</f>
        <v>5250</v>
      </c>
      <c r="V99" s="1415" t="s">
        <v>283</v>
      </c>
      <c r="W99" s="1412"/>
      <c r="X99" s="1412"/>
      <c r="Y99" s="1412"/>
      <c r="Z99" s="1412"/>
      <c r="AA99" s="43" t="str">
        <f>+IF(AP74=0,"",AP74)</f>
        <v/>
      </c>
      <c r="AB99" s="1366">
        <v>250</v>
      </c>
      <c r="AC99" s="1367"/>
      <c r="AD99" s="44" t="str">
        <f>+IF(AL74=0,"",AL74)</f>
        <v/>
      </c>
      <c r="AE99" s="55" t="e">
        <f>AA99*AB99*AD99</f>
        <v>#VALUE!</v>
      </c>
      <c r="AF99" s="49"/>
      <c r="AG99" s="49"/>
      <c r="AH99" s="49"/>
      <c r="AI99" s="125"/>
    </row>
    <row r="100" spans="2:35">
      <c r="B100" s="1421"/>
      <c r="C100" s="1426"/>
      <c r="D100" s="1427"/>
      <c r="E100" s="1427"/>
      <c r="F100" s="1427"/>
      <c r="G100" s="1427"/>
      <c r="H100" s="1427"/>
      <c r="I100" s="1427"/>
      <c r="J100" s="1427"/>
      <c r="K100" s="1428"/>
      <c r="L100" s="1432" t="s">
        <v>223</v>
      </c>
      <c r="M100" s="1433"/>
      <c r="N100" s="1433"/>
      <c r="O100" s="1433"/>
      <c r="P100" s="1434"/>
      <c r="Q100" s="43">
        <v>1</v>
      </c>
      <c r="R100" s="1366">
        <v>150</v>
      </c>
      <c r="S100" s="1367"/>
      <c r="T100" s="44">
        <f>+IF(AB74=0,"",AB74)</f>
        <v>7</v>
      </c>
      <c r="U100" s="55">
        <f>Q100*R100*T100</f>
        <v>1050</v>
      </c>
      <c r="V100" s="1432" t="s">
        <v>223</v>
      </c>
      <c r="W100" s="1433"/>
      <c r="X100" s="1433"/>
      <c r="Y100" s="1433"/>
      <c r="Z100" s="1434"/>
      <c r="AA100" s="43">
        <v>1</v>
      </c>
      <c r="AB100" s="1366">
        <v>150</v>
      </c>
      <c r="AC100" s="1367"/>
      <c r="AD100" s="44" t="str">
        <f>+IF(AL74=0,"",AL74)</f>
        <v/>
      </c>
      <c r="AE100" s="55" t="e">
        <f>AA100*AB100*AD100</f>
        <v>#VALUE!</v>
      </c>
      <c r="AF100" s="49"/>
      <c r="AG100" s="49"/>
      <c r="AH100" s="49"/>
      <c r="AI100" s="125"/>
    </row>
    <row r="101" spans="2:35">
      <c r="B101" s="1421"/>
      <c r="C101" s="1426"/>
      <c r="D101" s="1427"/>
      <c r="E101" s="1427"/>
      <c r="F101" s="1427"/>
      <c r="G101" s="1427"/>
      <c r="H101" s="1427"/>
      <c r="I101" s="1427"/>
      <c r="J101" s="1427"/>
      <c r="K101" s="1428"/>
      <c r="L101" s="1412" t="s">
        <v>282</v>
      </c>
      <c r="M101" s="1412"/>
      <c r="N101" s="1412"/>
      <c r="O101" s="1412"/>
      <c r="P101" s="1412"/>
      <c r="Q101" s="43">
        <v>1</v>
      </c>
      <c r="R101" s="1366">
        <v>1204</v>
      </c>
      <c r="S101" s="1367"/>
      <c r="T101" s="44">
        <f>+IF(AB74=0,"",AB74)</f>
        <v>7</v>
      </c>
      <c r="U101" s="55">
        <f>Q101*R101*T101</f>
        <v>8428</v>
      </c>
      <c r="V101" s="1412" t="s">
        <v>282</v>
      </c>
      <c r="W101" s="1412"/>
      <c r="X101" s="1412"/>
      <c r="Y101" s="1412"/>
      <c r="Z101" s="1412"/>
      <c r="AA101" s="43">
        <v>1</v>
      </c>
      <c r="AB101" s="1366">
        <v>1204</v>
      </c>
      <c r="AC101" s="1367"/>
      <c r="AD101" s="44" t="str">
        <f>+IF(AL74=0,"",AL74)</f>
        <v/>
      </c>
      <c r="AE101" s="55" t="e">
        <f>AA101*AB101*AD101</f>
        <v>#VALUE!</v>
      </c>
      <c r="AF101" s="49"/>
      <c r="AG101" s="49"/>
      <c r="AH101" s="49"/>
      <c r="AI101" s="125"/>
    </row>
    <row r="102" spans="2:35">
      <c r="B102" s="1421"/>
      <c r="C102" s="1426"/>
      <c r="D102" s="1427"/>
      <c r="E102" s="1427"/>
      <c r="F102" s="1427"/>
      <c r="G102" s="1427"/>
      <c r="H102" s="1427"/>
      <c r="I102" s="1427"/>
      <c r="J102" s="1427"/>
      <c r="K102" s="1428"/>
      <c r="L102" s="1412" t="s">
        <v>295</v>
      </c>
      <c r="M102" s="1412"/>
      <c r="N102" s="1412"/>
      <c r="O102" s="1412"/>
      <c r="P102" s="1412"/>
      <c r="Q102" s="43">
        <v>2</v>
      </c>
      <c r="R102" s="1366">
        <v>1200</v>
      </c>
      <c r="S102" s="1367"/>
      <c r="T102" s="44">
        <f>+IF(AB74=0,"",AB74)</f>
        <v>7</v>
      </c>
      <c r="U102" s="55">
        <f>((1200*AB80)/20)*T102</f>
        <v>5460</v>
      </c>
      <c r="V102" s="1412" t="s">
        <v>295</v>
      </c>
      <c r="W102" s="1412"/>
      <c r="X102" s="1412"/>
      <c r="Y102" s="1412"/>
      <c r="Z102" s="1412"/>
      <c r="AA102" s="43">
        <v>2</v>
      </c>
      <c r="AB102" s="1366">
        <v>1200</v>
      </c>
      <c r="AC102" s="1367"/>
      <c r="AD102" s="44" t="str">
        <f>+IF(AL74=0,"",AL74)</f>
        <v/>
      </c>
      <c r="AE102" s="55" t="e">
        <f>((1200*AL80)/20)*AD102</f>
        <v>#VALUE!</v>
      </c>
      <c r="AF102" s="51"/>
      <c r="AG102" s="51"/>
      <c r="AH102" s="51"/>
      <c r="AI102" s="124"/>
    </row>
    <row r="103" spans="2:35">
      <c r="B103" s="1422"/>
      <c r="C103" s="1429"/>
      <c r="D103" s="1430"/>
      <c r="E103" s="1430"/>
      <c r="F103" s="1430"/>
      <c r="G103" s="1430"/>
      <c r="H103" s="1430"/>
      <c r="I103" s="1430"/>
      <c r="J103" s="1430"/>
      <c r="K103" s="1431"/>
      <c r="L103" s="1413" t="s">
        <v>69</v>
      </c>
      <c r="M103" s="1413"/>
      <c r="N103" s="1413"/>
      <c r="O103" s="1413"/>
      <c r="P103" s="1413"/>
      <c r="Q103" s="1413"/>
      <c r="R103" s="1413"/>
      <c r="S103" s="1413"/>
      <c r="T103" s="1414"/>
      <c r="U103" s="53">
        <f>+SUM(U97:Y101)</f>
        <v>18517</v>
      </c>
      <c r="V103" s="1413" t="s">
        <v>69</v>
      </c>
      <c r="W103" s="1413"/>
      <c r="X103" s="1413"/>
      <c r="Y103" s="1413"/>
      <c r="Z103" s="1413"/>
      <c r="AA103" s="1413"/>
      <c r="AB103" s="1413"/>
      <c r="AC103" s="1413"/>
      <c r="AD103" s="1414"/>
      <c r="AE103" s="53" t="e">
        <f>+SUM(AE97:AI101)</f>
        <v>#VALUE!</v>
      </c>
      <c r="AF103" s="54"/>
      <c r="AG103" s="54"/>
      <c r="AH103" s="54"/>
      <c r="AI103" s="118"/>
    </row>
    <row r="104" spans="2:35" ht="15.75">
      <c r="B104" s="1420" t="s">
        <v>44</v>
      </c>
      <c r="C104" s="1423" t="str">
        <f>+IF(O75=0,"",O75)</f>
        <v/>
      </c>
      <c r="D104" s="1424"/>
      <c r="E104" s="1424"/>
      <c r="F104" s="1424"/>
      <c r="G104" s="1424"/>
      <c r="H104" s="1424"/>
      <c r="I104" s="1424"/>
      <c r="J104" s="1424"/>
      <c r="K104" s="1425"/>
      <c r="L104" s="1412" t="s">
        <v>227</v>
      </c>
      <c r="M104" s="1412"/>
      <c r="N104" s="1412"/>
      <c r="O104" s="1412"/>
      <c r="P104" s="1412"/>
      <c r="Q104" s="43">
        <f>+IF(AF75=0,"",AF75)</f>
        <v>4</v>
      </c>
      <c r="R104" s="1366">
        <v>1200</v>
      </c>
      <c r="S104" s="1367"/>
      <c r="T104" s="40"/>
      <c r="U104" s="55">
        <f>Q104*R104</f>
        <v>4800</v>
      </c>
      <c r="V104" s="1412" t="s">
        <v>227</v>
      </c>
      <c r="W104" s="1412"/>
      <c r="X104" s="1412"/>
      <c r="Y104" s="1412"/>
      <c r="Z104" s="1412"/>
      <c r="AA104" s="43" t="str">
        <f>+IF(AP75=0,"",AP75)</f>
        <v/>
      </c>
      <c r="AB104" s="1366">
        <v>1200</v>
      </c>
      <c r="AC104" s="1367"/>
      <c r="AD104" s="40"/>
      <c r="AE104" s="55" t="e">
        <f>AA104*AB104</f>
        <v>#VALUE!</v>
      </c>
      <c r="AF104" s="49"/>
      <c r="AG104" s="49"/>
      <c r="AH104" s="49"/>
      <c r="AI104" s="125"/>
    </row>
    <row r="105" spans="2:35">
      <c r="B105" s="1421"/>
      <c r="C105" s="1426"/>
      <c r="D105" s="1427"/>
      <c r="E105" s="1427"/>
      <c r="F105" s="1427"/>
      <c r="G105" s="1427"/>
      <c r="H105" s="1427"/>
      <c r="I105" s="1427"/>
      <c r="J105" s="1427"/>
      <c r="K105" s="1428"/>
      <c r="L105" s="1412" t="s">
        <v>221</v>
      </c>
      <c r="M105" s="1412"/>
      <c r="N105" s="1412"/>
      <c r="O105" s="1412"/>
      <c r="P105" s="1412"/>
      <c r="Q105" s="43">
        <f>+IF(AF75=0,"",AF75)</f>
        <v>4</v>
      </c>
      <c r="R105" s="1366">
        <v>9</v>
      </c>
      <c r="S105" s="1367"/>
      <c r="T105" s="44">
        <f>+IF(AB75=0,"",AB75)</f>
        <v>8</v>
      </c>
      <c r="U105" s="55">
        <f>Q105*R105*T105</f>
        <v>288</v>
      </c>
      <c r="V105" s="1412" t="s">
        <v>221</v>
      </c>
      <c r="W105" s="1412"/>
      <c r="X105" s="1412"/>
      <c r="Y105" s="1412"/>
      <c r="Z105" s="1412"/>
      <c r="AA105" s="43" t="str">
        <f>+IF(AP75=0,"",AP75)</f>
        <v/>
      </c>
      <c r="AB105" s="1366">
        <v>9</v>
      </c>
      <c r="AC105" s="1367"/>
      <c r="AD105" s="44" t="str">
        <f>+IF(AL75=0,"",AL75)</f>
        <v/>
      </c>
      <c r="AE105" s="55" t="e">
        <f>AA105*AB105*AD105</f>
        <v>#VALUE!</v>
      </c>
      <c r="AF105" s="49"/>
      <c r="AG105" s="49"/>
      <c r="AH105" s="49"/>
      <c r="AI105" s="125"/>
    </row>
    <row r="106" spans="2:35">
      <c r="B106" s="1421"/>
      <c r="C106" s="1426"/>
      <c r="D106" s="1427"/>
      <c r="E106" s="1427"/>
      <c r="F106" s="1427"/>
      <c r="G106" s="1427"/>
      <c r="H106" s="1427"/>
      <c r="I106" s="1427"/>
      <c r="J106" s="1427"/>
      <c r="K106" s="1428"/>
      <c r="L106" s="1415" t="s">
        <v>222</v>
      </c>
      <c r="M106" s="1412"/>
      <c r="N106" s="1412"/>
      <c r="O106" s="1412"/>
      <c r="P106" s="1412"/>
      <c r="Q106" s="43">
        <f>+IF(AF75=0,"",AF75)</f>
        <v>4</v>
      </c>
      <c r="R106" s="1366">
        <v>250</v>
      </c>
      <c r="S106" s="1367"/>
      <c r="T106" s="44">
        <f>+IF(AB75=0,"",AB75)</f>
        <v>8</v>
      </c>
      <c r="U106" s="55">
        <f>Q106*R106*T106</f>
        <v>8000</v>
      </c>
      <c r="V106" s="1415" t="s">
        <v>222</v>
      </c>
      <c r="W106" s="1412"/>
      <c r="X106" s="1412"/>
      <c r="Y106" s="1412"/>
      <c r="Z106" s="1412"/>
      <c r="AA106" s="43" t="str">
        <f>+IF(AP75=0,"",AP75)</f>
        <v/>
      </c>
      <c r="AB106" s="1366">
        <v>250</v>
      </c>
      <c r="AC106" s="1367"/>
      <c r="AD106" s="44" t="str">
        <f>+IF(AL75=0,"",AL75)</f>
        <v/>
      </c>
      <c r="AE106" s="55" t="e">
        <f>AA106*AB106*AD106</f>
        <v>#VALUE!</v>
      </c>
      <c r="AF106" s="49"/>
      <c r="AG106" s="49"/>
      <c r="AH106" s="49"/>
      <c r="AI106" s="125"/>
    </row>
    <row r="107" spans="2:35">
      <c r="B107" s="1421"/>
      <c r="C107" s="1426"/>
      <c r="D107" s="1427"/>
      <c r="E107" s="1427"/>
      <c r="F107" s="1427"/>
      <c r="G107" s="1427"/>
      <c r="H107" s="1427"/>
      <c r="I107" s="1427"/>
      <c r="J107" s="1427"/>
      <c r="K107" s="1428"/>
      <c r="L107" s="1412" t="s">
        <v>223</v>
      </c>
      <c r="M107" s="1412"/>
      <c r="N107" s="1412"/>
      <c r="O107" s="1412"/>
      <c r="P107" s="1412"/>
      <c r="Q107" s="38">
        <v>1</v>
      </c>
      <c r="R107" s="1366">
        <v>150</v>
      </c>
      <c r="S107" s="1367"/>
      <c r="T107" s="44">
        <f>+IF(AB75=0,"",AB75)</f>
        <v>8</v>
      </c>
      <c r="U107" s="55">
        <f>Q107*R107*T107</f>
        <v>1200</v>
      </c>
      <c r="V107" s="1412" t="s">
        <v>223</v>
      </c>
      <c r="W107" s="1412"/>
      <c r="X107" s="1412"/>
      <c r="Y107" s="1412"/>
      <c r="Z107" s="1412"/>
      <c r="AA107" s="38">
        <v>1</v>
      </c>
      <c r="AB107" s="1366">
        <v>150</v>
      </c>
      <c r="AC107" s="1367"/>
      <c r="AD107" s="44" t="str">
        <f>+IF(AL75=0,"",AL75)</f>
        <v/>
      </c>
      <c r="AE107" s="55" t="e">
        <f>AA107*AB107*AD107</f>
        <v>#VALUE!</v>
      </c>
      <c r="AF107" s="49"/>
      <c r="AG107" s="49"/>
      <c r="AH107" s="49"/>
      <c r="AI107" s="125"/>
    </row>
    <row r="108" spans="2:35">
      <c r="B108" s="1421"/>
      <c r="C108" s="1426"/>
      <c r="D108" s="1427"/>
      <c r="E108" s="1427"/>
      <c r="F108" s="1427"/>
      <c r="G108" s="1427"/>
      <c r="H108" s="1427"/>
      <c r="I108" s="1427"/>
      <c r="J108" s="1427"/>
      <c r="K108" s="1428"/>
      <c r="L108" s="1412" t="s">
        <v>224</v>
      </c>
      <c r="M108" s="1412"/>
      <c r="N108" s="1412"/>
      <c r="O108" s="1412"/>
      <c r="P108" s="1412"/>
      <c r="Q108" s="38">
        <v>1</v>
      </c>
      <c r="R108" s="1366">
        <v>1204</v>
      </c>
      <c r="S108" s="1367"/>
      <c r="T108" s="44">
        <f>+IF(AB75=0,"",AB75)</f>
        <v>8</v>
      </c>
      <c r="U108" s="55">
        <f>Q108*R108*T108</f>
        <v>9632</v>
      </c>
      <c r="V108" s="1412" t="s">
        <v>224</v>
      </c>
      <c r="W108" s="1412"/>
      <c r="X108" s="1412"/>
      <c r="Y108" s="1412"/>
      <c r="Z108" s="1412"/>
      <c r="AA108" s="38">
        <v>1</v>
      </c>
      <c r="AB108" s="1366">
        <v>1204</v>
      </c>
      <c r="AC108" s="1367"/>
      <c r="AD108" s="44" t="str">
        <f>+IF(AL75=0,"",AL75)</f>
        <v/>
      </c>
      <c r="AE108" s="55" t="e">
        <f>AA108*AB108*AD108</f>
        <v>#VALUE!</v>
      </c>
      <c r="AF108" s="49"/>
      <c r="AG108" s="49"/>
      <c r="AH108" s="49"/>
      <c r="AI108" s="125"/>
    </row>
    <row r="109" spans="2:35">
      <c r="B109" s="1421"/>
      <c r="C109" s="1426"/>
      <c r="D109" s="1427"/>
      <c r="E109" s="1427"/>
      <c r="F109" s="1427"/>
      <c r="G109" s="1427"/>
      <c r="H109" s="1427"/>
      <c r="I109" s="1427"/>
      <c r="J109" s="1427"/>
      <c r="K109" s="1428"/>
      <c r="L109" s="1412" t="s">
        <v>225</v>
      </c>
      <c r="M109" s="1412"/>
      <c r="N109" s="1412"/>
      <c r="O109" s="1412"/>
      <c r="P109" s="1412"/>
      <c r="Q109" s="38">
        <v>2</v>
      </c>
      <c r="R109" s="1366">
        <v>1200</v>
      </c>
      <c r="S109" s="1367"/>
      <c r="T109" s="44">
        <f>+IF(AB75=0,"",AB75)</f>
        <v>8</v>
      </c>
      <c r="U109" s="55" t="e">
        <f>((1200*#REF!)/20)*T109</f>
        <v>#REF!</v>
      </c>
      <c r="V109" s="1412" t="s">
        <v>225</v>
      </c>
      <c r="W109" s="1412"/>
      <c r="X109" s="1412"/>
      <c r="Y109" s="1412"/>
      <c r="Z109" s="1412"/>
      <c r="AA109" s="38">
        <v>2</v>
      </c>
      <c r="AB109" s="1366">
        <v>1200</v>
      </c>
      <c r="AC109" s="1367"/>
      <c r="AD109" s="44" t="str">
        <f>+IF(AL75=0,"",AL75)</f>
        <v/>
      </c>
      <c r="AE109" s="55" t="e">
        <f>((1200*#REF!)/20)*AD109</f>
        <v>#REF!</v>
      </c>
      <c r="AF109" s="51"/>
      <c r="AG109" s="51"/>
      <c r="AH109" s="51"/>
      <c r="AI109" s="124"/>
    </row>
    <row r="110" spans="2:35">
      <c r="B110" s="1422"/>
      <c r="C110" s="1429"/>
      <c r="D110" s="1430"/>
      <c r="E110" s="1430"/>
      <c r="F110" s="1430"/>
      <c r="G110" s="1430"/>
      <c r="H110" s="1430"/>
      <c r="I110" s="1430"/>
      <c r="J110" s="1430"/>
      <c r="K110" s="1431"/>
      <c r="L110" s="1413" t="s">
        <v>228</v>
      </c>
      <c r="M110" s="1413"/>
      <c r="N110" s="1413"/>
      <c r="O110" s="1413"/>
      <c r="P110" s="1413"/>
      <c r="Q110" s="1413"/>
      <c r="R110" s="1413"/>
      <c r="S110" s="1413"/>
      <c r="T110" s="1414"/>
      <c r="U110" s="53">
        <f>+SUM(U104:Y108)</f>
        <v>23920</v>
      </c>
      <c r="V110" s="1413" t="s">
        <v>228</v>
      </c>
      <c r="W110" s="1413"/>
      <c r="X110" s="1413"/>
      <c r="Y110" s="1413"/>
      <c r="Z110" s="1413"/>
      <c r="AA110" s="1413"/>
      <c r="AB110" s="1413"/>
      <c r="AC110" s="1413"/>
      <c r="AD110" s="1414"/>
      <c r="AE110" s="53" t="e">
        <f>+SUM(AE104:AI108)</f>
        <v>#VALUE!</v>
      </c>
      <c r="AF110" s="54"/>
      <c r="AG110" s="54"/>
      <c r="AH110" s="54"/>
      <c r="AI110" s="118"/>
    </row>
    <row r="111" spans="2:35" ht="15.75">
      <c r="B111" s="1416" t="s">
        <v>70</v>
      </c>
      <c r="C111" s="1417"/>
      <c r="D111" s="1417"/>
      <c r="E111" s="1417"/>
      <c r="F111" s="1417"/>
      <c r="G111" s="1417"/>
      <c r="H111" s="1417"/>
      <c r="I111" s="1417"/>
      <c r="J111" s="1417"/>
      <c r="K111" s="1417"/>
      <c r="L111" s="1417"/>
      <c r="M111" s="1417"/>
      <c r="N111" s="1417"/>
      <c r="O111" s="1417"/>
      <c r="P111" s="1417"/>
      <c r="Q111" s="1417"/>
      <c r="R111" s="1417"/>
      <c r="S111" s="1417"/>
      <c r="T111" s="1418"/>
      <c r="U111" s="57">
        <f>+U110+U103+U96</f>
        <v>92977</v>
      </c>
      <c r="V111" s="58"/>
      <c r="W111" s="58"/>
      <c r="X111" s="58"/>
      <c r="Y111" s="59"/>
      <c r="Z111" s="1409">
        <f>+Z110+Z103+Z96</f>
        <v>0</v>
      </c>
      <c r="AA111" s="1410"/>
      <c r="AB111" s="1410"/>
      <c r="AC111" s="1410"/>
      <c r="AD111" s="1419"/>
      <c r="AE111" s="1409" t="e">
        <f>+AE110+AE103+AE96</f>
        <v>#VALUE!</v>
      </c>
      <c r="AF111" s="1410"/>
      <c r="AG111" s="1410"/>
      <c r="AH111" s="1410"/>
      <c r="AI111" s="1411"/>
    </row>
    <row r="112" spans="2:35" ht="15.75">
      <c r="B112" s="1390" t="s">
        <v>46</v>
      </c>
      <c r="C112" s="1393" t="str">
        <f>+IF(O76=0,"",O76)</f>
        <v/>
      </c>
      <c r="D112" s="1394"/>
      <c r="E112" s="1394"/>
      <c r="F112" s="1394"/>
      <c r="G112" s="1394"/>
      <c r="H112" s="1394"/>
      <c r="I112" s="1394"/>
      <c r="J112" s="1394"/>
      <c r="K112" s="1395"/>
      <c r="L112" s="1388" t="s">
        <v>227</v>
      </c>
      <c r="M112" s="1388"/>
      <c r="N112" s="1388"/>
      <c r="O112" s="1388"/>
      <c r="P112" s="1388"/>
      <c r="Q112" s="43">
        <f>+IF(AF76=0,"",AF76)</f>
        <v>5</v>
      </c>
      <c r="R112" s="1366">
        <v>1200</v>
      </c>
      <c r="S112" s="1367"/>
      <c r="T112" s="41"/>
      <c r="U112" s="55">
        <f>Q112*R112</f>
        <v>6000</v>
      </c>
      <c r="V112" s="49"/>
      <c r="W112" s="49"/>
      <c r="X112" s="49"/>
      <c r="Y112" s="50"/>
      <c r="Z112" s="612"/>
      <c r="AA112" s="610"/>
      <c r="AB112" s="610"/>
      <c r="AC112" s="610"/>
      <c r="AD112" s="611"/>
      <c r="AE112" s="612"/>
      <c r="AF112" s="610"/>
      <c r="AG112" s="610"/>
      <c r="AH112" s="610"/>
      <c r="AI112" s="613"/>
    </row>
    <row r="113" spans="2:35">
      <c r="B113" s="1391"/>
      <c r="C113" s="1396"/>
      <c r="D113" s="1397"/>
      <c r="E113" s="1397"/>
      <c r="F113" s="1397"/>
      <c r="G113" s="1397"/>
      <c r="H113" s="1397"/>
      <c r="I113" s="1397"/>
      <c r="J113" s="1397"/>
      <c r="K113" s="1398"/>
      <c r="L113" s="1388" t="s">
        <v>221</v>
      </c>
      <c r="M113" s="1388"/>
      <c r="N113" s="1388"/>
      <c r="O113" s="1388"/>
      <c r="P113" s="1388"/>
      <c r="Q113" s="43">
        <f>+IF(AF76=0,"",AF76)</f>
        <v>5</v>
      </c>
      <c r="R113" s="1366">
        <v>9</v>
      </c>
      <c r="S113" s="1367"/>
      <c r="T113" s="44">
        <f>+IF(AB76=0,"",AB76)</f>
        <v>9</v>
      </c>
      <c r="U113" s="55">
        <f>Q113*R113*T113</f>
        <v>405</v>
      </c>
      <c r="V113" s="49"/>
      <c r="W113" s="49"/>
      <c r="X113" s="49"/>
      <c r="Y113" s="50"/>
      <c r="Z113" s="612"/>
      <c r="AA113" s="610"/>
      <c r="AB113" s="610"/>
      <c r="AC113" s="610"/>
      <c r="AD113" s="611"/>
      <c r="AE113" s="612"/>
      <c r="AF113" s="610"/>
      <c r="AG113" s="610"/>
      <c r="AH113" s="610"/>
      <c r="AI113" s="613"/>
    </row>
    <row r="114" spans="2:35">
      <c r="B114" s="1391"/>
      <c r="C114" s="1396"/>
      <c r="D114" s="1397"/>
      <c r="E114" s="1397"/>
      <c r="F114" s="1397"/>
      <c r="G114" s="1397"/>
      <c r="H114" s="1397"/>
      <c r="I114" s="1397"/>
      <c r="J114" s="1397"/>
      <c r="K114" s="1398"/>
      <c r="L114" s="1389" t="s">
        <v>222</v>
      </c>
      <c r="M114" s="1388"/>
      <c r="N114" s="1388"/>
      <c r="O114" s="1388"/>
      <c r="P114" s="1388"/>
      <c r="Q114" s="43">
        <f>+IF(AF76=0,"",AF76)</f>
        <v>5</v>
      </c>
      <c r="R114" s="1366">
        <v>250</v>
      </c>
      <c r="S114" s="1367"/>
      <c r="T114" s="44">
        <f>+IF(AB76=0,"",AB76)</f>
        <v>9</v>
      </c>
      <c r="U114" s="55">
        <f>Q114*R114*T114</f>
        <v>11250</v>
      </c>
      <c r="V114" s="49"/>
      <c r="W114" s="49"/>
      <c r="X114" s="49"/>
      <c r="Y114" s="50"/>
      <c r="Z114" s="612"/>
      <c r="AA114" s="610"/>
      <c r="AB114" s="610"/>
      <c r="AC114" s="610"/>
      <c r="AD114" s="611"/>
      <c r="AE114" s="612"/>
      <c r="AF114" s="610"/>
      <c r="AG114" s="610"/>
      <c r="AH114" s="610"/>
      <c r="AI114" s="613"/>
    </row>
    <row r="115" spans="2:35">
      <c r="B115" s="1391"/>
      <c r="C115" s="1396"/>
      <c r="D115" s="1397"/>
      <c r="E115" s="1397"/>
      <c r="F115" s="1397"/>
      <c r="G115" s="1397"/>
      <c r="H115" s="1397"/>
      <c r="I115" s="1397"/>
      <c r="J115" s="1397"/>
      <c r="K115" s="1398"/>
      <c r="L115" s="1388" t="s">
        <v>223</v>
      </c>
      <c r="M115" s="1388"/>
      <c r="N115" s="1388"/>
      <c r="O115" s="1388"/>
      <c r="P115" s="1388"/>
      <c r="Q115" s="38">
        <v>1</v>
      </c>
      <c r="R115" s="1366">
        <v>150</v>
      </c>
      <c r="S115" s="1367"/>
      <c r="T115" s="44">
        <f>+IF(AB76=0,"",AB76)</f>
        <v>9</v>
      </c>
      <c r="U115" s="55">
        <f>Q115*R115*T115</f>
        <v>1350</v>
      </c>
      <c r="V115" s="49"/>
      <c r="W115" s="49"/>
      <c r="X115" s="49"/>
      <c r="Y115" s="50"/>
      <c r="Z115" s="612"/>
      <c r="AA115" s="610"/>
      <c r="AB115" s="610"/>
      <c r="AC115" s="610"/>
      <c r="AD115" s="611"/>
      <c r="AE115" s="612"/>
      <c r="AF115" s="610"/>
      <c r="AG115" s="610"/>
      <c r="AH115" s="610"/>
      <c r="AI115" s="613"/>
    </row>
    <row r="116" spans="2:35">
      <c r="B116" s="1391"/>
      <c r="C116" s="1396"/>
      <c r="D116" s="1397"/>
      <c r="E116" s="1397"/>
      <c r="F116" s="1397"/>
      <c r="G116" s="1397"/>
      <c r="H116" s="1397"/>
      <c r="I116" s="1397"/>
      <c r="J116" s="1397"/>
      <c r="K116" s="1398"/>
      <c r="L116" s="1388" t="s">
        <v>224</v>
      </c>
      <c r="M116" s="1388"/>
      <c r="N116" s="1388"/>
      <c r="O116" s="1388"/>
      <c r="P116" s="1388"/>
      <c r="Q116" s="38">
        <v>1</v>
      </c>
      <c r="R116" s="1366">
        <v>1204</v>
      </c>
      <c r="S116" s="1367"/>
      <c r="T116" s="44">
        <f>+IF(AB76=0,"",AB76)</f>
        <v>9</v>
      </c>
      <c r="U116" s="55">
        <f>Q116*R116*T116</f>
        <v>10836</v>
      </c>
      <c r="V116" s="51"/>
      <c r="W116" s="51"/>
      <c r="X116" s="51"/>
      <c r="Y116" s="52"/>
      <c r="Z116" s="612"/>
      <c r="AA116" s="610"/>
      <c r="AB116" s="610"/>
      <c r="AC116" s="610"/>
      <c r="AD116" s="611"/>
      <c r="AE116" s="612"/>
      <c r="AF116" s="610"/>
      <c r="AG116" s="610"/>
      <c r="AH116" s="610"/>
      <c r="AI116" s="613"/>
    </row>
    <row r="117" spans="2:35" ht="15.75">
      <c r="B117" s="1391"/>
      <c r="C117" s="1396"/>
      <c r="D117" s="1397"/>
      <c r="E117" s="1397"/>
      <c r="F117" s="1397"/>
      <c r="G117" s="1397"/>
      <c r="H117" s="1397"/>
      <c r="I117" s="1397"/>
      <c r="J117" s="1397"/>
      <c r="K117" s="1398"/>
      <c r="L117" s="1388" t="s">
        <v>225</v>
      </c>
      <c r="M117" s="1388"/>
      <c r="N117" s="1388"/>
      <c r="O117" s="1388"/>
      <c r="P117" s="1388"/>
      <c r="Q117" s="38">
        <v>2</v>
      </c>
      <c r="R117" s="1366">
        <v>1200</v>
      </c>
      <c r="S117" s="1367"/>
      <c r="T117" s="44">
        <f>+IF(AB76=0,"",AB76)</f>
        <v>9</v>
      </c>
      <c r="U117" s="55">
        <f>((1200*AB87)/20)*T117</f>
        <v>0</v>
      </c>
      <c r="V117" s="1342"/>
      <c r="W117" s="1343"/>
      <c r="X117" s="1343"/>
      <c r="Y117" s="1344"/>
      <c r="Z117" s="599"/>
      <c r="AA117" s="597"/>
      <c r="AB117" s="597"/>
      <c r="AC117" s="597"/>
      <c r="AD117" s="598"/>
      <c r="AE117" s="599"/>
      <c r="AF117" s="597"/>
      <c r="AG117" s="597"/>
      <c r="AH117" s="597"/>
      <c r="AI117" s="600"/>
    </row>
    <row r="118" spans="2:35">
      <c r="B118" s="1392"/>
      <c r="C118" s="1399"/>
      <c r="D118" s="1400"/>
      <c r="E118" s="1400"/>
      <c r="F118" s="1400"/>
      <c r="G118" s="1400"/>
      <c r="H118" s="1400"/>
      <c r="I118" s="1400"/>
      <c r="J118" s="1400"/>
      <c r="K118" s="1401"/>
      <c r="L118" s="1402" t="s">
        <v>71</v>
      </c>
      <c r="M118" s="1403"/>
      <c r="N118" s="1403"/>
      <c r="O118" s="1403"/>
      <c r="P118" s="1403"/>
      <c r="Q118" s="1403"/>
      <c r="R118" s="1403"/>
      <c r="S118" s="1403"/>
      <c r="T118" s="1404"/>
      <c r="U118" s="60">
        <f>+SUM(U112:Y116)</f>
        <v>29841</v>
      </c>
      <c r="V118" s="61"/>
      <c r="W118" s="61"/>
      <c r="X118" s="61"/>
      <c r="Y118" s="62"/>
      <c r="Z118" s="1405">
        <f>+SUM(Z112:AD116)</f>
        <v>0</v>
      </c>
      <c r="AA118" s="1406"/>
      <c r="AB118" s="1406"/>
      <c r="AC118" s="1406"/>
      <c r="AD118" s="1407"/>
      <c r="AE118" s="1405">
        <f>+SUM(AE112:AI116)</f>
        <v>0</v>
      </c>
      <c r="AF118" s="1406"/>
      <c r="AG118" s="1406"/>
      <c r="AH118" s="1406"/>
      <c r="AI118" s="1408"/>
    </row>
    <row r="119" spans="2:35" ht="15.75">
      <c r="B119" s="1390" t="s">
        <v>47</v>
      </c>
      <c r="C119" s="1393" t="str">
        <f>+IF(O77=0,"",O77)</f>
        <v/>
      </c>
      <c r="D119" s="1394"/>
      <c r="E119" s="1394"/>
      <c r="F119" s="1394"/>
      <c r="G119" s="1394"/>
      <c r="H119" s="1394"/>
      <c r="I119" s="1394"/>
      <c r="J119" s="1394"/>
      <c r="K119" s="1395"/>
      <c r="L119" s="1388" t="s">
        <v>227</v>
      </c>
      <c r="M119" s="1388"/>
      <c r="N119" s="1388"/>
      <c r="O119" s="1388"/>
      <c r="P119" s="1388"/>
      <c r="Q119" s="43">
        <f>+IF(AF77=0,"",AF77)</f>
        <v>6</v>
      </c>
      <c r="R119" s="1366">
        <v>1200</v>
      </c>
      <c r="S119" s="1367"/>
      <c r="T119" s="41"/>
      <c r="U119" s="55">
        <f>Q119*R119</f>
        <v>7200</v>
      </c>
      <c r="V119" s="49"/>
      <c r="W119" s="49"/>
      <c r="X119" s="49"/>
      <c r="Y119" s="50"/>
      <c r="Z119" s="612"/>
      <c r="AA119" s="610"/>
      <c r="AB119" s="610"/>
      <c r="AC119" s="610"/>
      <c r="AD119" s="611"/>
      <c r="AE119" s="612"/>
      <c r="AF119" s="610"/>
      <c r="AG119" s="610"/>
      <c r="AH119" s="610"/>
      <c r="AI119" s="613"/>
    </row>
    <row r="120" spans="2:35">
      <c r="B120" s="1391"/>
      <c r="C120" s="1396"/>
      <c r="D120" s="1397"/>
      <c r="E120" s="1397"/>
      <c r="F120" s="1397"/>
      <c r="G120" s="1397"/>
      <c r="H120" s="1397"/>
      <c r="I120" s="1397"/>
      <c r="J120" s="1397"/>
      <c r="K120" s="1398"/>
      <c r="L120" s="1388" t="s">
        <v>221</v>
      </c>
      <c r="M120" s="1388"/>
      <c r="N120" s="1388"/>
      <c r="O120" s="1388"/>
      <c r="P120" s="1388"/>
      <c r="Q120" s="43">
        <f>+IF(AF77=0,"",AF77)</f>
        <v>6</v>
      </c>
      <c r="R120" s="1366">
        <v>9</v>
      </c>
      <c r="S120" s="1367"/>
      <c r="T120" s="44">
        <f>+IF(AB77=0,"",AB77)</f>
        <v>10</v>
      </c>
      <c r="U120" s="55">
        <f>Q120*R120*T120</f>
        <v>540</v>
      </c>
      <c r="V120" s="49"/>
      <c r="W120" s="49"/>
      <c r="X120" s="49"/>
      <c r="Y120" s="50"/>
      <c r="Z120" s="612"/>
      <c r="AA120" s="610"/>
      <c r="AB120" s="610"/>
      <c r="AC120" s="610"/>
      <c r="AD120" s="611"/>
      <c r="AE120" s="612"/>
      <c r="AF120" s="610"/>
      <c r="AG120" s="610"/>
      <c r="AH120" s="610"/>
      <c r="AI120" s="613"/>
    </row>
    <row r="121" spans="2:35">
      <c r="B121" s="1391"/>
      <c r="C121" s="1396"/>
      <c r="D121" s="1397"/>
      <c r="E121" s="1397"/>
      <c r="F121" s="1397"/>
      <c r="G121" s="1397"/>
      <c r="H121" s="1397"/>
      <c r="I121" s="1397"/>
      <c r="J121" s="1397"/>
      <c r="K121" s="1398"/>
      <c r="L121" s="1389" t="s">
        <v>222</v>
      </c>
      <c r="M121" s="1388"/>
      <c r="N121" s="1388"/>
      <c r="O121" s="1388"/>
      <c r="P121" s="1388"/>
      <c r="Q121" s="43">
        <f>+IF(AF77=0,"",AF77)</f>
        <v>6</v>
      </c>
      <c r="R121" s="1366">
        <v>250</v>
      </c>
      <c r="S121" s="1367"/>
      <c r="T121" s="44">
        <f>+IF(AB77=0,"",AB77)</f>
        <v>10</v>
      </c>
      <c r="U121" s="55">
        <f>Q121*R121*T121</f>
        <v>15000</v>
      </c>
      <c r="V121" s="49"/>
      <c r="W121" s="49"/>
      <c r="X121" s="49"/>
      <c r="Y121" s="50"/>
      <c r="Z121" s="612"/>
      <c r="AA121" s="610"/>
      <c r="AB121" s="610"/>
      <c r="AC121" s="610"/>
      <c r="AD121" s="611"/>
      <c r="AE121" s="612"/>
      <c r="AF121" s="610"/>
      <c r="AG121" s="610"/>
      <c r="AH121" s="610"/>
      <c r="AI121" s="613"/>
    </row>
    <row r="122" spans="2:35">
      <c r="B122" s="1391"/>
      <c r="C122" s="1396"/>
      <c r="D122" s="1397"/>
      <c r="E122" s="1397"/>
      <c r="F122" s="1397"/>
      <c r="G122" s="1397"/>
      <c r="H122" s="1397"/>
      <c r="I122" s="1397"/>
      <c r="J122" s="1397"/>
      <c r="K122" s="1398"/>
      <c r="L122" s="1388" t="s">
        <v>223</v>
      </c>
      <c r="M122" s="1388"/>
      <c r="N122" s="1388"/>
      <c r="O122" s="1388"/>
      <c r="P122" s="1388"/>
      <c r="Q122" s="38">
        <v>1</v>
      </c>
      <c r="R122" s="1366">
        <v>150</v>
      </c>
      <c r="S122" s="1367"/>
      <c r="T122" s="44">
        <f>+IF(AB77=0,"",AB77)</f>
        <v>10</v>
      </c>
      <c r="U122" s="55">
        <f>Q122*R122*T122</f>
        <v>1500</v>
      </c>
      <c r="V122" s="49"/>
      <c r="W122" s="49"/>
      <c r="X122" s="49"/>
      <c r="Y122" s="50"/>
      <c r="Z122" s="612"/>
      <c r="AA122" s="610"/>
      <c r="AB122" s="610"/>
      <c r="AC122" s="610"/>
      <c r="AD122" s="611"/>
      <c r="AE122" s="612"/>
      <c r="AF122" s="610"/>
      <c r="AG122" s="610"/>
      <c r="AH122" s="610"/>
      <c r="AI122" s="613"/>
    </row>
    <row r="123" spans="2:35">
      <c r="B123" s="1391"/>
      <c r="C123" s="1396"/>
      <c r="D123" s="1397"/>
      <c r="E123" s="1397"/>
      <c r="F123" s="1397"/>
      <c r="G123" s="1397"/>
      <c r="H123" s="1397"/>
      <c r="I123" s="1397"/>
      <c r="J123" s="1397"/>
      <c r="K123" s="1398"/>
      <c r="L123" s="1388" t="s">
        <v>224</v>
      </c>
      <c r="M123" s="1388"/>
      <c r="N123" s="1388"/>
      <c r="O123" s="1388"/>
      <c r="P123" s="1388"/>
      <c r="Q123" s="38">
        <v>1</v>
      </c>
      <c r="R123" s="1366">
        <v>1204</v>
      </c>
      <c r="S123" s="1367"/>
      <c r="T123" s="44">
        <f>+IF(AB77=0,"",AB77)</f>
        <v>10</v>
      </c>
      <c r="U123" s="55">
        <f>Q123*R123*T123</f>
        <v>12040</v>
      </c>
      <c r="V123" s="51"/>
      <c r="W123" s="51"/>
      <c r="X123" s="51"/>
      <c r="Y123" s="52"/>
      <c r="Z123" s="612"/>
      <c r="AA123" s="610"/>
      <c r="AB123" s="610"/>
      <c r="AC123" s="610"/>
      <c r="AD123" s="611"/>
      <c r="AE123" s="612"/>
      <c r="AF123" s="610"/>
      <c r="AG123" s="610"/>
      <c r="AH123" s="610"/>
      <c r="AI123" s="613"/>
    </row>
    <row r="124" spans="2:35" ht="15.75">
      <c r="B124" s="1391"/>
      <c r="C124" s="1396"/>
      <c r="D124" s="1397"/>
      <c r="E124" s="1397"/>
      <c r="F124" s="1397"/>
      <c r="G124" s="1397"/>
      <c r="H124" s="1397"/>
      <c r="I124" s="1397"/>
      <c r="J124" s="1397"/>
      <c r="K124" s="1398"/>
      <c r="L124" s="1388" t="s">
        <v>225</v>
      </c>
      <c r="M124" s="1388"/>
      <c r="N124" s="1388"/>
      <c r="O124" s="1388"/>
      <c r="P124" s="1388"/>
      <c r="Q124" s="38">
        <v>2</v>
      </c>
      <c r="R124" s="1366">
        <v>1200</v>
      </c>
      <c r="S124" s="1367"/>
      <c r="T124" s="44">
        <f>+IF(AB77=0,"",AB77)</f>
        <v>10</v>
      </c>
      <c r="U124" s="55">
        <f>((1200*AB95)/20)*T124</f>
        <v>0</v>
      </c>
      <c r="V124" s="1342"/>
      <c r="W124" s="1343"/>
      <c r="X124" s="1343"/>
      <c r="Y124" s="1344"/>
      <c r="Z124" s="599"/>
      <c r="AA124" s="597"/>
      <c r="AB124" s="597"/>
      <c r="AC124" s="597"/>
      <c r="AD124" s="598"/>
      <c r="AE124" s="599"/>
      <c r="AF124" s="597"/>
      <c r="AG124" s="597"/>
      <c r="AH124" s="597"/>
      <c r="AI124" s="600"/>
    </row>
    <row r="125" spans="2:35">
      <c r="B125" s="1392"/>
      <c r="C125" s="1399"/>
      <c r="D125" s="1400"/>
      <c r="E125" s="1400"/>
      <c r="F125" s="1400"/>
      <c r="G125" s="1400"/>
      <c r="H125" s="1400"/>
      <c r="I125" s="1400"/>
      <c r="J125" s="1400"/>
      <c r="K125" s="1401"/>
      <c r="L125" s="1402" t="s">
        <v>229</v>
      </c>
      <c r="M125" s="1403"/>
      <c r="N125" s="1403"/>
      <c r="O125" s="1403"/>
      <c r="P125" s="1403"/>
      <c r="Q125" s="1403"/>
      <c r="R125" s="1403"/>
      <c r="S125" s="1403"/>
      <c r="T125" s="1404"/>
      <c r="U125" s="63">
        <f>+SUM(U119:Y123)</f>
        <v>36280</v>
      </c>
      <c r="V125" s="64"/>
      <c r="W125" s="64"/>
      <c r="X125" s="64"/>
      <c r="Y125" s="65"/>
      <c r="Z125" s="1405">
        <f>+SUM(Z119:AD123)</f>
        <v>0</v>
      </c>
      <c r="AA125" s="1406"/>
      <c r="AB125" s="1406"/>
      <c r="AC125" s="1406"/>
      <c r="AD125" s="1407"/>
      <c r="AE125" s="1405">
        <f>+SUM(AE119:AI123)</f>
        <v>0</v>
      </c>
      <c r="AF125" s="1406"/>
      <c r="AG125" s="1406"/>
      <c r="AH125" s="1406"/>
      <c r="AI125" s="1408"/>
    </row>
    <row r="126" spans="2:35" ht="15.75">
      <c r="B126" s="1390" t="s">
        <v>48</v>
      </c>
      <c r="C126" s="1393" t="str">
        <f>+IF(O78=0,"",O78)</f>
        <v/>
      </c>
      <c r="D126" s="1394"/>
      <c r="E126" s="1394"/>
      <c r="F126" s="1394"/>
      <c r="G126" s="1394"/>
      <c r="H126" s="1394"/>
      <c r="I126" s="1394"/>
      <c r="J126" s="1394"/>
      <c r="K126" s="1395"/>
      <c r="L126" s="1388" t="s">
        <v>227</v>
      </c>
      <c r="M126" s="1388"/>
      <c r="N126" s="1388"/>
      <c r="O126" s="1388"/>
      <c r="P126" s="1388"/>
      <c r="Q126" s="43">
        <f>+IF(AF78=0,"",AF78)</f>
        <v>7</v>
      </c>
      <c r="R126" s="1366">
        <v>1200</v>
      </c>
      <c r="S126" s="1367"/>
      <c r="T126" s="41"/>
      <c r="U126" s="55">
        <f>Q126*R126</f>
        <v>8400</v>
      </c>
      <c r="V126" s="49"/>
      <c r="W126" s="49"/>
      <c r="X126" s="49"/>
      <c r="Y126" s="50"/>
      <c r="Z126" s="612"/>
      <c r="AA126" s="610"/>
      <c r="AB126" s="610"/>
      <c r="AC126" s="610"/>
      <c r="AD126" s="611"/>
      <c r="AE126" s="612"/>
      <c r="AF126" s="610"/>
      <c r="AG126" s="610"/>
      <c r="AH126" s="610"/>
      <c r="AI126" s="613"/>
    </row>
    <row r="127" spans="2:35">
      <c r="B127" s="1391"/>
      <c r="C127" s="1396"/>
      <c r="D127" s="1397"/>
      <c r="E127" s="1397"/>
      <c r="F127" s="1397"/>
      <c r="G127" s="1397"/>
      <c r="H127" s="1397"/>
      <c r="I127" s="1397"/>
      <c r="J127" s="1397"/>
      <c r="K127" s="1398"/>
      <c r="L127" s="1388" t="s">
        <v>221</v>
      </c>
      <c r="M127" s="1388"/>
      <c r="N127" s="1388"/>
      <c r="O127" s="1388"/>
      <c r="P127" s="1388"/>
      <c r="Q127" s="43">
        <f>+IF(AF78=0,"",AF78)</f>
        <v>7</v>
      </c>
      <c r="R127" s="1366">
        <v>9</v>
      </c>
      <c r="S127" s="1367"/>
      <c r="T127" s="44">
        <f>+IF(AB78=0,"",AB78)</f>
        <v>11</v>
      </c>
      <c r="U127" s="55">
        <f>Q127*R127*T127</f>
        <v>693</v>
      </c>
      <c r="V127" s="49"/>
      <c r="W127" s="49"/>
      <c r="X127" s="49"/>
      <c r="Y127" s="50"/>
      <c r="Z127" s="612"/>
      <c r="AA127" s="610"/>
      <c r="AB127" s="610"/>
      <c r="AC127" s="610"/>
      <c r="AD127" s="611"/>
      <c r="AE127" s="612"/>
      <c r="AF127" s="610"/>
      <c r="AG127" s="610"/>
      <c r="AH127" s="610"/>
      <c r="AI127" s="613"/>
    </row>
    <row r="128" spans="2:35">
      <c r="B128" s="1391"/>
      <c r="C128" s="1396"/>
      <c r="D128" s="1397"/>
      <c r="E128" s="1397"/>
      <c r="F128" s="1397"/>
      <c r="G128" s="1397"/>
      <c r="H128" s="1397"/>
      <c r="I128" s="1397"/>
      <c r="J128" s="1397"/>
      <c r="K128" s="1398"/>
      <c r="L128" s="1389" t="s">
        <v>222</v>
      </c>
      <c r="M128" s="1388"/>
      <c r="N128" s="1388"/>
      <c r="O128" s="1388"/>
      <c r="P128" s="1388"/>
      <c r="Q128" s="43">
        <f>+IF(AF78=0,"",AF78)</f>
        <v>7</v>
      </c>
      <c r="R128" s="1366">
        <v>250</v>
      </c>
      <c r="S128" s="1367"/>
      <c r="T128" s="44">
        <f>+IF(AB78=0,"",AB78)</f>
        <v>11</v>
      </c>
      <c r="U128" s="55">
        <f>Q128*R128*T128</f>
        <v>19250</v>
      </c>
      <c r="V128" s="49"/>
      <c r="W128" s="49"/>
      <c r="X128" s="49"/>
      <c r="Y128" s="50"/>
      <c r="Z128" s="612"/>
      <c r="AA128" s="610"/>
      <c r="AB128" s="610"/>
      <c r="AC128" s="610"/>
      <c r="AD128" s="611"/>
      <c r="AE128" s="612"/>
      <c r="AF128" s="610"/>
      <c r="AG128" s="610"/>
      <c r="AH128" s="610"/>
      <c r="AI128" s="613"/>
    </row>
    <row r="129" spans="2:35">
      <c r="B129" s="1391"/>
      <c r="C129" s="1396"/>
      <c r="D129" s="1397"/>
      <c r="E129" s="1397"/>
      <c r="F129" s="1397"/>
      <c r="G129" s="1397"/>
      <c r="H129" s="1397"/>
      <c r="I129" s="1397"/>
      <c r="J129" s="1397"/>
      <c r="K129" s="1398"/>
      <c r="L129" s="1388" t="s">
        <v>223</v>
      </c>
      <c r="M129" s="1388"/>
      <c r="N129" s="1388"/>
      <c r="O129" s="1388"/>
      <c r="P129" s="1388"/>
      <c r="Q129" s="38">
        <v>1</v>
      </c>
      <c r="R129" s="1366">
        <v>150</v>
      </c>
      <c r="S129" s="1367"/>
      <c r="T129" s="44">
        <f>+IF(AB78=0,"",AB78)</f>
        <v>11</v>
      </c>
      <c r="U129" s="55">
        <f>Q129*R129*T129</f>
        <v>1650</v>
      </c>
      <c r="V129" s="49"/>
      <c r="W129" s="49"/>
      <c r="X129" s="49"/>
      <c r="Y129" s="50"/>
      <c r="Z129" s="612"/>
      <c r="AA129" s="610"/>
      <c r="AB129" s="610"/>
      <c r="AC129" s="610"/>
      <c r="AD129" s="611"/>
      <c r="AE129" s="612"/>
      <c r="AF129" s="610"/>
      <c r="AG129" s="610"/>
      <c r="AH129" s="610"/>
      <c r="AI129" s="613"/>
    </row>
    <row r="130" spans="2:35">
      <c r="B130" s="1391"/>
      <c r="C130" s="1396"/>
      <c r="D130" s="1397"/>
      <c r="E130" s="1397"/>
      <c r="F130" s="1397"/>
      <c r="G130" s="1397"/>
      <c r="H130" s="1397"/>
      <c r="I130" s="1397"/>
      <c r="J130" s="1397"/>
      <c r="K130" s="1398"/>
      <c r="L130" s="1388" t="s">
        <v>224</v>
      </c>
      <c r="M130" s="1388"/>
      <c r="N130" s="1388"/>
      <c r="O130" s="1388"/>
      <c r="P130" s="1388"/>
      <c r="Q130" s="38">
        <v>1</v>
      </c>
      <c r="R130" s="1366">
        <v>1204</v>
      </c>
      <c r="S130" s="1367"/>
      <c r="T130" s="44">
        <f>+IF(AB78=0,"",AB78)</f>
        <v>11</v>
      </c>
      <c r="U130" s="55">
        <f>Q130*R130*T130</f>
        <v>13244</v>
      </c>
      <c r="V130" s="51"/>
      <c r="W130" s="51"/>
      <c r="X130" s="51"/>
      <c r="Y130" s="52"/>
      <c r="Z130" s="612"/>
      <c r="AA130" s="610"/>
      <c r="AB130" s="610"/>
      <c r="AC130" s="610"/>
      <c r="AD130" s="611"/>
      <c r="AE130" s="612"/>
      <c r="AF130" s="610"/>
      <c r="AG130" s="610"/>
      <c r="AH130" s="610"/>
      <c r="AI130" s="613"/>
    </row>
    <row r="131" spans="2:35" ht="15.75">
      <c r="B131" s="1391"/>
      <c r="C131" s="1396"/>
      <c r="D131" s="1397"/>
      <c r="E131" s="1397"/>
      <c r="F131" s="1397"/>
      <c r="G131" s="1397"/>
      <c r="H131" s="1397"/>
      <c r="I131" s="1397"/>
      <c r="J131" s="1397"/>
      <c r="K131" s="1398"/>
      <c r="L131" s="1388" t="s">
        <v>225</v>
      </c>
      <c r="M131" s="1388"/>
      <c r="N131" s="1388"/>
      <c r="O131" s="1388"/>
      <c r="P131" s="1388"/>
      <c r="Q131" s="38">
        <v>2</v>
      </c>
      <c r="R131" s="1366">
        <v>1200</v>
      </c>
      <c r="S131" s="1367"/>
      <c r="T131" s="44">
        <f>+IF(AB78=0,"",AB78)</f>
        <v>11</v>
      </c>
      <c r="U131" s="55">
        <f>((1200*AB102)/20)*T131</f>
        <v>792000</v>
      </c>
      <c r="V131" s="1342"/>
      <c r="W131" s="1343"/>
      <c r="X131" s="1343"/>
      <c r="Y131" s="1344"/>
      <c r="Z131" s="599"/>
      <c r="AA131" s="597"/>
      <c r="AB131" s="597"/>
      <c r="AC131" s="597"/>
      <c r="AD131" s="598"/>
      <c r="AE131" s="599"/>
      <c r="AF131" s="597"/>
      <c r="AG131" s="597"/>
      <c r="AH131" s="597"/>
      <c r="AI131" s="600"/>
    </row>
    <row r="132" spans="2:35">
      <c r="B132" s="1392"/>
      <c r="C132" s="1399"/>
      <c r="D132" s="1400"/>
      <c r="E132" s="1400"/>
      <c r="F132" s="1400"/>
      <c r="G132" s="1400"/>
      <c r="H132" s="1400"/>
      <c r="I132" s="1400"/>
      <c r="J132" s="1400"/>
      <c r="K132" s="1401"/>
      <c r="L132" s="1402" t="s">
        <v>230</v>
      </c>
      <c r="M132" s="1403"/>
      <c r="N132" s="1403"/>
      <c r="O132" s="1403"/>
      <c r="P132" s="1403"/>
      <c r="Q132" s="1403"/>
      <c r="R132" s="1403"/>
      <c r="S132" s="1403"/>
      <c r="T132" s="1404"/>
      <c r="U132" s="60">
        <f>+SUM(U126:Y130)</f>
        <v>43237</v>
      </c>
      <c r="V132" s="61"/>
      <c r="W132" s="61"/>
      <c r="X132" s="61"/>
      <c r="Y132" s="62"/>
      <c r="Z132" s="1405">
        <f>+SUM(Z126:AD130)</f>
        <v>0</v>
      </c>
      <c r="AA132" s="1406"/>
      <c r="AB132" s="1406"/>
      <c r="AC132" s="1406"/>
      <c r="AD132" s="1407"/>
      <c r="AE132" s="1405">
        <f>+SUM(AE126:AI130)</f>
        <v>0</v>
      </c>
      <c r="AF132" s="1406"/>
      <c r="AG132" s="1406"/>
      <c r="AH132" s="1406"/>
      <c r="AI132" s="1408"/>
    </row>
    <row r="133" spans="2:35" ht="15.75">
      <c r="B133" s="1384" t="s">
        <v>72</v>
      </c>
      <c r="C133" s="1385"/>
      <c r="D133" s="1385"/>
      <c r="E133" s="1385"/>
      <c r="F133" s="1385"/>
      <c r="G133" s="1385"/>
      <c r="H133" s="1385"/>
      <c r="I133" s="1385"/>
      <c r="J133" s="1385"/>
      <c r="K133" s="1385"/>
      <c r="L133" s="1385"/>
      <c r="M133" s="1385"/>
      <c r="N133" s="1385"/>
      <c r="O133" s="1385"/>
      <c r="P133" s="1385"/>
      <c r="Q133" s="1385"/>
      <c r="R133" s="1385"/>
      <c r="S133" s="1385"/>
      <c r="T133" s="1386"/>
      <c r="U133" s="66">
        <f>+U132+U125+U118</f>
        <v>109358</v>
      </c>
      <c r="V133" s="67"/>
      <c r="W133" s="67"/>
      <c r="X133" s="67"/>
      <c r="Y133" s="68"/>
      <c r="Z133" s="928">
        <f>+Z132+Z125+Z118</f>
        <v>0</v>
      </c>
      <c r="AA133" s="927"/>
      <c r="AB133" s="927"/>
      <c r="AC133" s="927"/>
      <c r="AD133" s="1387"/>
      <c r="AE133" s="928">
        <f>+AE132+AE125+AE118</f>
        <v>0</v>
      </c>
      <c r="AF133" s="927"/>
      <c r="AG133" s="927"/>
      <c r="AH133" s="927"/>
      <c r="AI133" s="929"/>
    </row>
    <row r="134" spans="2:35" ht="15.75">
      <c r="B134" s="1368" t="s">
        <v>50</v>
      </c>
      <c r="C134" s="1371" t="str">
        <f>+IF(O79=0,"",O79)</f>
        <v/>
      </c>
      <c r="D134" s="1372"/>
      <c r="E134" s="1372"/>
      <c r="F134" s="1372"/>
      <c r="G134" s="1372"/>
      <c r="H134" s="1372"/>
      <c r="I134" s="1372"/>
      <c r="J134" s="1372"/>
      <c r="K134" s="1373"/>
      <c r="L134" s="1365" t="s">
        <v>227</v>
      </c>
      <c r="M134" s="1365"/>
      <c r="N134" s="1365"/>
      <c r="O134" s="1365"/>
      <c r="P134" s="1365"/>
      <c r="Q134" s="43">
        <f>+IF(AF79=0,"",AF79)</f>
        <v>8</v>
      </c>
      <c r="R134" s="1366">
        <v>1200</v>
      </c>
      <c r="S134" s="1367"/>
      <c r="T134" s="42"/>
      <c r="U134" s="55">
        <f>Q134*R134</f>
        <v>9600</v>
      </c>
      <c r="V134" s="49"/>
      <c r="W134" s="49"/>
      <c r="X134" s="49"/>
      <c r="Y134" s="50"/>
      <c r="Z134" s="612"/>
      <c r="AA134" s="610"/>
      <c r="AB134" s="610"/>
      <c r="AC134" s="610"/>
      <c r="AD134" s="611"/>
      <c r="AE134" s="612"/>
      <c r="AF134" s="610"/>
      <c r="AG134" s="610"/>
      <c r="AH134" s="610"/>
      <c r="AI134" s="613"/>
    </row>
    <row r="135" spans="2:35">
      <c r="B135" s="1369"/>
      <c r="C135" s="1374"/>
      <c r="D135" s="1375"/>
      <c r="E135" s="1375"/>
      <c r="F135" s="1375"/>
      <c r="G135" s="1375"/>
      <c r="H135" s="1375"/>
      <c r="I135" s="1375"/>
      <c r="J135" s="1375"/>
      <c r="K135" s="1376"/>
      <c r="L135" s="1365" t="s">
        <v>221</v>
      </c>
      <c r="M135" s="1365"/>
      <c r="N135" s="1365"/>
      <c r="O135" s="1365"/>
      <c r="P135" s="1365"/>
      <c r="Q135" s="43">
        <f>+IF(AF79=0,"",AF79)</f>
        <v>8</v>
      </c>
      <c r="R135" s="1366">
        <v>9</v>
      </c>
      <c r="S135" s="1367"/>
      <c r="T135" s="44">
        <f>+IF(AB79=0,"",AB79)</f>
        <v>12</v>
      </c>
      <c r="U135" s="55">
        <f>Q135*R135*T135</f>
        <v>864</v>
      </c>
      <c r="V135" s="49"/>
      <c r="W135" s="49"/>
      <c r="X135" s="49"/>
      <c r="Y135" s="50"/>
      <c r="Z135" s="612"/>
      <c r="AA135" s="610"/>
      <c r="AB135" s="610"/>
      <c r="AC135" s="610"/>
      <c r="AD135" s="611"/>
      <c r="AE135" s="612"/>
      <c r="AF135" s="610"/>
      <c r="AG135" s="610"/>
      <c r="AH135" s="610"/>
      <c r="AI135" s="613"/>
    </row>
    <row r="136" spans="2:35">
      <c r="B136" s="1369"/>
      <c r="C136" s="1374"/>
      <c r="D136" s="1375"/>
      <c r="E136" s="1375"/>
      <c r="F136" s="1375"/>
      <c r="G136" s="1375"/>
      <c r="H136" s="1375"/>
      <c r="I136" s="1375"/>
      <c r="J136" s="1375"/>
      <c r="K136" s="1376"/>
      <c r="L136" s="1364" t="s">
        <v>222</v>
      </c>
      <c r="M136" s="1365"/>
      <c r="N136" s="1365"/>
      <c r="O136" s="1365"/>
      <c r="P136" s="1365"/>
      <c r="Q136" s="43">
        <f>+IF(AF79=0,"",AF79)</f>
        <v>8</v>
      </c>
      <c r="R136" s="1366">
        <v>250</v>
      </c>
      <c r="S136" s="1367"/>
      <c r="T136" s="44">
        <f>+IF(AB79=0,"",AB79)</f>
        <v>12</v>
      </c>
      <c r="U136" s="55">
        <f>Q136*R136*T136</f>
        <v>24000</v>
      </c>
      <c r="V136" s="49"/>
      <c r="W136" s="49"/>
      <c r="X136" s="49"/>
      <c r="Y136" s="50"/>
      <c r="Z136" s="612"/>
      <c r="AA136" s="610"/>
      <c r="AB136" s="610"/>
      <c r="AC136" s="610"/>
      <c r="AD136" s="611"/>
      <c r="AE136" s="612"/>
      <c r="AF136" s="610"/>
      <c r="AG136" s="610"/>
      <c r="AH136" s="610"/>
      <c r="AI136" s="613"/>
    </row>
    <row r="137" spans="2:35">
      <c r="B137" s="1369"/>
      <c r="C137" s="1374"/>
      <c r="D137" s="1375"/>
      <c r="E137" s="1375"/>
      <c r="F137" s="1375"/>
      <c r="G137" s="1375"/>
      <c r="H137" s="1375"/>
      <c r="I137" s="1375"/>
      <c r="J137" s="1375"/>
      <c r="K137" s="1376"/>
      <c r="L137" s="1365" t="s">
        <v>223</v>
      </c>
      <c r="M137" s="1365"/>
      <c r="N137" s="1365"/>
      <c r="O137" s="1365"/>
      <c r="P137" s="1365"/>
      <c r="Q137" s="38">
        <v>1</v>
      </c>
      <c r="R137" s="1366">
        <v>150</v>
      </c>
      <c r="S137" s="1367"/>
      <c r="T137" s="44">
        <f>+IF(AB79=0,"",AB79)</f>
        <v>12</v>
      </c>
      <c r="U137" s="55">
        <f>Q137*R137*T137</f>
        <v>1800</v>
      </c>
      <c r="V137" s="49"/>
      <c r="W137" s="49"/>
      <c r="X137" s="49"/>
      <c r="Y137" s="50"/>
      <c r="Z137" s="612"/>
      <c r="AA137" s="610"/>
      <c r="AB137" s="610"/>
      <c r="AC137" s="610"/>
      <c r="AD137" s="611"/>
      <c r="AE137" s="612"/>
      <c r="AF137" s="610"/>
      <c r="AG137" s="610"/>
      <c r="AH137" s="610"/>
      <c r="AI137" s="613"/>
    </row>
    <row r="138" spans="2:35">
      <c r="B138" s="1369"/>
      <c r="C138" s="1374"/>
      <c r="D138" s="1375"/>
      <c r="E138" s="1375"/>
      <c r="F138" s="1375"/>
      <c r="G138" s="1375"/>
      <c r="H138" s="1375"/>
      <c r="I138" s="1375"/>
      <c r="J138" s="1375"/>
      <c r="K138" s="1376"/>
      <c r="L138" s="1365" t="s">
        <v>224</v>
      </c>
      <c r="M138" s="1365"/>
      <c r="N138" s="1365"/>
      <c r="O138" s="1365"/>
      <c r="P138" s="1365"/>
      <c r="Q138" s="38">
        <v>1</v>
      </c>
      <c r="R138" s="1366">
        <v>1204</v>
      </c>
      <c r="S138" s="1367"/>
      <c r="T138" s="44">
        <f>+IF(AB79=0,"",AB79)</f>
        <v>12</v>
      </c>
      <c r="U138" s="55">
        <f>Q138*R138*T138</f>
        <v>14448</v>
      </c>
      <c r="V138" s="51"/>
      <c r="W138" s="51"/>
      <c r="X138" s="51"/>
      <c r="Y138" s="52"/>
      <c r="Z138" s="612"/>
      <c r="AA138" s="610"/>
      <c r="AB138" s="610"/>
      <c r="AC138" s="610"/>
      <c r="AD138" s="611"/>
      <c r="AE138" s="612"/>
      <c r="AF138" s="610"/>
      <c r="AG138" s="610"/>
      <c r="AH138" s="610"/>
      <c r="AI138" s="613"/>
    </row>
    <row r="139" spans="2:35" ht="15.75">
      <c r="B139" s="1369"/>
      <c r="C139" s="1374"/>
      <c r="D139" s="1375"/>
      <c r="E139" s="1375"/>
      <c r="F139" s="1375"/>
      <c r="G139" s="1375"/>
      <c r="H139" s="1375"/>
      <c r="I139" s="1375"/>
      <c r="J139" s="1375"/>
      <c r="K139" s="1376"/>
      <c r="L139" s="1365" t="s">
        <v>225</v>
      </c>
      <c r="M139" s="1365"/>
      <c r="N139" s="1365"/>
      <c r="O139" s="1365"/>
      <c r="P139" s="1365"/>
      <c r="Q139" s="38">
        <v>2</v>
      </c>
      <c r="R139" s="1366">
        <v>1200</v>
      </c>
      <c r="S139" s="1367"/>
      <c r="T139" s="44">
        <f>+IF(AB79=0,"",AB79)</f>
        <v>12</v>
      </c>
      <c r="U139" s="55">
        <f>((1200*AB110)/20)*T139</f>
        <v>0</v>
      </c>
      <c r="V139" s="1342"/>
      <c r="W139" s="1343"/>
      <c r="X139" s="1343"/>
      <c r="Y139" s="1344"/>
      <c r="Z139" s="599"/>
      <c r="AA139" s="597"/>
      <c r="AB139" s="597"/>
      <c r="AC139" s="597"/>
      <c r="AD139" s="598"/>
      <c r="AE139" s="599"/>
      <c r="AF139" s="597"/>
      <c r="AG139" s="597"/>
      <c r="AH139" s="597"/>
      <c r="AI139" s="600"/>
    </row>
    <row r="140" spans="2:35">
      <c r="B140" s="1370"/>
      <c r="C140" s="1377"/>
      <c r="D140" s="1378"/>
      <c r="E140" s="1378"/>
      <c r="F140" s="1378"/>
      <c r="G140" s="1378"/>
      <c r="H140" s="1378"/>
      <c r="I140" s="1378"/>
      <c r="J140" s="1378"/>
      <c r="K140" s="1379"/>
      <c r="L140" s="1352" t="s">
        <v>73</v>
      </c>
      <c r="M140" s="1353"/>
      <c r="N140" s="1353"/>
      <c r="O140" s="1353"/>
      <c r="P140" s="1353"/>
      <c r="Q140" s="1353"/>
      <c r="R140" s="1353"/>
      <c r="S140" s="1353"/>
      <c r="T140" s="1354"/>
      <c r="U140" s="69">
        <f>+SUM(U134:Y138)</f>
        <v>50712</v>
      </c>
      <c r="V140" s="70"/>
      <c r="W140" s="70"/>
      <c r="X140" s="70"/>
      <c r="Y140" s="71"/>
      <c r="Z140" s="1380">
        <f>+SUM(Z134:AD138)</f>
        <v>0</v>
      </c>
      <c r="AA140" s="1381"/>
      <c r="AB140" s="1381"/>
      <c r="AC140" s="1381"/>
      <c r="AD140" s="1382"/>
      <c r="AE140" s="1380">
        <f>+SUM(AE134:AI138)</f>
        <v>0</v>
      </c>
      <c r="AF140" s="1381"/>
      <c r="AG140" s="1381"/>
      <c r="AH140" s="1381"/>
      <c r="AI140" s="1383"/>
    </row>
    <row r="141" spans="2:35" ht="15.75">
      <c r="B141" s="1368" t="s">
        <v>51</v>
      </c>
      <c r="C141" s="1371" t="str">
        <f>+IF(O80=0,"",O80)</f>
        <v/>
      </c>
      <c r="D141" s="1372"/>
      <c r="E141" s="1372"/>
      <c r="F141" s="1372"/>
      <c r="G141" s="1372"/>
      <c r="H141" s="1372"/>
      <c r="I141" s="1372"/>
      <c r="J141" s="1372"/>
      <c r="K141" s="1373"/>
      <c r="L141" s="1365" t="s">
        <v>227</v>
      </c>
      <c r="M141" s="1365"/>
      <c r="N141" s="1365"/>
      <c r="O141" s="1365"/>
      <c r="P141" s="1365"/>
      <c r="Q141" s="43">
        <f>+IF(AF80=0,"",AF80)</f>
        <v>9</v>
      </c>
      <c r="R141" s="1366">
        <v>1200</v>
      </c>
      <c r="S141" s="1367"/>
      <c r="T141" s="42"/>
      <c r="U141" s="55">
        <f>Q141*R141</f>
        <v>10800</v>
      </c>
      <c r="V141" s="49"/>
      <c r="W141" s="49"/>
      <c r="X141" s="49"/>
      <c r="Y141" s="50"/>
      <c r="Z141" s="612"/>
      <c r="AA141" s="610"/>
      <c r="AB141" s="610"/>
      <c r="AC141" s="610"/>
      <c r="AD141" s="611"/>
      <c r="AE141" s="612"/>
      <c r="AF141" s="610"/>
      <c r="AG141" s="610"/>
      <c r="AH141" s="610"/>
      <c r="AI141" s="613"/>
    </row>
    <row r="142" spans="2:35">
      <c r="B142" s="1369"/>
      <c r="C142" s="1374"/>
      <c r="D142" s="1375"/>
      <c r="E142" s="1375"/>
      <c r="F142" s="1375"/>
      <c r="G142" s="1375"/>
      <c r="H142" s="1375"/>
      <c r="I142" s="1375"/>
      <c r="J142" s="1375"/>
      <c r="K142" s="1376"/>
      <c r="L142" s="1365" t="s">
        <v>221</v>
      </c>
      <c r="M142" s="1365"/>
      <c r="N142" s="1365"/>
      <c r="O142" s="1365"/>
      <c r="P142" s="1365"/>
      <c r="Q142" s="43">
        <f>+IF(AF80=0,"",AF80)</f>
        <v>9</v>
      </c>
      <c r="R142" s="1366">
        <v>9</v>
      </c>
      <c r="S142" s="1367"/>
      <c r="T142" s="44">
        <f>+IF(AB80=0,"",AB80)</f>
        <v>13</v>
      </c>
      <c r="U142" s="55">
        <f>Q142*R142*T142</f>
        <v>1053</v>
      </c>
      <c r="V142" s="49"/>
      <c r="W142" s="49"/>
      <c r="X142" s="49"/>
      <c r="Y142" s="50"/>
      <c r="Z142" s="612"/>
      <c r="AA142" s="610"/>
      <c r="AB142" s="610"/>
      <c r="AC142" s="610"/>
      <c r="AD142" s="611"/>
      <c r="AE142" s="612"/>
      <c r="AF142" s="610"/>
      <c r="AG142" s="610"/>
      <c r="AH142" s="610"/>
      <c r="AI142" s="613"/>
    </row>
    <row r="143" spans="2:35">
      <c r="B143" s="1369"/>
      <c r="C143" s="1374"/>
      <c r="D143" s="1375"/>
      <c r="E143" s="1375"/>
      <c r="F143" s="1375"/>
      <c r="G143" s="1375"/>
      <c r="H143" s="1375"/>
      <c r="I143" s="1375"/>
      <c r="J143" s="1375"/>
      <c r="K143" s="1376"/>
      <c r="L143" s="1364" t="s">
        <v>222</v>
      </c>
      <c r="M143" s="1365"/>
      <c r="N143" s="1365"/>
      <c r="O143" s="1365"/>
      <c r="P143" s="1365"/>
      <c r="Q143" s="43">
        <f>+IF(AF80=0,"",AF80)</f>
        <v>9</v>
      </c>
      <c r="R143" s="1366">
        <v>250</v>
      </c>
      <c r="S143" s="1367"/>
      <c r="T143" s="44">
        <f>+IF(AB80=0,"",AB80)</f>
        <v>13</v>
      </c>
      <c r="U143" s="55">
        <f>Q143*R143*T143</f>
        <v>29250</v>
      </c>
      <c r="V143" s="49"/>
      <c r="W143" s="49"/>
      <c r="X143" s="49"/>
      <c r="Y143" s="50"/>
      <c r="Z143" s="612"/>
      <c r="AA143" s="610"/>
      <c r="AB143" s="610"/>
      <c r="AC143" s="610"/>
      <c r="AD143" s="611"/>
      <c r="AE143" s="612"/>
      <c r="AF143" s="610"/>
      <c r="AG143" s="610"/>
      <c r="AH143" s="610"/>
      <c r="AI143" s="613"/>
    </row>
    <row r="144" spans="2:35">
      <c r="B144" s="1369"/>
      <c r="C144" s="1374"/>
      <c r="D144" s="1375"/>
      <c r="E144" s="1375"/>
      <c r="F144" s="1375"/>
      <c r="G144" s="1375"/>
      <c r="H144" s="1375"/>
      <c r="I144" s="1375"/>
      <c r="J144" s="1375"/>
      <c r="K144" s="1376"/>
      <c r="L144" s="1365" t="s">
        <v>223</v>
      </c>
      <c r="M144" s="1365"/>
      <c r="N144" s="1365"/>
      <c r="O144" s="1365"/>
      <c r="P144" s="1365"/>
      <c r="Q144" s="38">
        <v>1</v>
      </c>
      <c r="R144" s="1366">
        <v>150</v>
      </c>
      <c r="S144" s="1367"/>
      <c r="T144" s="44">
        <f>+IF(AB80=0,"",AB80)</f>
        <v>13</v>
      </c>
      <c r="U144" s="55">
        <f>Q144*R144*T144</f>
        <v>1950</v>
      </c>
      <c r="V144" s="49"/>
      <c r="W144" s="49"/>
      <c r="X144" s="49"/>
      <c r="Y144" s="50"/>
      <c r="Z144" s="612"/>
      <c r="AA144" s="610"/>
      <c r="AB144" s="610"/>
      <c r="AC144" s="610"/>
      <c r="AD144" s="611"/>
      <c r="AE144" s="612"/>
      <c r="AF144" s="610"/>
      <c r="AG144" s="610"/>
      <c r="AH144" s="610"/>
      <c r="AI144" s="613"/>
    </row>
    <row r="145" spans="2:35">
      <c r="B145" s="1369"/>
      <c r="C145" s="1374"/>
      <c r="D145" s="1375"/>
      <c r="E145" s="1375"/>
      <c r="F145" s="1375"/>
      <c r="G145" s="1375"/>
      <c r="H145" s="1375"/>
      <c r="I145" s="1375"/>
      <c r="J145" s="1375"/>
      <c r="K145" s="1376"/>
      <c r="L145" s="1365" t="s">
        <v>224</v>
      </c>
      <c r="M145" s="1365"/>
      <c r="N145" s="1365"/>
      <c r="O145" s="1365"/>
      <c r="P145" s="1365"/>
      <c r="Q145" s="38">
        <v>1</v>
      </c>
      <c r="R145" s="1366">
        <v>1204</v>
      </c>
      <c r="S145" s="1367"/>
      <c r="T145" s="44">
        <f>+IF(AB80=0,"",AB80)</f>
        <v>13</v>
      </c>
      <c r="U145" s="55">
        <f>Q145*R145*T145</f>
        <v>15652</v>
      </c>
      <c r="V145" s="51"/>
      <c r="W145" s="51"/>
      <c r="X145" s="51"/>
      <c r="Y145" s="52"/>
      <c r="Z145" s="612"/>
      <c r="AA145" s="610"/>
      <c r="AB145" s="610"/>
      <c r="AC145" s="610"/>
      <c r="AD145" s="611"/>
      <c r="AE145" s="612"/>
      <c r="AF145" s="610"/>
      <c r="AG145" s="610"/>
      <c r="AH145" s="610"/>
      <c r="AI145" s="613"/>
    </row>
    <row r="146" spans="2:35" ht="15.75">
      <c r="B146" s="1369"/>
      <c r="C146" s="1374"/>
      <c r="D146" s="1375"/>
      <c r="E146" s="1375"/>
      <c r="F146" s="1375"/>
      <c r="G146" s="1375"/>
      <c r="H146" s="1375"/>
      <c r="I146" s="1375"/>
      <c r="J146" s="1375"/>
      <c r="K146" s="1376"/>
      <c r="L146" s="1365" t="s">
        <v>225</v>
      </c>
      <c r="M146" s="1365"/>
      <c r="N146" s="1365"/>
      <c r="O146" s="1365"/>
      <c r="P146" s="1365"/>
      <c r="Q146" s="38">
        <v>2</v>
      </c>
      <c r="R146" s="1366">
        <v>1200</v>
      </c>
      <c r="S146" s="1367"/>
      <c r="T146" s="44">
        <f>+IF(AB80=0,"",AB80)</f>
        <v>13</v>
      </c>
      <c r="U146" s="55">
        <f>((1200*AB117)/20)*T146</f>
        <v>0</v>
      </c>
      <c r="V146" s="1342"/>
      <c r="W146" s="1343"/>
      <c r="X146" s="1343"/>
      <c r="Y146" s="1344"/>
      <c r="Z146" s="599"/>
      <c r="AA146" s="597"/>
      <c r="AB146" s="597"/>
      <c r="AC146" s="597"/>
      <c r="AD146" s="598"/>
      <c r="AE146" s="599"/>
      <c r="AF146" s="597"/>
      <c r="AG146" s="597"/>
      <c r="AH146" s="597"/>
      <c r="AI146" s="600"/>
    </row>
    <row r="147" spans="2:35">
      <c r="B147" s="1370"/>
      <c r="C147" s="1377"/>
      <c r="D147" s="1378"/>
      <c r="E147" s="1378"/>
      <c r="F147" s="1378"/>
      <c r="G147" s="1378"/>
      <c r="H147" s="1378"/>
      <c r="I147" s="1378"/>
      <c r="J147" s="1378"/>
      <c r="K147" s="1379"/>
      <c r="L147" s="1352" t="s">
        <v>74</v>
      </c>
      <c r="M147" s="1353"/>
      <c r="N147" s="1353"/>
      <c r="O147" s="1353"/>
      <c r="P147" s="1353"/>
      <c r="Q147" s="1353"/>
      <c r="R147" s="1353"/>
      <c r="S147" s="1353"/>
      <c r="T147" s="1354"/>
      <c r="U147" s="69">
        <f>+SUM(U141:Y145)</f>
        <v>58705</v>
      </c>
      <c r="V147" s="70"/>
      <c r="W147" s="70"/>
      <c r="X147" s="70"/>
      <c r="Y147" s="71"/>
      <c r="Z147" s="1380">
        <f>+SUM(Z141:AD145)</f>
        <v>0</v>
      </c>
      <c r="AA147" s="1381"/>
      <c r="AB147" s="1381"/>
      <c r="AC147" s="1381"/>
      <c r="AD147" s="1382"/>
      <c r="AE147" s="1380">
        <f>+SUM(AE141:AI145)</f>
        <v>0</v>
      </c>
      <c r="AF147" s="1381"/>
      <c r="AG147" s="1381"/>
      <c r="AH147" s="1381"/>
      <c r="AI147" s="1383"/>
    </row>
    <row r="148" spans="2:35" ht="15.75">
      <c r="B148" s="1368" t="s">
        <v>52</v>
      </c>
      <c r="C148" s="1371" t="str">
        <f>+IF(O81=0,"",O81)</f>
        <v/>
      </c>
      <c r="D148" s="1372"/>
      <c r="E148" s="1372"/>
      <c r="F148" s="1372"/>
      <c r="G148" s="1372"/>
      <c r="H148" s="1372"/>
      <c r="I148" s="1372"/>
      <c r="J148" s="1372"/>
      <c r="K148" s="1373"/>
      <c r="L148" s="1365" t="s">
        <v>227</v>
      </c>
      <c r="M148" s="1365"/>
      <c r="N148" s="1365"/>
      <c r="O148" s="1365"/>
      <c r="P148" s="1365"/>
      <c r="Q148" s="43">
        <f>+IF(AF81=0,"",AF81)</f>
        <v>10</v>
      </c>
      <c r="R148" s="1366">
        <v>1200</v>
      </c>
      <c r="S148" s="1367"/>
      <c r="T148" s="42"/>
      <c r="U148" s="55">
        <f>Q148*R148</f>
        <v>12000</v>
      </c>
      <c r="V148" s="49"/>
      <c r="W148" s="49"/>
      <c r="X148" s="49"/>
      <c r="Y148" s="50"/>
      <c r="Z148" s="612"/>
      <c r="AA148" s="610"/>
      <c r="AB148" s="610"/>
      <c r="AC148" s="610"/>
      <c r="AD148" s="611"/>
      <c r="AE148" s="612"/>
      <c r="AF148" s="610"/>
      <c r="AG148" s="610"/>
      <c r="AH148" s="610"/>
      <c r="AI148" s="613"/>
    </row>
    <row r="149" spans="2:35">
      <c r="B149" s="1369"/>
      <c r="C149" s="1374"/>
      <c r="D149" s="1375"/>
      <c r="E149" s="1375"/>
      <c r="F149" s="1375"/>
      <c r="G149" s="1375"/>
      <c r="H149" s="1375"/>
      <c r="I149" s="1375"/>
      <c r="J149" s="1375"/>
      <c r="K149" s="1376"/>
      <c r="L149" s="1365" t="s">
        <v>221</v>
      </c>
      <c r="M149" s="1365"/>
      <c r="N149" s="1365"/>
      <c r="O149" s="1365"/>
      <c r="P149" s="1365"/>
      <c r="Q149" s="43">
        <f>+IF(AF81=0,"",AF81)</f>
        <v>10</v>
      </c>
      <c r="R149" s="1366">
        <v>9</v>
      </c>
      <c r="S149" s="1367"/>
      <c r="T149" s="44">
        <f>+IF(AB81=0,"",AB81)</f>
        <v>14</v>
      </c>
      <c r="U149" s="55">
        <f>Q149*R149*T149</f>
        <v>1260</v>
      </c>
      <c r="V149" s="49"/>
      <c r="W149" s="49"/>
      <c r="X149" s="49"/>
      <c r="Y149" s="50"/>
      <c r="Z149" s="612"/>
      <c r="AA149" s="610"/>
      <c r="AB149" s="610"/>
      <c r="AC149" s="610"/>
      <c r="AD149" s="611"/>
      <c r="AE149" s="612"/>
      <c r="AF149" s="610"/>
      <c r="AG149" s="610"/>
      <c r="AH149" s="610"/>
      <c r="AI149" s="613"/>
    </row>
    <row r="150" spans="2:35">
      <c r="B150" s="1369"/>
      <c r="C150" s="1374"/>
      <c r="D150" s="1375"/>
      <c r="E150" s="1375"/>
      <c r="F150" s="1375"/>
      <c r="G150" s="1375"/>
      <c r="H150" s="1375"/>
      <c r="I150" s="1375"/>
      <c r="J150" s="1375"/>
      <c r="K150" s="1376"/>
      <c r="L150" s="1364" t="s">
        <v>222</v>
      </c>
      <c r="M150" s="1365"/>
      <c r="N150" s="1365"/>
      <c r="O150" s="1365"/>
      <c r="P150" s="1365"/>
      <c r="Q150" s="43">
        <f>+IF(AF81=0,"",AF81)</f>
        <v>10</v>
      </c>
      <c r="R150" s="1366">
        <v>250</v>
      </c>
      <c r="S150" s="1367"/>
      <c r="T150" s="44">
        <f>+IF(AB81=0,"",AB81)</f>
        <v>14</v>
      </c>
      <c r="U150" s="55">
        <f>Q150*R150*T150</f>
        <v>35000</v>
      </c>
      <c r="V150" s="49"/>
      <c r="W150" s="49"/>
      <c r="X150" s="49"/>
      <c r="Y150" s="50"/>
      <c r="Z150" s="612"/>
      <c r="AA150" s="610"/>
      <c r="AB150" s="610"/>
      <c r="AC150" s="610"/>
      <c r="AD150" s="611"/>
      <c r="AE150" s="612"/>
      <c r="AF150" s="610"/>
      <c r="AG150" s="610"/>
      <c r="AH150" s="610"/>
      <c r="AI150" s="613"/>
    </row>
    <row r="151" spans="2:35">
      <c r="B151" s="1369"/>
      <c r="C151" s="1374"/>
      <c r="D151" s="1375"/>
      <c r="E151" s="1375"/>
      <c r="F151" s="1375"/>
      <c r="G151" s="1375"/>
      <c r="H151" s="1375"/>
      <c r="I151" s="1375"/>
      <c r="J151" s="1375"/>
      <c r="K151" s="1376"/>
      <c r="L151" s="1365" t="s">
        <v>223</v>
      </c>
      <c r="M151" s="1365"/>
      <c r="N151" s="1365"/>
      <c r="O151" s="1365"/>
      <c r="P151" s="1365"/>
      <c r="Q151" s="38">
        <v>1</v>
      </c>
      <c r="R151" s="1366">
        <v>150</v>
      </c>
      <c r="S151" s="1367"/>
      <c r="T151" s="44">
        <f>+IF(AB81=0,"",AB81)</f>
        <v>14</v>
      </c>
      <c r="U151" s="55">
        <f>Q151*R151*T151</f>
        <v>2100</v>
      </c>
      <c r="V151" s="49"/>
      <c r="W151" s="49"/>
      <c r="X151" s="49"/>
      <c r="Y151" s="50"/>
      <c r="Z151" s="612"/>
      <c r="AA151" s="610"/>
      <c r="AB151" s="610"/>
      <c r="AC151" s="610"/>
      <c r="AD151" s="611"/>
      <c r="AE151" s="612"/>
      <c r="AF151" s="610"/>
      <c r="AG151" s="610"/>
      <c r="AH151" s="610"/>
      <c r="AI151" s="613"/>
    </row>
    <row r="152" spans="2:35">
      <c r="B152" s="1369"/>
      <c r="C152" s="1374"/>
      <c r="D152" s="1375"/>
      <c r="E152" s="1375"/>
      <c r="F152" s="1375"/>
      <c r="G152" s="1375"/>
      <c r="H152" s="1375"/>
      <c r="I152" s="1375"/>
      <c r="J152" s="1375"/>
      <c r="K152" s="1376"/>
      <c r="L152" s="1365" t="s">
        <v>224</v>
      </c>
      <c r="M152" s="1365"/>
      <c r="N152" s="1365"/>
      <c r="O152" s="1365"/>
      <c r="P152" s="1365"/>
      <c r="Q152" s="38">
        <v>1</v>
      </c>
      <c r="R152" s="1366">
        <v>1204</v>
      </c>
      <c r="S152" s="1367"/>
      <c r="T152" s="44">
        <f>+IF(AB81=0,"",AB81)</f>
        <v>14</v>
      </c>
      <c r="U152" s="55">
        <f>Q152*R152*T152</f>
        <v>16856</v>
      </c>
      <c r="V152" s="51"/>
      <c r="W152" s="51"/>
      <c r="X152" s="51"/>
      <c r="Y152" s="52"/>
      <c r="Z152" s="612"/>
      <c r="AA152" s="610"/>
      <c r="AB152" s="610"/>
      <c r="AC152" s="610"/>
      <c r="AD152" s="611"/>
      <c r="AE152" s="612"/>
      <c r="AF152" s="610"/>
      <c r="AG152" s="610"/>
      <c r="AH152" s="610"/>
      <c r="AI152" s="613"/>
    </row>
    <row r="153" spans="2:35" ht="15.75">
      <c r="B153" s="1369"/>
      <c r="C153" s="1374"/>
      <c r="D153" s="1375"/>
      <c r="E153" s="1375"/>
      <c r="F153" s="1375"/>
      <c r="G153" s="1375"/>
      <c r="H153" s="1375"/>
      <c r="I153" s="1375"/>
      <c r="J153" s="1375"/>
      <c r="K153" s="1376"/>
      <c r="L153" s="1365" t="s">
        <v>225</v>
      </c>
      <c r="M153" s="1365"/>
      <c r="N153" s="1365"/>
      <c r="O153" s="1365"/>
      <c r="P153" s="1365"/>
      <c r="Q153" s="38">
        <v>2</v>
      </c>
      <c r="R153" s="1366">
        <v>1200</v>
      </c>
      <c r="S153" s="1367"/>
      <c r="T153" s="44">
        <f>+IF(AB81=0,"",AB81)</f>
        <v>14</v>
      </c>
      <c r="U153" s="55">
        <f>((1200*AB124)/20)*T153</f>
        <v>0</v>
      </c>
      <c r="V153" s="1342"/>
      <c r="W153" s="1343"/>
      <c r="X153" s="1343"/>
      <c r="Y153" s="1344"/>
      <c r="Z153" s="599"/>
      <c r="AA153" s="597"/>
      <c r="AB153" s="597"/>
      <c r="AC153" s="597"/>
      <c r="AD153" s="598"/>
      <c r="AE153" s="599"/>
      <c r="AF153" s="597"/>
      <c r="AG153" s="597"/>
      <c r="AH153" s="597"/>
      <c r="AI153" s="600"/>
    </row>
    <row r="154" spans="2:35">
      <c r="B154" s="1370"/>
      <c r="C154" s="1377"/>
      <c r="D154" s="1378"/>
      <c r="E154" s="1378"/>
      <c r="F154" s="1378"/>
      <c r="G154" s="1378"/>
      <c r="H154" s="1378"/>
      <c r="I154" s="1378"/>
      <c r="J154" s="1378"/>
      <c r="K154" s="1379"/>
      <c r="L154" s="1352" t="s">
        <v>75</v>
      </c>
      <c r="M154" s="1353"/>
      <c r="N154" s="1353"/>
      <c r="O154" s="1353"/>
      <c r="P154" s="1353"/>
      <c r="Q154" s="1353"/>
      <c r="R154" s="1353"/>
      <c r="S154" s="1353"/>
      <c r="T154" s="1354"/>
      <c r="U154" s="72">
        <f>+SUM(U148:Y152)</f>
        <v>67216</v>
      </c>
      <c r="V154" s="73"/>
      <c r="W154" s="73"/>
      <c r="X154" s="73"/>
      <c r="Y154" s="74"/>
      <c r="Z154" s="1355">
        <f>+SUM(Z148:AD152)</f>
        <v>0</v>
      </c>
      <c r="AA154" s="1356"/>
      <c r="AB154" s="1356"/>
      <c r="AC154" s="1356"/>
      <c r="AD154" s="1357"/>
      <c r="AE154" s="1355">
        <f>+SUM(AE148:AI152)</f>
        <v>0</v>
      </c>
      <c r="AF154" s="1356"/>
      <c r="AG154" s="1356"/>
      <c r="AH154" s="1356"/>
      <c r="AI154" s="1358"/>
    </row>
    <row r="155" spans="2:35" ht="16.5" thickBot="1">
      <c r="B155" s="1359" t="s">
        <v>76</v>
      </c>
      <c r="C155" s="1360"/>
      <c r="D155" s="1360"/>
      <c r="E155" s="1360"/>
      <c r="F155" s="1360"/>
      <c r="G155" s="1360"/>
      <c r="H155" s="1360"/>
      <c r="I155" s="1360"/>
      <c r="J155" s="1360"/>
      <c r="K155" s="1360"/>
      <c r="L155" s="1360"/>
      <c r="M155" s="1360"/>
      <c r="N155" s="1360"/>
      <c r="O155" s="1360"/>
      <c r="P155" s="1360"/>
      <c r="Q155" s="1360"/>
      <c r="R155" s="1360"/>
      <c r="S155" s="1360"/>
      <c r="T155" s="1361"/>
      <c r="U155" s="75">
        <f>+U154+U147+U140</f>
        <v>176633</v>
      </c>
      <c r="V155" s="75"/>
      <c r="W155" s="75"/>
      <c r="X155" s="75"/>
      <c r="Y155" s="75"/>
      <c r="Z155" s="1362">
        <f>+Z154+Z147+Z140</f>
        <v>0</v>
      </c>
      <c r="AA155" s="1362"/>
      <c r="AB155" s="1362"/>
      <c r="AC155" s="1362"/>
      <c r="AD155" s="1362"/>
      <c r="AE155" s="1362">
        <f>+AE154+AE147+AE140</f>
        <v>0</v>
      </c>
      <c r="AF155" s="1362"/>
      <c r="AG155" s="1362"/>
      <c r="AH155" s="1362"/>
      <c r="AI155" s="1363"/>
    </row>
    <row r="156" spans="2:35" ht="15.75" thickBot="1">
      <c r="B156" s="1345" t="s">
        <v>77</v>
      </c>
      <c r="C156" s="1346"/>
      <c r="D156" s="1346"/>
      <c r="E156" s="1346"/>
      <c r="F156" s="1346"/>
      <c r="G156" s="1346"/>
      <c r="H156" s="1346"/>
      <c r="I156" s="1346"/>
      <c r="J156" s="1346"/>
      <c r="K156" s="1346"/>
      <c r="L156" s="1346"/>
      <c r="M156" s="1346"/>
      <c r="N156" s="1346"/>
      <c r="O156" s="1346"/>
      <c r="P156" s="1346"/>
      <c r="Q156" s="1346"/>
      <c r="R156" s="1346"/>
      <c r="S156" s="1346"/>
      <c r="T156" s="1346"/>
      <c r="U156" s="88">
        <f>+U111+U133+U155</f>
        <v>378968</v>
      </c>
      <c r="V156" s="88"/>
      <c r="W156" s="88"/>
      <c r="X156" s="88"/>
      <c r="Y156" s="88"/>
      <c r="Z156" s="1347">
        <f>+Z111+Z133+Z155</f>
        <v>0</v>
      </c>
      <c r="AA156" s="1347"/>
      <c r="AB156" s="1347"/>
      <c r="AC156" s="1347"/>
      <c r="AD156" s="1347"/>
      <c r="AE156" s="1347" t="e">
        <f>+AE111+AE133+AE155</f>
        <v>#VALUE!</v>
      </c>
      <c r="AF156" s="1347"/>
      <c r="AG156" s="1347"/>
      <c r="AH156" s="1347"/>
      <c r="AI156" s="1348"/>
    </row>
    <row r="157" spans="2:35" ht="21" thickBot="1">
      <c r="B157" s="1349" t="s">
        <v>78</v>
      </c>
      <c r="C157" s="1350"/>
      <c r="D157" s="1350"/>
      <c r="E157" s="1350"/>
      <c r="F157" s="1350"/>
      <c r="G157" s="1350"/>
      <c r="H157" s="1350"/>
      <c r="I157" s="1350"/>
      <c r="J157" s="1350"/>
      <c r="K157" s="1350"/>
      <c r="L157" s="1350"/>
      <c r="M157" s="1350"/>
      <c r="N157" s="1350"/>
      <c r="O157" s="1350"/>
      <c r="P157" s="1350"/>
      <c r="Q157" s="1350"/>
      <c r="R157" s="1350"/>
      <c r="S157" s="1350"/>
      <c r="T157" s="1350"/>
      <c r="U157" s="1350"/>
      <c r="V157" s="1350"/>
      <c r="W157" s="1350"/>
      <c r="X157" s="1350"/>
      <c r="Y157" s="1350"/>
      <c r="Z157" s="1350"/>
      <c r="AA157" s="1350"/>
      <c r="AB157" s="1350"/>
      <c r="AC157" s="1350"/>
      <c r="AD157" s="1350"/>
      <c r="AE157" s="1351" t="e">
        <f>+SUM(U156:AI156)</f>
        <v>#VALUE!</v>
      </c>
      <c r="AF157" s="1351"/>
      <c r="AG157" s="1351"/>
      <c r="AH157" s="1351"/>
      <c r="AI157" s="1351"/>
    </row>
  </sheetData>
  <mergeCells count="588">
    <mergeCell ref="V94:Z94"/>
    <mergeCell ref="AB94:AC94"/>
    <mergeCell ref="V95:Z95"/>
    <mergeCell ref="AB95:AC95"/>
    <mergeCell ref="V96:AD96"/>
    <mergeCell ref="V97:Z97"/>
    <mergeCell ref="AB97:AC97"/>
    <mergeCell ref="V98:Z98"/>
    <mergeCell ref="AB98:AC98"/>
    <mergeCell ref="X2:AI2"/>
    <mergeCell ref="B3:I3"/>
    <mergeCell ref="J3:AI3"/>
    <mergeCell ref="B4:AI4"/>
    <mergeCell ref="V89:Z89"/>
    <mergeCell ref="AB89:AC89"/>
    <mergeCell ref="AF88:AI88"/>
    <mergeCell ref="D44:H44"/>
    <mergeCell ref="D45:H45"/>
    <mergeCell ref="D46:H46"/>
    <mergeCell ref="D47:H47"/>
    <mergeCell ref="D48:H48"/>
    <mergeCell ref="D49:H49"/>
    <mergeCell ref="I44:K44"/>
    <mergeCell ref="I45:K45"/>
    <mergeCell ref="I46:K46"/>
    <mergeCell ref="I47:K47"/>
    <mergeCell ref="I48:K48"/>
    <mergeCell ref="I49:K49"/>
    <mergeCell ref="B5:AI5"/>
    <mergeCell ref="B6:C7"/>
    <mergeCell ref="D6:I7"/>
    <mergeCell ref="J6:O7"/>
    <mergeCell ref="L88:U88"/>
    <mergeCell ref="P6:R7"/>
    <mergeCell ref="S6:V7"/>
    <mergeCell ref="W6:AI6"/>
    <mergeCell ref="W7:AC7"/>
    <mergeCell ref="AD7:AI7"/>
    <mergeCell ref="AD8:AI8"/>
    <mergeCell ref="B9:AI9"/>
    <mergeCell ref="B10:R10"/>
    <mergeCell ref="S10:AI10"/>
    <mergeCell ref="B11:R11"/>
    <mergeCell ref="S11:AI11"/>
    <mergeCell ref="B8:C8"/>
    <mergeCell ref="D8:I8"/>
    <mergeCell ref="J8:O8"/>
    <mergeCell ref="P8:R8"/>
    <mergeCell ref="S8:V8"/>
    <mergeCell ref="W8:AC8"/>
    <mergeCell ref="C44:C48"/>
    <mergeCell ref="B12:AI12"/>
    <mergeCell ref="B13:AI13"/>
    <mergeCell ref="B14:C14"/>
    <mergeCell ref="D14:E14"/>
    <mergeCell ref="F14:G14"/>
    <mergeCell ref="H14:I14"/>
    <mergeCell ref="J14:K14"/>
    <mergeCell ref="L14:M14"/>
    <mergeCell ref="N14:O14"/>
    <mergeCell ref="P14:Q14"/>
    <mergeCell ref="R14:S14"/>
    <mergeCell ref="AF14:AG14"/>
    <mergeCell ref="AH14:AI14"/>
    <mergeCell ref="B15:C15"/>
    <mergeCell ref="D15:E15"/>
    <mergeCell ref="F15:G15"/>
    <mergeCell ref="H15:I15"/>
    <mergeCell ref="J15:K15"/>
    <mergeCell ref="L15:M15"/>
    <mergeCell ref="N15:O15"/>
    <mergeCell ref="P15:Q15"/>
    <mergeCell ref="T14:U14"/>
    <mergeCell ref="V14:W14"/>
    <mergeCell ref="X14:Y14"/>
    <mergeCell ref="Z14:AA14"/>
    <mergeCell ref="AB14:AC14"/>
    <mergeCell ref="AD14:AE14"/>
    <mergeCell ref="AD15:AE15"/>
    <mergeCell ref="AF15:AG15"/>
    <mergeCell ref="AH15:AI15"/>
    <mergeCell ref="B16:C16"/>
    <mergeCell ref="D16:E16"/>
    <mergeCell ref="F16:G16"/>
    <mergeCell ref="H16:I16"/>
    <mergeCell ref="J16:K16"/>
    <mergeCell ref="L16:M16"/>
    <mergeCell ref="N16:O16"/>
    <mergeCell ref="R15:S15"/>
    <mergeCell ref="T15:U15"/>
    <mergeCell ref="V15:W15"/>
    <mergeCell ref="X15:Y15"/>
    <mergeCell ref="Z15:AA15"/>
    <mergeCell ref="AB15:AC15"/>
    <mergeCell ref="AB16:AC16"/>
    <mergeCell ref="AD16:AE16"/>
    <mergeCell ref="AF16:AG16"/>
    <mergeCell ref="AH16:AI16"/>
    <mergeCell ref="V16:W16"/>
    <mergeCell ref="B17:C17"/>
    <mergeCell ref="D17:E17"/>
    <mergeCell ref="F17:G17"/>
    <mergeCell ref="H17:I17"/>
    <mergeCell ref="J17:K17"/>
    <mergeCell ref="L17:M17"/>
    <mergeCell ref="P16:Q16"/>
    <mergeCell ref="R16:S16"/>
    <mergeCell ref="T16:U16"/>
    <mergeCell ref="X16:Y16"/>
    <mergeCell ref="Z16:AA16"/>
    <mergeCell ref="Z17:AA17"/>
    <mergeCell ref="AB17:AC17"/>
    <mergeCell ref="AD17:AE17"/>
    <mergeCell ref="AF17:AG17"/>
    <mergeCell ref="AH17:AI17"/>
    <mergeCell ref="B18:C18"/>
    <mergeCell ref="D18:E18"/>
    <mergeCell ref="F18:G18"/>
    <mergeCell ref="H18:I18"/>
    <mergeCell ref="J18:K18"/>
    <mergeCell ref="N17:O17"/>
    <mergeCell ref="P17:Q17"/>
    <mergeCell ref="R17:S17"/>
    <mergeCell ref="T17:U17"/>
    <mergeCell ref="V17:W17"/>
    <mergeCell ref="X17:Y17"/>
    <mergeCell ref="X18:Y18"/>
    <mergeCell ref="Z18:AA18"/>
    <mergeCell ref="AB18:AC18"/>
    <mergeCell ref="AD18:AE18"/>
    <mergeCell ref="AF18:AG18"/>
    <mergeCell ref="AH18:AI18"/>
    <mergeCell ref="L18:M18"/>
    <mergeCell ref="N18:O18"/>
    <mergeCell ref="P18:Q18"/>
    <mergeCell ref="R18:S18"/>
    <mergeCell ref="T18:U18"/>
    <mergeCell ref="V18:W18"/>
    <mergeCell ref="Z19:AA19"/>
    <mergeCell ref="AB19:AC19"/>
    <mergeCell ref="AD19:AE19"/>
    <mergeCell ref="AF19:AG19"/>
    <mergeCell ref="AH19:AI19"/>
    <mergeCell ref="B20:C20"/>
    <mergeCell ref="D20:E20"/>
    <mergeCell ref="F20:G20"/>
    <mergeCell ref="H20:I20"/>
    <mergeCell ref="J20:K20"/>
    <mergeCell ref="N19:O19"/>
    <mergeCell ref="P19:Q19"/>
    <mergeCell ref="R19:S19"/>
    <mergeCell ref="T19:U19"/>
    <mergeCell ref="V19:W19"/>
    <mergeCell ref="X19:Y19"/>
    <mergeCell ref="B19:C19"/>
    <mergeCell ref="D19:E19"/>
    <mergeCell ref="F19:G19"/>
    <mergeCell ref="H19:I19"/>
    <mergeCell ref="J19:K19"/>
    <mergeCell ref="L19:M19"/>
    <mergeCell ref="L21:M21"/>
    <mergeCell ref="X20:Y20"/>
    <mergeCell ref="Z20:AA20"/>
    <mergeCell ref="AB20:AC20"/>
    <mergeCell ref="AD20:AE20"/>
    <mergeCell ref="AF20:AG20"/>
    <mergeCell ref="AH20:AI20"/>
    <mergeCell ref="L20:M20"/>
    <mergeCell ref="N20:O20"/>
    <mergeCell ref="P20:Q20"/>
    <mergeCell ref="R20:S20"/>
    <mergeCell ref="T20:U20"/>
    <mergeCell ref="V20:W20"/>
    <mergeCell ref="B66:AI66"/>
    <mergeCell ref="B67:AI67"/>
    <mergeCell ref="B68:AI68"/>
    <mergeCell ref="B69:AI69"/>
    <mergeCell ref="B70:AI70"/>
    <mergeCell ref="B71:M71"/>
    <mergeCell ref="N71:AI71"/>
    <mergeCell ref="Z21:AA21"/>
    <mergeCell ref="AB21:AC21"/>
    <mergeCell ref="AD21:AE21"/>
    <mergeCell ref="AF21:AG21"/>
    <mergeCell ref="AH21:AI21"/>
    <mergeCell ref="B65:AI65"/>
    <mergeCell ref="N21:O21"/>
    <mergeCell ref="P21:Q21"/>
    <mergeCell ref="R21:S21"/>
    <mergeCell ref="T21:U21"/>
    <mergeCell ref="V21:W21"/>
    <mergeCell ref="X21:Y21"/>
    <mergeCell ref="B21:C21"/>
    <mergeCell ref="D21:E21"/>
    <mergeCell ref="F21:G21"/>
    <mergeCell ref="H21:I21"/>
    <mergeCell ref="J21:K21"/>
    <mergeCell ref="Q72:AA72"/>
    <mergeCell ref="AB72:AC72"/>
    <mergeCell ref="AD72:AE72"/>
    <mergeCell ref="AF72:AG72"/>
    <mergeCell ref="AH72:AI72"/>
    <mergeCell ref="B73:B75"/>
    <mergeCell ref="C73:E75"/>
    <mergeCell ref="F73:G73"/>
    <mergeCell ref="H73:I73"/>
    <mergeCell ref="J73:K73"/>
    <mergeCell ref="C72:E72"/>
    <mergeCell ref="F72:G72"/>
    <mergeCell ref="H72:I72"/>
    <mergeCell ref="J72:K72"/>
    <mergeCell ref="L72:M72"/>
    <mergeCell ref="N72:P72"/>
    <mergeCell ref="AH73:AI73"/>
    <mergeCell ref="F74:G74"/>
    <mergeCell ref="H74:I74"/>
    <mergeCell ref="J74:K74"/>
    <mergeCell ref="L74:M74"/>
    <mergeCell ref="O74:P74"/>
    <mergeCell ref="Q74:AA74"/>
    <mergeCell ref="AB74:AC74"/>
    <mergeCell ref="AD74:AE74"/>
    <mergeCell ref="AF74:AG74"/>
    <mergeCell ref="L73:M73"/>
    <mergeCell ref="O73:P73"/>
    <mergeCell ref="Q73:AA73"/>
    <mergeCell ref="AB73:AC73"/>
    <mergeCell ref="AD73:AE73"/>
    <mergeCell ref="AF73:AG73"/>
    <mergeCell ref="AH74:AI74"/>
    <mergeCell ref="AF77:AG77"/>
    <mergeCell ref="AH77:AI77"/>
    <mergeCell ref="F78:G78"/>
    <mergeCell ref="F75:G75"/>
    <mergeCell ref="H75:I75"/>
    <mergeCell ref="J75:K75"/>
    <mergeCell ref="L75:M75"/>
    <mergeCell ref="O75:P75"/>
    <mergeCell ref="Q75:AA75"/>
    <mergeCell ref="AB75:AC75"/>
    <mergeCell ref="AD75:AE75"/>
    <mergeCell ref="AF75:AG75"/>
    <mergeCell ref="AD78:AE78"/>
    <mergeCell ref="AF78:AG78"/>
    <mergeCell ref="AH78:AI78"/>
    <mergeCell ref="AH75:AI75"/>
    <mergeCell ref="AD76:AE76"/>
    <mergeCell ref="AF76:AG76"/>
    <mergeCell ref="AH76:AI76"/>
    <mergeCell ref="AD77:AE77"/>
    <mergeCell ref="B76:B78"/>
    <mergeCell ref="C76:E78"/>
    <mergeCell ref="F76:G76"/>
    <mergeCell ref="H76:I76"/>
    <mergeCell ref="J76:K76"/>
    <mergeCell ref="L76:M76"/>
    <mergeCell ref="O76:P76"/>
    <mergeCell ref="Q76:AA76"/>
    <mergeCell ref="AB76:AC76"/>
    <mergeCell ref="F77:G77"/>
    <mergeCell ref="H77:I77"/>
    <mergeCell ref="J77:K77"/>
    <mergeCell ref="L77:M77"/>
    <mergeCell ref="O77:P77"/>
    <mergeCell ref="Q77:AA77"/>
    <mergeCell ref="AB77:AC77"/>
    <mergeCell ref="F79:G79"/>
    <mergeCell ref="H79:I79"/>
    <mergeCell ref="J79:K79"/>
    <mergeCell ref="L79:M79"/>
    <mergeCell ref="O79:P79"/>
    <mergeCell ref="Q79:AA79"/>
    <mergeCell ref="AB79:AC79"/>
    <mergeCell ref="H78:I78"/>
    <mergeCell ref="J78:K78"/>
    <mergeCell ref="L78:M78"/>
    <mergeCell ref="O78:P78"/>
    <mergeCell ref="Q78:AA78"/>
    <mergeCell ref="AB78:AC78"/>
    <mergeCell ref="H80:I80"/>
    <mergeCell ref="J80:K80"/>
    <mergeCell ref="L80:M80"/>
    <mergeCell ref="O80:P80"/>
    <mergeCell ref="Q80:AA80"/>
    <mergeCell ref="AB80:AC80"/>
    <mergeCell ref="AD80:AE80"/>
    <mergeCell ref="AF80:AG80"/>
    <mergeCell ref="AH80:AI80"/>
    <mergeCell ref="B83:AI83"/>
    <mergeCell ref="B84:R84"/>
    <mergeCell ref="S84:AI84"/>
    <mergeCell ref="B85:R85"/>
    <mergeCell ref="S85:AI85"/>
    <mergeCell ref="B86:K86"/>
    <mergeCell ref="L86:AI86"/>
    <mergeCell ref="Q81:AA81"/>
    <mergeCell ref="AB81:AC81"/>
    <mergeCell ref="AD81:AE81"/>
    <mergeCell ref="AF81:AG81"/>
    <mergeCell ref="AH81:AI81"/>
    <mergeCell ref="AD82:AI82"/>
    <mergeCell ref="B79:B81"/>
    <mergeCell ref="C79:E81"/>
    <mergeCell ref="F81:G81"/>
    <mergeCell ref="H81:I81"/>
    <mergeCell ref="J81:K81"/>
    <mergeCell ref="L81:M81"/>
    <mergeCell ref="O81:P81"/>
    <mergeCell ref="AD79:AE79"/>
    <mergeCell ref="AF79:AG79"/>
    <mergeCell ref="AH79:AI79"/>
    <mergeCell ref="F80:G80"/>
    <mergeCell ref="AG89:AH89"/>
    <mergeCell ref="B87:AI87"/>
    <mergeCell ref="C89:K89"/>
    <mergeCell ref="L89:P89"/>
    <mergeCell ref="R89:S89"/>
    <mergeCell ref="L93:P93"/>
    <mergeCell ref="R93:S93"/>
    <mergeCell ref="L91:P91"/>
    <mergeCell ref="R91:S91"/>
    <mergeCell ref="L90:P90"/>
    <mergeCell ref="R90:S90"/>
    <mergeCell ref="L92:P92"/>
    <mergeCell ref="R92:S92"/>
    <mergeCell ref="V93:Z93"/>
    <mergeCell ref="AB93:AC93"/>
    <mergeCell ref="V88:AE88"/>
    <mergeCell ref="V90:Z90"/>
    <mergeCell ref="AB90:AC90"/>
    <mergeCell ref="V91:Z91"/>
    <mergeCell ref="AB91:AC91"/>
    <mergeCell ref="V92:Z92"/>
    <mergeCell ref="AB92:AC92"/>
    <mergeCell ref="B97:B103"/>
    <mergeCell ref="C97:K103"/>
    <mergeCell ref="L97:P97"/>
    <mergeCell ref="R97:S97"/>
    <mergeCell ref="L94:P94"/>
    <mergeCell ref="R94:S94"/>
    <mergeCell ref="L95:P95"/>
    <mergeCell ref="R95:S95"/>
    <mergeCell ref="B90:B96"/>
    <mergeCell ref="L98:P98"/>
    <mergeCell ref="R98:S98"/>
    <mergeCell ref="L99:P99"/>
    <mergeCell ref="R99:S99"/>
    <mergeCell ref="L96:T96"/>
    <mergeCell ref="V99:Z99"/>
    <mergeCell ref="AB99:AC99"/>
    <mergeCell ref="L102:P102"/>
    <mergeCell ref="R102:S102"/>
    <mergeCell ref="L103:T103"/>
    <mergeCell ref="L100:P100"/>
    <mergeCell ref="R100:S100"/>
    <mergeCell ref="L101:P101"/>
    <mergeCell ref="R101:S101"/>
    <mergeCell ref="V100:Z100"/>
    <mergeCell ref="AB100:AC100"/>
    <mergeCell ref="V101:Z101"/>
    <mergeCell ref="AB101:AC101"/>
    <mergeCell ref="V102:Z102"/>
    <mergeCell ref="AB102:AC102"/>
    <mergeCell ref="V103:AD103"/>
    <mergeCell ref="V104:Z104"/>
    <mergeCell ref="AB104:AC104"/>
    <mergeCell ref="V105:Z105"/>
    <mergeCell ref="AB105:AC105"/>
    <mergeCell ref="V106:Z106"/>
    <mergeCell ref="AB106:AC106"/>
    <mergeCell ref="L110:T110"/>
    <mergeCell ref="B111:T111"/>
    <mergeCell ref="Z111:AD111"/>
    <mergeCell ref="L106:P106"/>
    <mergeCell ref="R106:S106"/>
    <mergeCell ref="L107:P107"/>
    <mergeCell ref="R107:S107"/>
    <mergeCell ref="B104:B110"/>
    <mergeCell ref="C104:K110"/>
    <mergeCell ref="L104:P104"/>
    <mergeCell ref="R104:S104"/>
    <mergeCell ref="L105:P105"/>
    <mergeCell ref="R105:S105"/>
    <mergeCell ref="V107:Z107"/>
    <mergeCell ref="AB107:AC107"/>
    <mergeCell ref="V108:Z108"/>
    <mergeCell ref="AB108:AC108"/>
    <mergeCell ref="V109:Z109"/>
    <mergeCell ref="AE111:AI111"/>
    <mergeCell ref="L108:P108"/>
    <mergeCell ref="R108:S108"/>
    <mergeCell ref="L109:P109"/>
    <mergeCell ref="R109:S109"/>
    <mergeCell ref="L114:P114"/>
    <mergeCell ref="R114:S114"/>
    <mergeCell ref="Z114:AD114"/>
    <mergeCell ref="AE114:AI114"/>
    <mergeCell ref="AB109:AC109"/>
    <mergeCell ref="V110:AD110"/>
    <mergeCell ref="L115:P115"/>
    <mergeCell ref="R115:S115"/>
    <mergeCell ref="Z115:AD115"/>
    <mergeCell ref="AE115:AI115"/>
    <mergeCell ref="B112:B118"/>
    <mergeCell ref="C112:K118"/>
    <mergeCell ref="L112:P112"/>
    <mergeCell ref="R112:S112"/>
    <mergeCell ref="Z112:AD112"/>
    <mergeCell ref="AE112:AI112"/>
    <mergeCell ref="L113:P113"/>
    <mergeCell ref="R113:S113"/>
    <mergeCell ref="Z113:AD113"/>
    <mergeCell ref="AE113:AI113"/>
    <mergeCell ref="Z118:AD118"/>
    <mergeCell ref="AE118:AI118"/>
    <mergeCell ref="B119:B125"/>
    <mergeCell ref="C119:K125"/>
    <mergeCell ref="L119:P119"/>
    <mergeCell ref="R119:S119"/>
    <mergeCell ref="Z119:AD119"/>
    <mergeCell ref="AE119:AI119"/>
    <mergeCell ref="L120:P120"/>
    <mergeCell ref="L116:P116"/>
    <mergeCell ref="R116:S116"/>
    <mergeCell ref="Z116:AD116"/>
    <mergeCell ref="AE116:AI116"/>
    <mergeCell ref="L117:P117"/>
    <mergeCell ref="R117:S117"/>
    <mergeCell ref="V117:Y117"/>
    <mergeCell ref="Z117:AD117"/>
    <mergeCell ref="AE117:AI117"/>
    <mergeCell ref="R120:S120"/>
    <mergeCell ref="Z120:AD120"/>
    <mergeCell ref="AE120:AI120"/>
    <mergeCell ref="L121:P121"/>
    <mergeCell ref="R121:S121"/>
    <mergeCell ref="Z121:AD121"/>
    <mergeCell ref="AE121:AI121"/>
    <mergeCell ref="L118:T118"/>
    <mergeCell ref="L124:P124"/>
    <mergeCell ref="R124:S124"/>
    <mergeCell ref="V124:Y124"/>
    <mergeCell ref="Z124:AD124"/>
    <mergeCell ref="AE124:AI124"/>
    <mergeCell ref="L125:T125"/>
    <mergeCell ref="Z125:AD125"/>
    <mergeCell ref="AE125:AI125"/>
    <mergeCell ref="L122:P122"/>
    <mergeCell ref="R122:S122"/>
    <mergeCell ref="Z122:AD122"/>
    <mergeCell ref="AE122:AI122"/>
    <mergeCell ref="L123:P123"/>
    <mergeCell ref="R123:S123"/>
    <mergeCell ref="Z123:AD123"/>
    <mergeCell ref="AE123:AI123"/>
    <mergeCell ref="L128:P128"/>
    <mergeCell ref="R128:S128"/>
    <mergeCell ref="Z128:AD128"/>
    <mergeCell ref="AE128:AI128"/>
    <mergeCell ref="L129:P129"/>
    <mergeCell ref="R129:S129"/>
    <mergeCell ref="Z129:AD129"/>
    <mergeCell ref="AE129:AI129"/>
    <mergeCell ref="B126:B132"/>
    <mergeCell ref="C126:K132"/>
    <mergeCell ref="L126:P126"/>
    <mergeCell ref="R126:S126"/>
    <mergeCell ref="Z126:AD126"/>
    <mergeCell ref="AE126:AI126"/>
    <mergeCell ref="L127:P127"/>
    <mergeCell ref="R127:S127"/>
    <mergeCell ref="Z127:AD127"/>
    <mergeCell ref="AE127:AI127"/>
    <mergeCell ref="L132:T132"/>
    <mergeCell ref="Z132:AD132"/>
    <mergeCell ref="AE132:AI132"/>
    <mergeCell ref="B133:T133"/>
    <mergeCell ref="Z133:AD133"/>
    <mergeCell ref="AE133:AI133"/>
    <mergeCell ref="L130:P130"/>
    <mergeCell ref="R130:S130"/>
    <mergeCell ref="Z130:AD130"/>
    <mergeCell ref="AE130:AI130"/>
    <mergeCell ref="L131:P131"/>
    <mergeCell ref="R131:S131"/>
    <mergeCell ref="V131:Y131"/>
    <mergeCell ref="Z131:AD131"/>
    <mergeCell ref="AE131:AI131"/>
    <mergeCell ref="L136:P136"/>
    <mergeCell ref="R136:S136"/>
    <mergeCell ref="Z136:AD136"/>
    <mergeCell ref="AE136:AI136"/>
    <mergeCell ref="L137:P137"/>
    <mergeCell ref="R137:S137"/>
    <mergeCell ref="Z137:AD137"/>
    <mergeCell ref="AE137:AI137"/>
    <mergeCell ref="B134:B140"/>
    <mergeCell ref="C134:K140"/>
    <mergeCell ref="L134:P134"/>
    <mergeCell ref="R134:S134"/>
    <mergeCell ref="Z134:AD134"/>
    <mergeCell ref="AE134:AI134"/>
    <mergeCell ref="L135:P135"/>
    <mergeCell ref="R135:S135"/>
    <mergeCell ref="Z135:AD135"/>
    <mergeCell ref="AE135:AI135"/>
    <mergeCell ref="Z140:AD140"/>
    <mergeCell ref="AE140:AI140"/>
    <mergeCell ref="B141:B147"/>
    <mergeCell ref="C141:K147"/>
    <mergeCell ref="L141:P141"/>
    <mergeCell ref="R141:S141"/>
    <mergeCell ref="Z141:AD141"/>
    <mergeCell ref="AE141:AI141"/>
    <mergeCell ref="L142:P142"/>
    <mergeCell ref="L138:P138"/>
    <mergeCell ref="R138:S138"/>
    <mergeCell ref="Z138:AD138"/>
    <mergeCell ref="AE138:AI138"/>
    <mergeCell ref="L139:P139"/>
    <mergeCell ref="R139:S139"/>
    <mergeCell ref="V139:Y139"/>
    <mergeCell ref="Z139:AD139"/>
    <mergeCell ref="AE139:AI139"/>
    <mergeCell ref="R142:S142"/>
    <mergeCell ref="Z142:AD142"/>
    <mergeCell ref="AE142:AI142"/>
    <mergeCell ref="L143:P143"/>
    <mergeCell ref="R143:S143"/>
    <mergeCell ref="Z143:AD143"/>
    <mergeCell ref="AE143:AI143"/>
    <mergeCell ref="L140:T140"/>
    <mergeCell ref="L146:P146"/>
    <mergeCell ref="R146:S146"/>
    <mergeCell ref="V146:Y146"/>
    <mergeCell ref="Z146:AD146"/>
    <mergeCell ref="AE146:AI146"/>
    <mergeCell ref="L147:T147"/>
    <mergeCell ref="Z147:AD147"/>
    <mergeCell ref="AE147:AI147"/>
    <mergeCell ref="L144:P144"/>
    <mergeCell ref="R144:S144"/>
    <mergeCell ref="Z144:AD144"/>
    <mergeCell ref="AE144:AI144"/>
    <mergeCell ref="L145:P145"/>
    <mergeCell ref="R145:S145"/>
    <mergeCell ref="Z145:AD145"/>
    <mergeCell ref="AE145:AI145"/>
    <mergeCell ref="B148:B154"/>
    <mergeCell ref="C148:K154"/>
    <mergeCell ref="L148:P148"/>
    <mergeCell ref="R148:S148"/>
    <mergeCell ref="Z148:AD148"/>
    <mergeCell ref="AE148:AI148"/>
    <mergeCell ref="L149:P149"/>
    <mergeCell ref="R149:S149"/>
    <mergeCell ref="Z149:AD149"/>
    <mergeCell ref="AE149:AI149"/>
    <mergeCell ref="L152:P152"/>
    <mergeCell ref="R152:S152"/>
    <mergeCell ref="Z152:AD152"/>
    <mergeCell ref="AE152:AI152"/>
    <mergeCell ref="L153:P153"/>
    <mergeCell ref="R153:S153"/>
    <mergeCell ref="B22:C22"/>
    <mergeCell ref="D2:K2"/>
    <mergeCell ref="V153:Y153"/>
    <mergeCell ref="Z153:AD153"/>
    <mergeCell ref="AE153:AI153"/>
    <mergeCell ref="B156:T156"/>
    <mergeCell ref="Z156:AD156"/>
    <mergeCell ref="AE156:AI156"/>
    <mergeCell ref="B157:AD157"/>
    <mergeCell ref="AE157:AI157"/>
    <mergeCell ref="L154:T154"/>
    <mergeCell ref="Z154:AD154"/>
    <mergeCell ref="AE154:AI154"/>
    <mergeCell ref="B155:T155"/>
    <mergeCell ref="Z155:AD155"/>
    <mergeCell ref="AE155:AI155"/>
    <mergeCell ref="L150:P150"/>
    <mergeCell ref="R150:S150"/>
    <mergeCell ref="Z150:AD150"/>
    <mergeCell ref="AE150:AI150"/>
    <mergeCell ref="L151:P151"/>
    <mergeCell ref="R151:S151"/>
    <mergeCell ref="Z151:AD151"/>
    <mergeCell ref="AE151:AI15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locked="0" defaultSize="0" autoFill="0" autoLine="0" autoPict="0">
                <anchor moveWithCells="1">
                  <from>
                    <xdr:col>28</xdr:col>
                    <xdr:colOff>342900</xdr:colOff>
                    <xdr:row>5</xdr:row>
                    <xdr:rowOff>247650</xdr:rowOff>
                  </from>
                  <to>
                    <xdr:col>29</xdr:col>
                    <xdr:colOff>381000</xdr:colOff>
                    <xdr:row>7</xdr:row>
                    <xdr:rowOff>219075</xdr:rowOff>
                  </to>
                </anchor>
              </controlPr>
            </control>
          </mc:Choice>
        </mc:AlternateContent>
        <mc:AlternateContent xmlns:mc="http://schemas.openxmlformats.org/markup-compatibility/2006">
          <mc:Choice Requires="x14">
            <control shapeId="6146" r:id="rId5" name="Check Box 2">
              <controlPr locked="0" defaultSize="0" autoFill="0" autoLine="0" autoPict="0">
                <anchor moveWithCells="1">
                  <from>
                    <xdr:col>28</xdr:col>
                    <xdr:colOff>352425</xdr:colOff>
                    <xdr:row>6</xdr:row>
                    <xdr:rowOff>276225</xdr:rowOff>
                  </from>
                  <to>
                    <xdr:col>29</xdr:col>
                    <xdr:colOff>390525</xdr:colOff>
                    <xdr:row>8</xdr:row>
                    <xdr:rowOff>180975</xdr:rowOff>
                  </to>
                </anchor>
              </controlPr>
            </control>
          </mc:Choice>
        </mc:AlternateContent>
        <mc:AlternateContent xmlns:mc="http://schemas.openxmlformats.org/markup-compatibility/2006">
          <mc:Choice Requires="x14">
            <control shapeId="6147" r:id="rId6" name="Check Box 3">
              <controlPr locked="0" defaultSize="0" autoFill="0" autoLine="0" autoPict="0">
                <anchor moveWithCells="1">
                  <from>
                    <xdr:col>34</xdr:col>
                    <xdr:colOff>95250</xdr:colOff>
                    <xdr:row>5</xdr:row>
                    <xdr:rowOff>247650</xdr:rowOff>
                  </from>
                  <to>
                    <xdr:col>35</xdr:col>
                    <xdr:colOff>123825</xdr:colOff>
                    <xdr:row>7</xdr:row>
                    <xdr:rowOff>228600</xdr:rowOff>
                  </to>
                </anchor>
              </controlPr>
            </control>
          </mc:Choice>
        </mc:AlternateContent>
        <mc:AlternateContent xmlns:mc="http://schemas.openxmlformats.org/markup-compatibility/2006">
          <mc:Choice Requires="x14">
            <control shapeId="6148" r:id="rId7" name="Check Box 4">
              <controlPr locked="0" defaultSize="0" autoFill="0" autoLine="0" autoPict="0">
                <anchor moveWithCells="1">
                  <from>
                    <xdr:col>34</xdr:col>
                    <xdr:colOff>104775</xdr:colOff>
                    <xdr:row>6</xdr:row>
                    <xdr:rowOff>219075</xdr:rowOff>
                  </from>
                  <to>
                    <xdr:col>35</xdr:col>
                    <xdr:colOff>133350</xdr:colOff>
                    <xdr:row>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4">
        <x14:dataValidation type="list" allowBlank="1" showInputMessage="1" showErrorMessage="1">
          <x14:formula1>
            <xm:f>DATOS!$AB$3:$AB$14</xm:f>
          </x14:formula1>
          <xm:sqref>AF63:AG64 AF15:AG21</xm:sqref>
        </x14:dataValidation>
        <x14:dataValidation type="list" allowBlank="1" showInputMessage="1" showErrorMessage="1">
          <x14:formula1>
            <xm:f>DATOS!$AA$3:$AA$14</xm:f>
          </x14:formula1>
          <xm:sqref>AD63:AE64 AD15:AE21</xm:sqref>
        </x14:dataValidation>
        <x14:dataValidation type="list" allowBlank="1" showInputMessage="1" showErrorMessage="1">
          <x14:formula1>
            <xm:f>DATOS!$Z$3:$Z$12</xm:f>
          </x14:formula1>
          <xm:sqref>AB63:AC64 AB15:AC21</xm:sqref>
        </x14:dataValidation>
        <x14:dataValidation type="list" allowBlank="1" showInputMessage="1" showErrorMessage="1">
          <x14:formula1>
            <xm:f>DATOS!$Y$3:$Y$7</xm:f>
          </x14:formula1>
          <xm:sqref>Z63:AA64 Z15:AA21</xm:sqref>
        </x14:dataValidation>
        <x14:dataValidation type="list" allowBlank="1" showInputMessage="1" showErrorMessage="1">
          <x14:formula1>
            <xm:f>DATOS!$X$3:$X$13</xm:f>
          </x14:formula1>
          <xm:sqref>X63:Y64 X15:Y21</xm:sqref>
        </x14:dataValidation>
        <x14:dataValidation type="list" allowBlank="1" showInputMessage="1" showErrorMessage="1">
          <x14:formula1>
            <xm:f>DATOS!$W$3:$W$12</xm:f>
          </x14:formula1>
          <xm:sqref>V63:W64 V15:W21</xm:sqref>
        </x14:dataValidation>
        <x14:dataValidation type="list" allowBlank="1" showInputMessage="1" showErrorMessage="1">
          <x14:formula1>
            <xm:f>DATOS!$V$3:$V$12</xm:f>
          </x14:formula1>
          <xm:sqref>T63:U64 T15:U21</xm:sqref>
        </x14:dataValidation>
        <x14:dataValidation type="list" allowBlank="1" showInputMessage="1" showErrorMessage="1">
          <x14:formula1>
            <xm:f>DATOS!$U$3:$U$10</xm:f>
          </x14:formula1>
          <xm:sqref>R63:S64 R15:S21</xm:sqref>
        </x14:dataValidation>
        <x14:dataValidation type="list" allowBlank="1" showInputMessage="1" showErrorMessage="1">
          <x14:formula1>
            <xm:f>DATOS!$T$3:$T$14</xm:f>
          </x14:formula1>
          <xm:sqref>P63:Q64 P15:Q21</xm:sqref>
        </x14:dataValidation>
        <x14:dataValidation type="list" allowBlank="1" showInputMessage="1" showErrorMessage="1">
          <x14:formula1>
            <xm:f>DATOS!$S$3:$S$7</xm:f>
          </x14:formula1>
          <xm:sqref>N63:O64 N15:O21</xm:sqref>
        </x14:dataValidation>
        <x14:dataValidation type="list" allowBlank="1" showInputMessage="1" showErrorMessage="1">
          <x14:formula1>
            <xm:f>DATOS!$R$3:$R$10</xm:f>
          </x14:formula1>
          <xm:sqref>L63:M64 L15:M21</xm:sqref>
        </x14:dataValidation>
        <x14:dataValidation type="list" allowBlank="1" showInputMessage="1" showErrorMessage="1">
          <x14:formula1>
            <xm:f>DATOS!$Q$3:$Q$11</xm:f>
          </x14:formula1>
          <xm:sqref>J63:K64 J15:K21</xm:sqref>
        </x14:dataValidation>
        <x14:dataValidation type="list" allowBlank="1" showInputMessage="1" showErrorMessage="1">
          <x14:formula1>
            <xm:f>DATOS!$P$3:$P$12</xm:f>
          </x14:formula1>
          <xm:sqref>H63:I64 H15:I21</xm:sqref>
        </x14:dataValidation>
        <x14:dataValidation type="list" allowBlank="1" showInputMessage="1" showErrorMessage="1">
          <x14:formula1>
            <xm:f>DATOS!$O$3:$O$15</xm:f>
          </x14:formula1>
          <xm:sqref>F63:G64 F15:G21</xm:sqref>
        </x14:dataValidation>
        <x14:dataValidation type="list" allowBlank="1" showInputMessage="1" showErrorMessage="1">
          <x14:formula1>
            <xm:f>DATOS!$N$3:$N$10</xm:f>
          </x14:formula1>
          <xm:sqref>D63:E64 D15:E21</xm:sqref>
        </x14:dataValidation>
        <x14:dataValidation type="list" allowBlank="1" showInputMessage="1" showErrorMessage="1">
          <x14:formula1>
            <xm:f>DATOS!$M$3:$M$9</xm:f>
          </x14:formula1>
          <xm:sqref>B63:C64 B15:C21</xm:sqref>
        </x14:dataValidation>
        <x14:dataValidation type="list" allowBlank="1" showInputMessage="1" showErrorMessage="1">
          <x14:formula1>
            <xm:f>DATOS!$C$3:$C$14</xm:f>
          </x14:formula1>
          <xm:sqref>O73:P73</xm:sqref>
        </x14:dataValidation>
        <x14:dataValidation type="list" allowBlank="1" showInputMessage="1" showErrorMessage="1">
          <x14:formula1>
            <xm:f>DATOS!$I$3:$I$12</xm:f>
          </x14:formula1>
          <xm:sqref>J73:K81</xm:sqref>
        </x14:dataValidation>
        <x14:dataValidation type="list" allowBlank="1" showInputMessage="1" showErrorMessage="1">
          <x14:formula1>
            <xm:f>DATOS!$F$3:$F$77</xm:f>
          </x14:formula1>
          <xm:sqref>S8:V8</xm:sqref>
        </x14:dataValidation>
        <x14:dataValidation type="list" allowBlank="1" showInputMessage="1" showErrorMessage="1">
          <x14:formula1>
            <xm:f>DATOS!$E$3:$E$5</xm:f>
          </x14:formula1>
          <xm:sqref>P8:R8</xm:sqref>
        </x14:dataValidation>
        <x14:dataValidation type="list" allowBlank="1" showInputMessage="1" showErrorMessage="1">
          <x14:formula1>
            <xm:f>DATOS!$D$3:$D$23</xm:f>
          </x14:formula1>
          <xm:sqref>J8:O8</xm:sqref>
        </x14:dataValidation>
        <x14:dataValidation type="list" allowBlank="1" showInputMessage="1" showErrorMessage="1">
          <x14:formula1>
            <xm:f>DATOS!$B$3:$B$19</xm:f>
          </x14:formula1>
          <xm:sqref>D8:I8</xm:sqref>
        </x14:dataValidation>
        <x14:dataValidation type="list" allowBlank="1" showInputMessage="1" showErrorMessage="1">
          <x14:formula1>
            <xm:f>DATOS!$AC$3:$AC$22</xm:f>
          </x14:formula1>
          <xm:sqref>AH63:AI64</xm:sqref>
        </x14:dataValidation>
        <x14:dataValidation type="list" allowBlank="1" showInputMessage="1" showErrorMessage="1">
          <x14:formula1>
            <xm:f>DATOS!$AC$3:$AC$22</xm:f>
          </x14:formula1>
          <xm:sqref>AH15:AI21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DATOS</vt:lpstr>
      <vt:lpstr>Formato Formulación CSS</vt:lpstr>
      <vt:lpstr>Hoja1</vt:lpstr>
      <vt:lpstr>Agregación de Valor</vt:lpstr>
      <vt:lpstr>Instrumentos de Intercambio</vt:lpstr>
      <vt:lpstr>Agregación </vt:lpstr>
      <vt:lpstr>CONOCIMIENTO_Técnicas__métodos__saberes__metodologías_desarrolladas_o_mejoradas.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Ivonne Andrea Ramos Hendez</dc:creator>
  <cp:lastModifiedBy>Iván Darío Sánchez Flórez</cp:lastModifiedBy>
  <dcterms:created xsi:type="dcterms:W3CDTF">2017-06-08T20:21:31Z</dcterms:created>
  <dcterms:modified xsi:type="dcterms:W3CDTF">2018-01-23T21:22:36Z</dcterms:modified>
</cp:coreProperties>
</file>