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Z:\2025\Planeación institucional\"/>
    </mc:Choice>
  </mc:AlternateContent>
  <bookViews>
    <workbookView xWindow="0" yWindow="0" windowWidth="19200" windowHeight="6470" firstSheet="5" activeTab="6"/>
  </bookViews>
  <sheets>
    <sheet name="Hoja1" sheetId="7" state="hidden" r:id="rId1"/>
    <sheet name="Ajustes" sheetId="5" state="hidden" r:id="rId2"/>
    <sheet name="codigos productos" sheetId="4" state="hidden" r:id="rId3"/>
    <sheet name="Hoja2" sheetId="2" state="hidden" r:id="rId4"/>
    <sheet name="V3" sheetId="1" state="hidden" r:id="rId5"/>
    <sheet name="PAI 2025 Accesible" sheetId="6" r:id="rId6"/>
    <sheet name="PAI 2025 " sheetId="8" r:id="rId7"/>
  </sheets>
  <definedNames>
    <definedName name="_xlnm._FilterDatabase" localSheetId="6" hidden="1">'PAI 2025 '!$A$6:$BX$68</definedName>
    <definedName name="_xlnm._FilterDatabase" localSheetId="5" hidden="1">'PAI 2025 Accesible'!$A$6:$BX$68</definedName>
    <definedName name="_xlnm._FilterDatabase" localSheetId="4" hidden="1">'V3'!$A$6:$CB$69</definedName>
    <definedName name="SegmentaciónDeDatos_Dirección__responsable_del_Producto">#N/A</definedName>
    <definedName name="SegmentaciónDeDatos_Dirección__responsable_del_Subproducto">#N/A</definedName>
    <definedName name="SegmentaciónDeDatos_Proceso_Responsable_del_subproducto">#N/A</definedName>
  </definedNames>
  <calcPr calcId="162913"/>
  <pivotCaches>
    <pivotCache cacheId="3" r:id="rId8"/>
  </pivotCaches>
  <extLst>
    <ext xmlns:x14="http://schemas.microsoft.com/office/spreadsheetml/2009/9/main" uri="{BBE1A952-AA13-448e-AADC-164F8A28A991}">
      <x14:slicerCaches>
        <x14:slicerCache r:id="rId9"/>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7" i="8" l="1"/>
  <c r="AB19" i="8"/>
  <c r="Y15" i="8"/>
  <c r="AB10" i="8"/>
  <c r="AB10" i="6" l="1"/>
  <c r="Y32" i="6"/>
  <c r="Y15" i="6" l="1"/>
  <c r="AB19" i="6" l="1"/>
  <c r="AB37" i="6"/>
  <c r="E5" i="2" l="1"/>
  <c r="E2" i="2"/>
  <c r="AE16" i="1"/>
  <c r="AE15" i="1"/>
  <c r="AE14" i="1"/>
  <c r="AB14" i="1"/>
  <c r="AE7" i="1"/>
  <c r="AB7" i="1"/>
</calcChain>
</file>

<file path=xl/comments1.xml><?xml version="1.0" encoding="utf-8"?>
<comments xmlns="http://schemas.openxmlformats.org/spreadsheetml/2006/main">
  <authors>
    <author>SebasMC</author>
    <author>tc={918A771B-4AB3-4F95-908F-6DF363C28D9F}</author>
  </authors>
  <commentList>
    <comment ref="G6" authorId="0" shapeId="0">
      <text>
        <r>
          <rPr>
            <b/>
            <sz val="9"/>
            <color indexed="81"/>
            <rFont val="Tahoma"/>
            <charset val="1"/>
          </rPr>
          <t>SebasMC:</t>
        </r>
        <r>
          <rPr>
            <sz val="9"/>
            <color indexed="81"/>
            <rFont val="Tahoma"/>
            <charset val="1"/>
          </rPr>
          <t xml:space="preserve">
De acuerdo con la codificacion de la plataforma estrategica</t>
        </r>
      </text>
    </comment>
    <comment ref="L6" authorId="0" shapeId="0">
      <text>
        <r>
          <rPr>
            <b/>
            <sz val="9"/>
            <color indexed="81"/>
            <rFont val="Tahoma"/>
            <charset val="1"/>
          </rPr>
          <t>SebasMC:</t>
        </r>
        <r>
          <rPr>
            <sz val="9"/>
            <color indexed="81"/>
            <rFont val="Tahoma"/>
            <charset val="1"/>
          </rPr>
          <t xml:space="preserve">
De acuerdo con la codificacion de la plataforma estrategica</t>
        </r>
      </text>
    </comment>
    <comment ref="AF14" authorId="1" shapeId="0">
      <text>
        <r>
          <rPr>
            <sz val="11"/>
            <color theme="1"/>
            <rFont val="Aptos Narrow"/>
            <family val="2"/>
            <scheme val="minor"/>
          </rPr>
          <t>[Threaded comment]
Your version of Excel allows you to read this threaded comment; however, any edits to it will get removed if the file is opened in a newer version of Excel. Learn more: https://go.microsoft.com/fwlink/?linkid=870924
Comment:
    Se divide en dos el peso de la primera actividad (60%) pq en la segunda no habia porcentaje</t>
        </r>
      </text>
    </comment>
  </commentList>
</comments>
</file>

<file path=xl/comments2.xml><?xml version="1.0" encoding="utf-8"?>
<comments xmlns="http://schemas.openxmlformats.org/spreadsheetml/2006/main">
  <authors>
    <author>Stella Carolina Rodrìguez Alayon</author>
  </authors>
  <commentList>
    <comment ref="AB10" authorId="0" shapeId="0">
      <text>
        <r>
          <rPr>
            <b/>
            <sz val="9"/>
            <color indexed="81"/>
            <rFont val="Tahoma"/>
            <charset val="1"/>
          </rPr>
          <t>Stella Carolina Rodrìguez Alayon:</t>
        </r>
        <r>
          <rPr>
            <sz val="9"/>
            <color indexed="81"/>
            <rFont val="Tahoma"/>
            <charset val="1"/>
          </rPr>
          <t xml:space="preserve">
Juan Camilo Hernandez</t>
        </r>
      </text>
    </comment>
    <comment ref="AB19" authorId="0" shapeId="0">
      <text>
        <r>
          <rPr>
            <b/>
            <sz val="9"/>
            <color indexed="81"/>
            <rFont val="Tahoma"/>
            <charset val="1"/>
          </rPr>
          <t>Stella Carolina Rodrìguez Alayon:</t>
        </r>
        <r>
          <rPr>
            <sz val="9"/>
            <color indexed="81"/>
            <rFont val="Tahoma"/>
            <charset val="1"/>
          </rPr>
          <t xml:space="preserve">
Equipo Certificados de Utilidad Común</t>
        </r>
      </text>
    </comment>
    <comment ref="AB37" authorId="0" shapeId="0">
      <text>
        <r>
          <rPr>
            <b/>
            <sz val="9"/>
            <color indexed="81"/>
            <rFont val="Tahoma"/>
            <charset val="1"/>
          </rPr>
          <t>Stella Carolina Rodrìguez Alayon:</t>
        </r>
        <r>
          <rPr>
            <sz val="9"/>
            <color indexed="81"/>
            <rFont val="Tahoma"/>
            <charset val="1"/>
          </rPr>
          <t xml:space="preserve">
Oscar Avíles</t>
        </r>
      </text>
    </comment>
  </commentList>
</comments>
</file>

<file path=xl/comments3.xml><?xml version="1.0" encoding="utf-8"?>
<comments xmlns="http://schemas.openxmlformats.org/spreadsheetml/2006/main">
  <authors>
    <author>Stella Carolina Rodrìguez Alayon</author>
  </authors>
  <commentList>
    <comment ref="AB10" authorId="0" shapeId="0">
      <text>
        <r>
          <rPr>
            <b/>
            <sz val="9"/>
            <color indexed="81"/>
            <rFont val="Tahoma"/>
            <charset val="1"/>
          </rPr>
          <t>Stella Carolina Rodrìguez Alayon:</t>
        </r>
        <r>
          <rPr>
            <sz val="9"/>
            <color indexed="81"/>
            <rFont val="Tahoma"/>
            <charset val="1"/>
          </rPr>
          <t xml:space="preserve">
Juan Camilo Hernandez</t>
        </r>
      </text>
    </comment>
    <comment ref="AB19" authorId="0" shapeId="0">
      <text>
        <r>
          <rPr>
            <b/>
            <sz val="9"/>
            <color indexed="81"/>
            <rFont val="Tahoma"/>
            <charset val="1"/>
          </rPr>
          <t>Stella Carolina Rodrìguez Alayon:</t>
        </r>
        <r>
          <rPr>
            <sz val="9"/>
            <color indexed="81"/>
            <rFont val="Tahoma"/>
            <charset val="1"/>
          </rPr>
          <t xml:space="preserve">
Equipo Certificados de Utilidad Común</t>
        </r>
      </text>
    </comment>
    <comment ref="AB37" authorId="0" shapeId="0">
      <text>
        <r>
          <rPr>
            <b/>
            <sz val="9"/>
            <color indexed="81"/>
            <rFont val="Tahoma"/>
            <charset val="1"/>
          </rPr>
          <t>Stella Carolina Rodrìguez Alayon:</t>
        </r>
        <r>
          <rPr>
            <sz val="9"/>
            <color indexed="81"/>
            <rFont val="Tahoma"/>
            <charset val="1"/>
          </rPr>
          <t xml:space="preserve">
Oscar Avíles</t>
        </r>
      </text>
    </comment>
  </commentList>
</comments>
</file>

<file path=xl/sharedStrings.xml><?xml version="1.0" encoding="utf-8"?>
<sst xmlns="http://schemas.openxmlformats.org/spreadsheetml/2006/main" count="7063" uniqueCount="783">
  <si>
    <t>Productos</t>
  </si>
  <si>
    <t>Subproductos</t>
  </si>
  <si>
    <t>Cod Producto</t>
  </si>
  <si>
    <t xml:space="preserve">Producto Institucional / Producto de Gestión </t>
  </si>
  <si>
    <t>Cod Subproducto</t>
  </si>
  <si>
    <t>Indicador de resultado (subproducto)</t>
  </si>
  <si>
    <t>Revisión de Indicador</t>
  </si>
  <si>
    <t>Unidad de medida de indicador en moneda, porcentaje, número</t>
  </si>
  <si>
    <t>Fórmula del indicador</t>
  </si>
  <si>
    <t>Revisión de la formula</t>
  </si>
  <si>
    <t xml:space="preserve">Línea base </t>
  </si>
  <si>
    <t>Observaciones planeaciones</t>
  </si>
  <si>
    <t>Meta a 31 de marzo</t>
  </si>
  <si>
    <t xml:space="preserve">Meta a 30 de Junio </t>
  </si>
  <si>
    <t xml:space="preserve">Meta a 30 de Septiembre </t>
  </si>
  <si>
    <t xml:space="preserve">Meta a 31 de diciembre </t>
  </si>
  <si>
    <t>Meta anual vigencia</t>
  </si>
  <si>
    <t>Presupuesto total subproducto</t>
  </si>
  <si>
    <t>Nombre de la actividad establecida</t>
  </si>
  <si>
    <t>Evidencias, soportes de la actividad</t>
  </si>
  <si>
    <t>Responsable de la actividad en el proceso</t>
  </si>
  <si>
    <t>Presupuesto por actividad</t>
  </si>
  <si>
    <t>P13</t>
  </si>
  <si>
    <t>Implementación del plan de trabajo del proceso de gestión administrativa 2024</t>
  </si>
  <si>
    <t>S23</t>
  </si>
  <si>
    <t xml:space="preserve">Plan de trabajo del proceso de gestión administrativa 2024 implementado </t>
  </si>
  <si>
    <t xml:space="preserve">¨Porcentaje del Plan de trabajo del proceso de gestión administrativa 2024 implementado </t>
  </si>
  <si>
    <t>Porcentaje</t>
  </si>
  <si>
    <t>Porcentaje de implementación del Plan de trabajo del proceso de gestión administrativa 2024 en el 2024</t>
  </si>
  <si>
    <t>(Número de actividades del Plan de trabajo del proceso de gestión administrativa 2024 implementadas / número de actividades del Plande trabajo del proceso de gestión administrativa 2024 programadas)x100</t>
  </si>
  <si>
    <t>1) Consultor: Ajustar redacción de indicador y fórmula.
2) CI: N/A
3) DEP:  Ok con el ajuste de redacción del ID. Ajustar redacción del producto para saber cuál es la condición deseada</t>
  </si>
  <si>
    <t>Actualizar y poner en marcha el Plan institucional de gestión ambiental - PIGA</t>
  </si>
  <si>
    <t>Plan Institucional de Gestión Ambiental actualizado.
Tablero de control sobre el desarrollo  de actividades del PIGA</t>
  </si>
  <si>
    <t>Diller Ruthney Castro
Luis Alejandro Gutiérrez S.</t>
  </si>
  <si>
    <t>Formular y hacer seguimiento al plan de gestión administrativa</t>
  </si>
  <si>
    <t xml:space="preserve"> Plan de gestión administrativa formulado. Tablero de control al desarrollo de actividades del Pinar - PGD - Servicio al ciudadano) </t>
  </si>
  <si>
    <t>Diller Ruthney Castro</t>
  </si>
  <si>
    <t>Realizar digitalización del archivo central e histórico de APC Colombia</t>
  </si>
  <si>
    <t>Tablero de control de medición avance sobre el Archivo digitalizado</t>
  </si>
  <si>
    <t>Realizar el seguimiento al Plan Anual de Adquisiciones vigente  de la entidad al menos tres (3) veces al año con el proceso gestión Contractual y Financiera.</t>
  </si>
  <si>
    <t>Resultado del seguimiento efectuado al del Plan Anual de Adquisiciones de la entidad.</t>
  </si>
  <si>
    <t>Luis Alejandro Gutiérrez S.</t>
  </si>
  <si>
    <t>P14</t>
  </si>
  <si>
    <t>Implementación del Plan Estratégico de Talento Humano en la vigencia 2024</t>
  </si>
  <si>
    <t>S24</t>
  </si>
  <si>
    <t>Cumplimiento en la formulación y publicación de planes de talento humano</t>
  </si>
  <si>
    <t>Porcentaje de Planes de talento humano formulados y publicados</t>
  </si>
  <si>
    <t>(No. de planes formulados / Total de planes publicados en sede electrónica)*100</t>
  </si>
  <si>
    <t>(Número de planes de talento humano formulados y publicados / Total de planes de talento humano programados)*100</t>
  </si>
  <si>
    <t>PENDIENTE</t>
  </si>
  <si>
    <t>1) Consultor: Ajustar redacción de indicador y fórmula.
2) CI: N/A
3) DEP:  Ok con el ajuste de redacción del ID. Ajustar redacción del producto para saber cuál es la condición deseada.</t>
  </si>
  <si>
    <t>Formular y publicar los planes de TH en la sede electronica correspondientes a la vigencia 2024</t>
  </si>
  <si>
    <t>Planes publicados en la sede electrónica</t>
  </si>
  <si>
    <t>Coordinadora GIT de Gestión de Talento Humano</t>
  </si>
  <si>
    <t>S25</t>
  </si>
  <si>
    <t>Impacto de los resultados de los planes de TH</t>
  </si>
  <si>
    <t>Porcentaje de satisfacción frente a los planes de talento humano</t>
  </si>
  <si>
    <t xml:space="preserve">Encuesta de satisfacción </t>
  </si>
  <si>
    <t>(Número de encuestados que calificaron bien o excelente los planes de talento humano / Número total de encuestados) * 100</t>
  </si>
  <si>
    <t>1) Consultor: Ajustar redacción de indicador y fórmula.
2) CI: N/A
3) DEP:  Ok con el ajuste de redacción del ID. Ajustar redacción del producto para saber cuál es la condición deseada. Se modifica la unidad de medida</t>
  </si>
  <si>
    <t>Evaluar los resultados de los planes de TH</t>
  </si>
  <si>
    <t xml:space="preserve">Informe consolidado de los planes de TH </t>
  </si>
  <si>
    <t>S26</t>
  </si>
  <si>
    <t>Nivel de cumplimiento del Plan Estratégico del Talento Humano en la vigencia 2024</t>
  </si>
  <si>
    <t>Porcentaje del Nivel de cumplimiento del Plan Estratégico del Talento Humano en la vigencia 2024</t>
  </si>
  <si>
    <t>((No. De Actividades ejecutadas PIC/No. Actividades Programadas) *0.3+ (No. Actividades ejecutadas PEI/No. Actividades Programadas) *0.3 + (PASGSST No Actividades Ejecutadas PAV/No. Actividades Programadas) *0.2+ (PAVACANTES Y DE PREVISIÓN) *0.2))</t>
  </si>
  <si>
    <t>OK</t>
  </si>
  <si>
    <t>Ejecutar y realizar seguimiento a los planes  de Talento Humano</t>
  </si>
  <si>
    <t>Informe consolidado de los planes de TH</t>
  </si>
  <si>
    <t>P16</t>
  </si>
  <si>
    <t>Implementación plan de trabajo de gestión contractual</t>
  </si>
  <si>
    <t>S28</t>
  </si>
  <si>
    <t>Actualización de la documentacion de proceso de Gestión Contractual</t>
  </si>
  <si>
    <t>Porcentaje de la documentacion del proceso de Gestión Contractual actualizada</t>
  </si>
  <si>
    <t>No de documentos actualizados  / Total de documentos del proceso de gestión contractual</t>
  </si>
  <si>
    <t>(Documentos del proceso de Gestión Contractual actualizados  / Total de documentos del proceso de gestión contractual)*100</t>
  </si>
  <si>
    <t>1) Consultor: Ajustar redacción de indicador y fórmula.
2) CI: Dice que las actividades no dan cuenta de la gestión contractual y deja interrogantes para el proceso
3) DEP:  Ok con el ajuste de redacción del ID. Ajustar redacción del producto para saber cuál es la condición deseada.</t>
  </si>
  <si>
    <t xml:space="preserve">Actualizar la documentación del proceso de gestión contractual requerida conforme a validación </t>
  </si>
  <si>
    <t xml:space="preserve">Diagnóstico de documentos del proceso y Documentos actualizados </t>
  </si>
  <si>
    <t xml:space="preserve">Lucena Valencia Giraldo </t>
  </si>
  <si>
    <t>S29</t>
  </si>
  <si>
    <t>Documento elaborado lineamientos sobre la debida diligencia en la supervisión de contratos</t>
  </si>
  <si>
    <t>Porcentaje de documento de lineamientos sobre la debida diligencia en la supervisión de contratos elaborado</t>
  </si>
  <si>
    <t>Porcentaje de avance en la elaboración del documento de lineamientos sobre la debida diligencia en la supervisión de contratos.</t>
  </si>
  <si>
    <t>(Avance en la elaboración del documento de lineamientos sobre la debida diligencia / Total de documentos a elaborar)x100</t>
  </si>
  <si>
    <t>1) Consultor: Ajustar redacción de indicador y fórmula. Definir línea base
2) CI: Dice que las actividades no dan cuenta de la gestión contractual y deja interrogantes para el proceso
3) DEP:  Ok con el ajuste de redacción del ID. Ajustar redacción del producto para saber cuál es la condición deseada.</t>
  </si>
  <si>
    <t>Elaborar el documento de lineamientos sobre la debida diligencia en la supervisión de contratos, conforme al plan de trabajo de la implementación de la política de prevención del daño antijurídico 2024-2025</t>
  </si>
  <si>
    <t>Avances del documento preliminar y documento remitido al proceso de gestión jurídica.</t>
  </si>
  <si>
    <t>Edna Lorena Leon Saavedra</t>
  </si>
  <si>
    <t>S30</t>
  </si>
  <si>
    <t>Matriz contractual actualizada</t>
  </si>
  <si>
    <t>Porcentaje de la matriz contractual actualizada</t>
  </si>
  <si>
    <t xml:space="preserve">Matriz contractual actualizada mensualmente con los contratos suscritos durante el mes </t>
  </si>
  <si>
    <t>(Número de contratos actualizados en la matriz contractual / número de contratos suscritos) x100</t>
  </si>
  <si>
    <t>1) Consultor: Ajustar redacción de indicador y fórmula. Definir línea base
2) CI: Dice que las actividades no dan cuenta de la gestión contractual y deja interrogantes para el proceso
3) DEP:  Ok con el ajuste de redacción del ID. Ajustar redacción del producto para saber cuál es la condición deseada.
Pendiente: si la formula se cumple cada mes, la meta debe ser 100% constante. Revisar</t>
  </si>
  <si>
    <t>Realizar seguimiento, a partir del mes de febrero, a la matriz de gestion contractual, a través de mesas de trabajo programadas.</t>
  </si>
  <si>
    <t>Actas de reunion y matriz de datos contractual</t>
  </si>
  <si>
    <t>P3</t>
  </si>
  <si>
    <t>Posicionamiento de Colombia en la gestión de cooperación internacional a través de las diferentes modalidades.</t>
  </si>
  <si>
    <t>S11</t>
  </si>
  <si>
    <t>Porcentaje de recursos recibidos en Administración ejecutados presupuestalmente</t>
  </si>
  <si>
    <t>(Recursos ejecutados presupuestalmente a nivel de obligaciones / Recursos apropiados) * 100</t>
  </si>
  <si>
    <t>1) Consultor: indica que se requiere ajuste pues la línea base está en 50% y la meta empieza en 0%
2) CI: N/A
3) DEP: OK</t>
  </si>
  <si>
    <t>Definir lineamientos técnicos, operativos y metodológicos para la administración de recursos</t>
  </si>
  <si>
    <t>Documento elaborado</t>
  </si>
  <si>
    <t>GIT Administración de Recursos y Donaciones en Especie</t>
  </si>
  <si>
    <t xml:space="preserve">Ejecutar los recursos de cooperación internacional no reembolsables recibidos en administración en APC-Colombia. </t>
  </si>
  <si>
    <t>Reporte Ejecución presupuestal</t>
  </si>
  <si>
    <t>Realizar el seguimiento de los recursos recibidos en administración ante el aliado técnico o el contratista.</t>
  </si>
  <si>
    <t>Actas de reunión de seguimiento, listas de asistencias 
(Visitas y/o reuniones virtuales) y/o informes.</t>
  </si>
  <si>
    <t>Realizar gestiones para la consecución de nuevos recursos de donación para ser administrados por APC-Colombia</t>
  </si>
  <si>
    <t>Documentos soportes de la gestión y nuevos acuerdos en caso de ser suscritos</t>
  </si>
  <si>
    <t>S7</t>
  </si>
  <si>
    <t>Donaciones Internacionales en especie canalizadas alineadas al Plan Nacional de Desarrollo</t>
  </si>
  <si>
    <t>Porcentaje de donaciones Internacionales en especie canalizadas alineadas al Plan Nacional de Desarrollo</t>
  </si>
  <si>
    <t>Sumatoria total de número de donaciones en especie entregadas alineadas al Plan Nacional de Desarrollo</t>
  </si>
  <si>
    <t>(Donaciones Internacionales en especie alineadas al Plan Nacional de Desarrollo / Total de donaciones Internacionales en especie canalizadas) *100</t>
  </si>
  <si>
    <t>1) Consultor: indica que se requiere ajuste pues la línea base está en 100% y la meta empieza en 0%
2) CI: N/A
3) DEP: OK</t>
  </si>
  <si>
    <t>Realizar el seguimiento de las donaciones en especie canalizadas a los beneficiarios finales.</t>
  </si>
  <si>
    <t>Actas de Validación en Campo, Correos electrónicos, listas de asistencias, actas de entrega de la donación.</t>
  </si>
  <si>
    <t>Socializar a nivel interno y externo el instrumento que orienta el procedimiento actualizado de donaciones en especie en la entidad</t>
  </si>
  <si>
    <t>Listas de asistencia, correos electrónicos, publicaciones o piezas gráficas elaboradas</t>
  </si>
  <si>
    <t>P8</t>
  </si>
  <si>
    <t>Sistema de Gestión de la Información</t>
  </si>
  <si>
    <t>S18</t>
  </si>
  <si>
    <t>Implementación de las  unidades del Portafolio de la hoja de ruta del PETI 2024</t>
  </si>
  <si>
    <t>Porcentaje de unidades del portafolio de la hoja de ruta del PETI  implementadas</t>
  </si>
  <si>
    <t>Porcentaje de avance del conjunto de iniciativas implementada de la Hoja de Ruta del PETI  2024</t>
  </si>
  <si>
    <t>(Número de unidades del portafolio de la hoja de ruta del PETI  implementadas / Número  de unidades del portafolio de la hoja de ruta del PETI a implementar) x100</t>
  </si>
  <si>
    <t>1) Consultor: Ajustar redacción de indicador y fórmula. También incluir línea base
2) CI: Indica q se debe ajustar el producto ya que la redacción no es consistente con el indicador ni con las actividades
3) DEP:  Ok con el ajuste de redacción del ID. Ajustar redacción del producto para saber cuál es la condición deseada</t>
  </si>
  <si>
    <t>Fortalecer o sostener la operación TICS</t>
  </si>
  <si>
    <t>Reporte de avance de las iniciativas implementadas para fortalecer o sostener la operación TICS</t>
  </si>
  <si>
    <t xml:space="preserve">
Profesional Especializado G20 - Ruben Dario Rojas Morales </t>
  </si>
  <si>
    <t>Incorporar nuevas capacidades de servicios tecnológicos para la trasformación digital TIC</t>
  </si>
  <si>
    <t xml:space="preserve">Reporte de avance de las iniciativas implementadas para incorporar nuevas capacidades TICS
</t>
  </si>
  <si>
    <t>Profesional Especializado G20 - Willy Alexander Vijalba Caballero</t>
  </si>
  <si>
    <t>P9</t>
  </si>
  <si>
    <t>Elaboración y publicación de estados financieros</t>
  </si>
  <si>
    <t>S19</t>
  </si>
  <si>
    <t>Estados financieros elaborados y publicados</t>
  </si>
  <si>
    <t>Porcentaje de estados financieros elaborados y publicados</t>
  </si>
  <si>
    <t>Estados Financieros Publicados / elaborados Estados Financieros</t>
  </si>
  <si>
    <t>(Estados financieros elaborados y publicados / Estados financieros programados) * 100</t>
  </si>
  <si>
    <t>N.D.</t>
  </si>
  <si>
    <t>Analizar y depurar las cuentas contables</t>
  </si>
  <si>
    <t>Ajustes contables</t>
  </si>
  <si>
    <t>Faisuly Urrea</t>
  </si>
  <si>
    <t>Registrar oportunamente las obligaciones tramitadas al grupo financiero</t>
  </si>
  <si>
    <t>Listado de obligaciones</t>
  </si>
  <si>
    <t>Carlos Castañeda</t>
  </si>
  <si>
    <t>S13</t>
  </si>
  <si>
    <t>Meta marzo</t>
  </si>
  <si>
    <t xml:space="preserve">Meta Junio </t>
  </si>
  <si>
    <t xml:space="preserve">Meta Septiembre </t>
  </si>
  <si>
    <t xml:space="preserve">Meta diciembre </t>
  </si>
  <si>
    <t>V2</t>
  </si>
  <si>
    <t>S6 - S8</t>
  </si>
  <si>
    <t>Indicador</t>
  </si>
  <si>
    <t>V3</t>
  </si>
  <si>
    <t>V2 - S6</t>
  </si>
  <si>
    <t>Alianzas y Estratégias Regionales alineadas a líneas estratégicas de la ENCI.</t>
  </si>
  <si>
    <t>V2- S8</t>
  </si>
  <si>
    <t>Identificación y priorización, preparación y formulación, gestión contracutal, gestión financiera, gestión jurídica</t>
  </si>
  <si>
    <t>Alianzas y estrategias regionales en ejecución alineadas con las líneas estratégicas de la ENCI</t>
  </si>
  <si>
    <t>S3</t>
  </si>
  <si>
    <t>Ejemplo cambios de redacción</t>
  </si>
  <si>
    <t>S9</t>
  </si>
  <si>
    <t>S21</t>
  </si>
  <si>
    <t xml:space="preserve">Alineación de los recursos de cooperación internacional a las prioridades definidas de la ENCI 2023-2026. </t>
  </si>
  <si>
    <t>Porcentaje de Asignación de recursos de contrapartida nacional a proyectos de Cooperación Internacional alineados con la ENCI 2023-2026.</t>
  </si>
  <si>
    <t>Porcentaje de la política de prevención de daño antijurídico implementada</t>
  </si>
  <si>
    <t xml:space="preserve">Porcentaje de alineación de los recursos de cooperación internacional a las prioridades definidas de la ENCI 2023-2026. </t>
  </si>
  <si>
    <t>Recursos de contrapartida nacional asignados a proyectos de cooperación internacional alineados con la ENCI 2023-2026/ total de recursos disponibles para la cofianciación de los proyectos con contrapartida nacional</t>
  </si>
  <si>
    <t>Porcentaje de la política de prevención de daño antijurídico implementada en la vigencia 2024</t>
  </si>
  <si>
    <t>S5</t>
  </si>
  <si>
    <t>S31 ACT</t>
  </si>
  <si>
    <t>S14</t>
  </si>
  <si>
    <t>Subproducto</t>
  </si>
  <si>
    <t xml:space="preserve">% de avance en el # de proyectos en ejecución enmarcados en las estrategias de cooperación sur-sur </t>
  </si>
  <si>
    <t>Aprobar e implementar el PEC 2024</t>
  </si>
  <si>
    <t xml:space="preserve">Porcentaje de implementación en la vigencia 2024, de la estrategia de gestión del conocimiento y la innovación diseñada. </t>
  </si>
  <si>
    <t xml:space="preserve">Porcentaje de avance en el número de proyectos de oferta y doble vía en los que Colombia es líder </t>
  </si>
  <si>
    <t>Aprobar el PEC 2024</t>
  </si>
  <si>
    <t>Porcentaje de la estrategia de gestión del conocimiento y la innovación diseñada</t>
  </si>
  <si>
    <t>ACTIVIDADES V2</t>
  </si>
  <si>
    <t>ACTIVIDADES V3</t>
  </si>
  <si>
    <t>Diseñar la estrategia de gestión del conocimiento y la innovación.</t>
  </si>
  <si>
    <t>Consolidar el nuevo equipo catalizador de Gestión de Conocimiento y la Innovación en APC Colombia</t>
  </si>
  <si>
    <t>Determinar la estructura para contar con una unidad de capacitación, acompañamiento y formulación de proyectos</t>
  </si>
  <si>
    <t>Realizar el autodiagnóstico de la política de Gestión de Conocimiento y la Innovación, con el acompañamiento del Departamento Administrativo de Función Pública</t>
  </si>
  <si>
    <t>Diseñar y habilitar el repositorio de saberes misionales y de apoyo de APC-Colombia</t>
  </si>
  <si>
    <t>Diseñar la hoja de ruta (estrategia) de gestión del conocimiento y la innovación.</t>
  </si>
  <si>
    <t>Implementar los componentes de la estrategia de gestión del conocimiento y la innovación, en las líneas de preinducción, inducción, reinducción y gestión documental programados para la vigencia 2024.</t>
  </si>
  <si>
    <t>Socializar la hoja de ruta (estrategia) de gestión de conocimiento al interior de la Entidad</t>
  </si>
  <si>
    <t>DAF</t>
  </si>
  <si>
    <t>Denominador: cambia</t>
  </si>
  <si>
    <t>Resultado de la encuesta</t>
  </si>
  <si>
    <t>Revisar con Don Julio para que sea 100% cada trimestre</t>
  </si>
  <si>
    <t>Agregar a Gilberto</t>
  </si>
  <si>
    <t>DO</t>
  </si>
  <si>
    <t>S6 y S8</t>
  </si>
  <si>
    <t>Unir en un solo ID, manteniendo las actividades y demás caracteristicas del ID</t>
  </si>
  <si>
    <t>S6</t>
  </si>
  <si>
    <t>(Alianzas y estrategias regionales en ejecución alineadas con la ENCI  / Alianzas y estrategias alineadas con la ENCI programadas)*100</t>
  </si>
  <si>
    <t>N/A línea base</t>
  </si>
  <si>
    <t>meta 50% constante para cada trimestre</t>
  </si>
  <si>
    <t>Ajustar la formula como esta actualmente</t>
  </si>
  <si>
    <t>S4</t>
  </si>
  <si>
    <t>meta 60% constante para cada trimestre</t>
  </si>
  <si>
    <t>S20</t>
  </si>
  <si>
    <t>Porcentaje de iniciativas y/o proyectos aprobadas del Fondo del Pacífico con seguimiento técnico, financiero y jurídico</t>
  </si>
  <si>
    <t>(Iniciativas y/o proyectos aprobadas del Fondo del Pacífico con seguimiento técnico, financiero y jurídico / Total de Iniciativas y/o proyectos aprobadas del Fondo del Pacífico)*100</t>
  </si>
  <si>
    <t>DCI</t>
  </si>
  <si>
    <t>Es necesario revisar en otro espacio la definición y el alcance de productos</t>
  </si>
  <si>
    <t>S2</t>
  </si>
  <si>
    <t>Revisar con Vicky los porcentajes que den cuenta estrategicamente de cada año los compromisos del PEI</t>
  </si>
  <si>
    <t>S1</t>
  </si>
  <si>
    <t>Desarrollar 5 intercambios de conocimiento Col-Col, alineados a las prioridades de la ENCI 2023-2026</t>
  </si>
  <si>
    <t>los responsables incluir los que tiene Don Julio en Brujula</t>
  </si>
  <si>
    <t>Elaborar y hacer seguimiento a 10 planes de trabajo tematicas y territoriales para la vigencia 2024 de Cooperación Internacional en el marco del SNCI</t>
  </si>
  <si>
    <t>Realizar seguimiento a 3 intercambios de conocimiento Col-Col, alineados a las prioridades de la ENCI 2023-2026</t>
  </si>
  <si>
    <t>S10</t>
  </si>
  <si>
    <t>Pendiente linea base</t>
  </si>
  <si>
    <t>DG</t>
  </si>
  <si>
    <t>S31</t>
  </si>
  <si>
    <t>actividad de aprobación del PEC queda sin la implementacion. Y se deja fecha 15 de oct</t>
  </si>
  <si>
    <t>Linea base 100%</t>
  </si>
  <si>
    <t>DD</t>
  </si>
  <si>
    <t>Poner en número, programar en ultimo trimestre los dos mecanismos</t>
  </si>
  <si>
    <t>Dinamización del Sistema Nacional de Cooperación Internacional.</t>
  </si>
  <si>
    <t>P1</t>
  </si>
  <si>
    <t xml:space="preserve">Sistema Nacional de Cooperación Internacional Dinamizado </t>
  </si>
  <si>
    <t xml:space="preserve">Implementación de la Estrategia Nacional de Cooperación Internacional ENCI 2023-2026. </t>
  </si>
  <si>
    <t>P2</t>
  </si>
  <si>
    <t xml:space="preserve"> Estrategia ENCI 2023-2026 implementada</t>
  </si>
  <si>
    <t>Potencialización de nuevas fuentes  y mecanismos de financiamiento</t>
  </si>
  <si>
    <t>P4</t>
  </si>
  <si>
    <t>Porcentaje de proyectos incorporados con prioridades de la ENCI</t>
  </si>
  <si>
    <t>Diseño e Implementación de la Estrategia de Gestión del Conocimiento y la Innovación</t>
  </si>
  <si>
    <t>P5</t>
  </si>
  <si>
    <t xml:space="preserve">
% de avance en el # de proyectos en ejecución enmarcados en las estrategias de cooperación sur-sur </t>
  </si>
  <si>
    <t>Observatorio de Cooperación Internacional técnica y Financiera no reembolsable</t>
  </si>
  <si>
    <t>P6</t>
  </si>
  <si>
    <t>Operación Estadística</t>
  </si>
  <si>
    <t>P7</t>
  </si>
  <si>
    <t>S8</t>
  </si>
  <si>
    <t>IMPLEMENTACIÓN DE PROYECTOS DE COOPERACIÓN INTERNACIONAL NO REEMBOLSABLE CON APORTE DE RECURSOS DE CONTRAPARTIDA NACIONAL</t>
  </si>
  <si>
    <t>Gestión de proyectos de cooperación internacional</t>
  </si>
  <si>
    <t>P10</t>
  </si>
  <si>
    <t>Plan de trabajo para la cooperación descentralizada 2024</t>
  </si>
  <si>
    <t>Implementación de la política de prevención de daño antijurídico en la vigencia 2024</t>
  </si>
  <si>
    <t>P11</t>
  </si>
  <si>
    <t>Implementación del Plan de Trabajo de Control Interno vigencia 2024</t>
  </si>
  <si>
    <t>P12</t>
  </si>
  <si>
    <t>Posicionamiento a través de la Ayuda Oficial al Desarrollo</t>
  </si>
  <si>
    <t>S12</t>
  </si>
  <si>
    <t>Dos mecanismos  privados de financiemiento diseñados</t>
  </si>
  <si>
    <t>Implementación del plan Maestro de Planeación y Seguimiento Institucional 2024</t>
  </si>
  <si>
    <t>P15</t>
  </si>
  <si>
    <t>Producidos el 100% de los documentos definidos en el plan de trabajo para la vigencia 2024</t>
  </si>
  <si>
    <t>S15</t>
  </si>
  <si>
    <t xml:space="preserve">Realizadas el 100% de las actividades programadas desde el observatorio de cooperación internacional técnica y financiera no reembolsable
</t>
  </si>
  <si>
    <t>S16</t>
  </si>
  <si>
    <t>Plan Estratégico de Comunicaciones</t>
  </si>
  <si>
    <t>P17</t>
  </si>
  <si>
    <t>Plan de Trabajo Fase I de la Operación Estadística</t>
  </si>
  <si>
    <t>S17</t>
  </si>
  <si>
    <t xml:space="preserve">
% de avance del seguimiento técnico de las iniciativas y/o proyectos aprobadas del Fondo del Pacífico</t>
  </si>
  <si>
    <t>Avance de implementación de la política de prevención de daño antijurídico en la vigencia 2024</t>
  </si>
  <si>
    <t xml:space="preserve">Cumplimiento plan de trabajo </t>
  </si>
  <si>
    <t>S22</t>
  </si>
  <si>
    <t>Plan Maestro 2024 implementado</t>
  </si>
  <si>
    <t>S27</t>
  </si>
  <si>
    <t>Cumplimiento del Plan Estratégico de Comunicaciones 2024</t>
  </si>
  <si>
    <t>Cuenta de Cod Producto</t>
  </si>
  <si>
    <t>Porcentaje del Sistema Nacional de Cooperación Internacional Dinamizado para la vigencia 2024</t>
  </si>
  <si>
    <t xml:space="preserve">Porcentaje de avance en la dinamización del Sistema Nacional de Cooperación Internacional. </t>
  </si>
  <si>
    <t>Para cada etapa: (Número de acciones realizadas durante la vigencia para la dinamización del Sistema Nacional de Cooperación Internacional /  número de acciones programadas en la vigencia para la dinamización del Sistema Nacional de Cooperación Internacional) x100
Etapa 1. cumplida (33%): 2024
Etapa 2. cumplida (66%): 2025
Etapa 3. cumplida (100%): 2026</t>
  </si>
  <si>
    <t>Porcentaje de la estrategia de gestión del conocimiento y la innovación implementada</t>
  </si>
  <si>
    <t xml:space="preserve">Porcentaje de ejecución en la vigencia 2024, de la estrategia de gestión del conocimiento y la innovación diseñada. </t>
  </si>
  <si>
    <t>Para cada etapa: (Número de acciones realizadas durante la vigencia para la implementación de la estrategia de Gestión del Conocimiento y la Innovación /  número de acciones programadas en la vigencia para la implementación de la estrategia de Gestión del Conocimiento y la Innovación) x100
Etapa 1. cumplida (33%): 2024
Etapa 2. cumplida (66%): 2025
Etapa 3. cumplida (100%): 2026</t>
  </si>
  <si>
    <t>Porcentaje de iniciativas y/o proyectos aprobadas del Fondo del Pacífico con seguimiento técnico</t>
  </si>
  <si>
    <t>Iniciativas dce los planes de trabajo con procesos de seguimiento y/o ejecución/ proyectos de los planes de trabajo aprobadas por el mecanismo.</t>
  </si>
  <si>
    <t>(Iniciativas y/o proyectos aprobadas del Fondo del Pacífico con seguimiento técnico / Total de Iniciativas y/o proyectos aprobadas del Fondo del Pacífico)*100</t>
  </si>
  <si>
    <t>Porcentaje de las acciones implementadas por APC Colombia en el marco de la Estrategia ENCI 2023-2026 para la vigencia 2024</t>
  </si>
  <si>
    <t xml:space="preserve">Porcentaje de avance en la implementación estrategia  ENCI 2023-2026. </t>
  </si>
  <si>
    <t>Para cada etapa: (Número de acciones realizadas durante la vigencia en la implementación estrategia  ENCI 2023-2026. /  número de acciones programadas en la vigencia en la implementación estrategia  ENCI 2023-2026.) x100
Etapa 1. cumplida (33%): 2024
Etapa 2. cumplida (66%): 2025
Etapa 3. cumplida (100%): 2026</t>
  </si>
  <si>
    <t xml:space="preserve">Porcentaje de recursos de cooperación internacional alineados a las prioridades definidas en la ENCI 2023-2026. </t>
  </si>
  <si>
    <t>(Monto de recursos alineados a las prioridades definidas / monto total de la cooperación registrada) * 100</t>
  </si>
  <si>
    <t>Porcentaje de proyectos aprobados de demanda y doble vía alineados a la ENCI</t>
  </si>
  <si>
    <t>Número de proyectos de demanda y doble vía alineados a la ENCI sobre número de proyectos de demanda y doble vía aprobados</t>
  </si>
  <si>
    <t>(Número de proyectos aprobados de demanda y doble vía alineados a la ENCI / número de proyectos de demanda y doble vía aprobados) x100</t>
  </si>
  <si>
    <t>Porcentaje de avance  de implementación de la política de prevención de daño antijurídico en la vigencia 2024</t>
  </si>
  <si>
    <t>(Actividades de la política de prevención de daño antijurídico ejecutadas / actividades de la política de prevención de daño antijurídico  programadas)*100</t>
  </si>
  <si>
    <t>Porcentaje del plan de trabajo de control interno ejecutado</t>
  </si>
  <si>
    <t>actividades del plan ejecutada/actividades del plan programadas</t>
  </si>
  <si>
    <t>(Actividades del plan de trabajo de control interno ejecutadas / actividades del plan de trabajo de control interno programadas)*100</t>
  </si>
  <si>
    <t>Porcentaje del Plan Maestro de Planeación y Seguimiento Institucional implementado</t>
  </si>
  <si>
    <t>Porcentaje de avance de implementación del plan maestro 2024</t>
  </si>
  <si>
    <t>(Actividades del plan maestro de planeación y seguimiento institucional 2024 ejecutadas / actividades del plan maestro de planeación y seguimiento institucional 2024 programadas)*100</t>
  </si>
  <si>
    <t>Porcentaje de documentos definidos en el plan de trabajo del observatorio de cooperación internacional técnica y financiera no reembolsable producidos</t>
  </si>
  <si>
    <t>Actividades ejecutadas sobre  actividades progrmadas</t>
  </si>
  <si>
    <t>(Documentos del observatorio de cooperación internacional técnica y financiera no reembolsable producidos / Total de documentos definidos en el plan de trabajo del observatorio de cooperación internacional técnica y financiera no reembolsable) *100</t>
  </si>
  <si>
    <t>Porcentaje de actividades programadas desde el observatorio de cooperación internacional técnica y financiera no reembolsable realizadas</t>
  </si>
  <si>
    <t>Actividades ejecutadas sobre actividades programadas</t>
  </si>
  <si>
    <t>(Actividades realizadas desde el observatorio de cooperación internacional técnica y financiera no reembolsable / Total de actividades programadas desde el observatorio de cooperación internacional técnica y financiera no reembolsable) *100</t>
  </si>
  <si>
    <t>Porcentaje del Plan de Trabajo Fase I de la Operación Estadística implementado</t>
  </si>
  <si>
    <t>Para cada etapa: (Número de acciones realizadas durante la vigencia para la implementación del Plan de Trabajo de la Operación Estadística /  número de acciones programadas en la vigencia para la implementación Plan de Trabajo Fase I de la Operación Estadística) x100
Etapa 1. cumplida (33%): 2024
Etapa 2. cumplida (66%): 2025
Etapa 3. cumplida (100%): 2026</t>
  </si>
  <si>
    <t>Porcentaje del Plan Estratégico de Comunicaciones 2024 implementado</t>
  </si>
  <si>
    <t>Porcentaje de Cumplimiento del Plan Estratégico de Comunicaciones 2024</t>
  </si>
  <si>
    <t>(Número de actividades del Plan Estratégico de Comunicaciones 2024 implementadas / número de actividades del Plan Estratégico de Comunicaciones 2024 programadas)x100</t>
  </si>
  <si>
    <t>Revisar las dos opciones del nombre</t>
  </si>
  <si>
    <t>Número de proyectos de oferta y doble vía que incorporan teman en los que Colombia es líder sobre número de proyectos de oferta y doble vía aprobados</t>
  </si>
  <si>
    <t>(Proyectos de cooperación Sur - Sur alineados con las prioridades y agendas de desarrollo del país / Total de proyectos de cooperación Sur - Sur en ejecución) *100</t>
  </si>
  <si>
    <t>Alianzas y estrategias regionales desarrolladas alineadas con la ENCI</t>
  </si>
  <si>
    <t>Número de Alianzas y Estratégias establecidas sobre número de alianzas y estrategias programadas</t>
  </si>
  <si>
    <t>(Alianzas y estrategias regionales desarrolladas alineadas con la ENCI  / Alianzas y estrategias alineadas con la ENCI programadas)*100</t>
  </si>
  <si>
    <t>Número de Alianzas y Estratégias Regionales alineadas a líneas estratégicas de la ENCI.</t>
  </si>
  <si>
    <t>Porcentaje de implementación de proyectos de cooperación internacional no reembolsable con aporte de recursos de contrapartida nacional</t>
  </si>
  <si>
    <t>Recursos de contrapartida nacional asignados a proyectos de cooperación internacional alineados con la ENCI 2023-2026/ total de recursos disponibles para proyectos con contrapartida nacional</t>
  </si>
  <si>
    <t>Porcentaje de implementación del plan de trabajo para la cooperación descentralizada durante 2024</t>
  </si>
  <si>
    <t>Porcentaje de avance de implementación del plan de trabajo para la cooperación descentralizada durante la vigencia 2024</t>
  </si>
  <si>
    <t>(Número de actividades ejecutadas del plan de trabajo para la cooperación descentralizada para la vigencia 2024 / número de actividades programadas) x100</t>
  </si>
  <si>
    <t>Porcentaje de actividades desarrolladas que contribuyen al posicionamiento de Colombia en la gestión de la cooperación internacional a través de la Ayuda Oficial al Desarrollo</t>
  </si>
  <si>
    <t>(Actividades de posicionamiento desarrolladas / Actividades de posicionamiento identifcadas) *100</t>
  </si>
  <si>
    <t>(Actividades de posicionamiento desarrolladas que contribuyen al posicionamiento de Colombia en la Cooperación Internacióna a través de la AOD / Actividades de posicionamiento programadas) *100</t>
  </si>
  <si>
    <t>Número de mecanismos  privados de financiemiento diseñados</t>
  </si>
  <si>
    <t>No. De mecanismos privados de financiamiento diseñados</t>
  </si>
  <si>
    <t>AGENCIA PRESIDENCIAL DE COOPERACIÓN INTERNACIONAL</t>
  </si>
  <si>
    <t>APC COLOMBIA</t>
  </si>
  <si>
    <t>PLAN DE ACCIÓN INSTITUCIONAL 2024</t>
  </si>
  <si>
    <t>VERSIÓN 3</t>
  </si>
  <si>
    <t>MIPG (cada actividad puede estar articulada con una o varias de las Políticas de Gestión y Desempeño)</t>
  </si>
  <si>
    <t>Articulación con otros planes: Decreto 612 de 2018 
(cada actividad puede estar articulada con uno o varios 
de los planes señalados)</t>
  </si>
  <si>
    <t>Alineado al PND (transformador)</t>
  </si>
  <si>
    <t>Objetivo estratégico</t>
  </si>
  <si>
    <t xml:space="preserve">Peso ponderado del objetivo estratégico </t>
  </si>
  <si>
    <t>Código</t>
  </si>
  <si>
    <t xml:space="preserve">Meta cuatrienio (objetivo estratégico) en porcentaje
</t>
  </si>
  <si>
    <t>Meta año
(objetivo estratégico) en porcentaje</t>
  </si>
  <si>
    <t>Revisión de Producto</t>
  </si>
  <si>
    <t>Gerente del Producto</t>
  </si>
  <si>
    <t>Dirección  responsable del Producto</t>
  </si>
  <si>
    <t>Proceso Responsable del subproducto</t>
  </si>
  <si>
    <t>Dirección  responsable del Subproducto</t>
  </si>
  <si>
    <t>Procesos involucrados</t>
  </si>
  <si>
    <t xml:space="preserve">Grupos de valor involucrados </t>
  </si>
  <si>
    <t>Fuente del presupuesto (seleccionar lista desplegable)</t>
  </si>
  <si>
    <t>Peso ponderado de la actividad</t>
  </si>
  <si>
    <t>Fecha de inicio (dd/mm/aaaa)</t>
  </si>
  <si>
    <t>Fecha final (dd/mm/aaaa)</t>
  </si>
  <si>
    <t>Recursos necesarios (personal, infraestructura, insumos, herramientas, entre otros)</t>
  </si>
  <si>
    <t xml:space="preserve">Planeación Institucional </t>
  </si>
  <si>
    <t xml:space="preserve">Gestión Presupuestal y eficiencia del gasto público </t>
  </si>
  <si>
    <t>Compras y contrataciónpública</t>
  </si>
  <si>
    <t xml:space="preserve">Talento Humano </t>
  </si>
  <si>
    <t xml:space="preserve">Integridad </t>
  </si>
  <si>
    <t xml:space="preserve">Fortalecimiento organizacional  y simplificación de procesos </t>
  </si>
  <si>
    <t xml:space="preserve">Gobierno Digital, antes Gobierno en Línea </t>
  </si>
  <si>
    <t xml:space="preserve">Seguridad Digital </t>
  </si>
  <si>
    <t xml:space="preserve">Defensa jurídica </t>
  </si>
  <si>
    <t>Mejora Normativa</t>
  </si>
  <si>
    <t xml:space="preserve">Servicio al ciudadano </t>
  </si>
  <si>
    <t>Participación ciudadana en la gestión pública</t>
  </si>
  <si>
    <t xml:space="preserve">Racionalización de trámites </t>
  </si>
  <si>
    <t xml:space="preserve">Seguimiento y evaluación del desempeño institucional </t>
  </si>
  <si>
    <t xml:space="preserve">Gestión documental </t>
  </si>
  <si>
    <t>Transparencia, acceso a la información pública y lucha contra la corrupción</t>
  </si>
  <si>
    <t>Gestión de la información estadística</t>
  </si>
  <si>
    <t xml:space="preserve">Gestión del conocimiento y la innovación </t>
  </si>
  <si>
    <t xml:space="preserve">Control Interno </t>
  </si>
  <si>
    <t>PND 2022-2026</t>
  </si>
  <si>
    <t>PES 2023-2026</t>
  </si>
  <si>
    <t>PEI 2023-2026</t>
  </si>
  <si>
    <t xml:space="preserve">Administración de riesgos </t>
  </si>
  <si>
    <t>Racionalizacion de tramites</t>
  </si>
  <si>
    <t>Participación ciudadana y rendición de cuentas</t>
  </si>
  <si>
    <t>Mecanismos para mejorar la atención al ciudadano</t>
  </si>
  <si>
    <t>Mecanismos para la transparencia y acceso  a la información</t>
  </si>
  <si>
    <t>Plan de Participación Ciudadana</t>
  </si>
  <si>
    <t>Plan Institucional de Archivos - PINAR</t>
  </si>
  <si>
    <t>De Gestión Documental</t>
  </si>
  <si>
    <t>Anual de Adquisiciones</t>
  </si>
  <si>
    <t>Estratégico de Talento Humano</t>
  </si>
  <si>
    <t>De Bienestar e Incentivos</t>
  </si>
  <si>
    <t xml:space="preserve">Institucional de Capacitación  </t>
  </si>
  <si>
    <t>De Previsión de Recursos Humanos</t>
  </si>
  <si>
    <t>Trabajo Anual en Seguridad y Salud en el Trabajo</t>
  </si>
  <si>
    <t>Anual de Vacantes</t>
  </si>
  <si>
    <t>Estratégico de Tecnologías de la Información y las Comunicaciones - PETI</t>
  </si>
  <si>
    <t>De Seguridad y Privacidad de la Información</t>
  </si>
  <si>
    <t>Convergencia regional, 
Transformación productiva, internacionalización y acción climática</t>
  </si>
  <si>
    <t xml:space="preserve">Alinear la cooperación internacional a las prioridades y agendas de desarrollo.
</t>
  </si>
  <si>
    <t>ALI-124</t>
  </si>
  <si>
    <t>Acciones implementadas por APC Colombia en el marco de la Estrategia ENCI 2023-2026 para la vigencia 2024</t>
  </si>
  <si>
    <t>Diego Alejandro Zuluaga</t>
  </si>
  <si>
    <t>Dirección de Coordinación Interinstitucional</t>
  </si>
  <si>
    <t>Preparación y formulación de la Cooperación Internacional</t>
  </si>
  <si>
    <t xml:space="preserve">Preparación y formulación de la Cooperación Internacional </t>
  </si>
  <si>
    <t xml:space="preserve">Entidades públicas nacionales, departamentales o municipales; organizaciones no gubernamentales; cooperantes internacionales; sectores sociales departamentales o municipales
</t>
  </si>
  <si>
    <t>Inversión (Sistema Nacional de Cooperación Internacional)</t>
  </si>
  <si>
    <t>Elaborar y hacer seguimiento a 10 planes de trabajo para la vigencia 2024 de Cooperación Internacional.</t>
  </si>
  <si>
    <t>Planes de trabajo elaborados y evidencias del seguimiento realizado</t>
  </si>
  <si>
    <t>Marlen Espitia</t>
  </si>
  <si>
    <t>Equipo de Talento Humano</t>
  </si>
  <si>
    <t>X</t>
  </si>
  <si>
    <t>1) Consultor: definir etapas (alcance por vigencia) OK
2) CI: Revisar redacción del producto de acuerdo con alcance APC OK
3) Seguimiento 1erT: N/A OK
Pendiente: revisar actividades CI</t>
  </si>
  <si>
    <t xml:space="preserve">Desarrollar 5 acciones de fortalecimiento de capacidades en gestión de cooperación internacional. </t>
  </si>
  <si>
    <t>Evidencias de lass acciones de fortalecimiento de capacidades realizadas (1. convenio Esap.
2. evidencias de participación en webinar
3. Reuniones virtuales de capacitación a enlaces territoriales ESAP.
4. Asitencia a espacios de fortalecimiento (listas de asistencia y evidencias fotográficas).
5. espacios virtuales de capacitación enlaces regionales (evidencias fotográficas, listado de asistencia).)</t>
  </si>
  <si>
    <t xml:space="preserve">Andrea Esguerra </t>
  </si>
  <si>
    <t>Implementar la estrategia de apropiación institucional y social de la linea tecnica de la Cooperación internacional feminista</t>
  </si>
  <si>
    <t xml:space="preserve">Documento de sistematización socializado con la Mesa de Genero de la  Cooperación Internacional. </t>
  </si>
  <si>
    <t>Kelly Gómez</t>
  </si>
  <si>
    <t xml:space="preserve">Elaborar la linea tecnica interseccional (Genero, Etnicos, Territorio) de la Cooperación Internacional. </t>
  </si>
  <si>
    <t>Documentos técnicos elaborados</t>
  </si>
  <si>
    <t>Identificación y priorización de Cooperación Internacional</t>
  </si>
  <si>
    <t>Dirección de Gestión de Demanda</t>
  </si>
  <si>
    <t>Identificación y priorización.</t>
  </si>
  <si>
    <t>Cooperantes AOD y Sector privado.</t>
  </si>
  <si>
    <t>Acompañar y brindar insumos   para negociación  de marcos país</t>
  </si>
  <si>
    <t>Actas de negocicación
Actas de reuniones
Documentos Ejecutivos</t>
  </si>
  <si>
    <t>Coordinaciones bilateral  y multilateral</t>
  </si>
  <si>
    <t>1) Consultor: ajustar redacción indicador OK
2) CI: N/A OK
3) Seguimiento 1erT: N/A OK
Pendiente: Ajustar linea base con relación a la meta del 80%</t>
  </si>
  <si>
    <t xml:space="preserve">Orientar  las iniciativas de cooperación en los mecanismos de gobernanza en los que participa APC Colombia </t>
  </si>
  <si>
    <t>Actas de reuniones de Comités Técnicos y Directivos de los mecanismos de gobernanza.
Listas de asistencia</t>
  </si>
  <si>
    <t>Implementación y segumiento de Cooperación Internacional</t>
  </si>
  <si>
    <t>Dirección de Oferta</t>
  </si>
  <si>
    <t>Formulación y preparación de la cooperación internacional, Gestión Contractual y Gestión Financiera</t>
  </si>
  <si>
    <t>Paises Socios
Entidades publicas de nivel Nacional y Territorial
Entidades privadas Organizaciones No Gubernamentales
Academia
Mecanismos de Integración Regional</t>
  </si>
  <si>
    <t>Funcionamiento (Transferencias Corrientes - Fondo de Cooperación y Asistencia Internacional FOCAI)</t>
  </si>
  <si>
    <t>Incorporar líneas estratégicas de la ENCI, en proyectos de demanda y de doble vía de Colombia, en al menos el 60% de los nuevos que se negocien con países y mecanismos del Sur Global.</t>
  </si>
  <si>
    <t>Formatos de formulación de proyectos, actas de Comisiones Mixtas, notas conceptuales, matriz de programación y segumiento DOCI.</t>
  </si>
  <si>
    <t>Coordinadora de América Latina y el Caribe</t>
  </si>
  <si>
    <t>Profesionales de los equipos de trabajo, Servicios de traducción, Hardware y software para Videoconferencias</t>
  </si>
  <si>
    <t>Entidades públicas nacionales, departamentales o municipales; organizaciones no gubernamentales; cooperantes internacionales; sectores sociales departamentales o municipales</t>
  </si>
  <si>
    <t xml:space="preserve">Conformar 10 mesas de trabajo temáticas y territoriales para la Dinamización del SNCI Sistema Nacional de Cooperación Internacional. </t>
  </si>
  <si>
    <t>1. Actas de conformación de las mesas.
2. actas de las reuniones.
3. listados de asitencia</t>
  </si>
  <si>
    <t>1) Consultor: ajustar redacción indicador PENDIENTE y definir el alcance por etapas hasta el 2026
2) CI: Dar alcance a la palabra "dinamizado"
3) DEP:creemos que la dinamización se explica a traves del desarrollo de las actividades y no vemos necesario el ajuste del nombre</t>
  </si>
  <si>
    <t>1. Notas concepto elaboradas.
2. Planes de acción desarrollados.
3. Listados de asistencia.
4. Registro fotográfico</t>
  </si>
  <si>
    <t xml:space="preserve">
1. Planes de acción desarrollados.
2. Listados de asistencia.
3. Registro fotográfico</t>
  </si>
  <si>
    <t>Modalidades de cooperación internacional desarrolladas que contribuyen al posicionamiento de Colombia en la gestión de la cooperación</t>
  </si>
  <si>
    <t>Entidades públicas, Organizaciones No Gubernamentales, Cooperantes Internacionales y Entidades Sin Ánimo de Lucro.</t>
  </si>
  <si>
    <t>Inversión (Contrapartidas)</t>
  </si>
  <si>
    <t>Articular la  financiación de al menos 1 proyecto con enfoque multiactor y recursos de contrapartidas</t>
  </si>
  <si>
    <t xml:space="preserve">Ficha técnica, mapa de actores  estrategicos, bateria/artefacto de criterios, Ayuda de memoria,  listdado asistencias, registro fotográfico,  informes que evidencie toda la gestión y estructuración.  </t>
  </si>
  <si>
    <t xml:space="preserve">Luz Emerita Lopez </t>
  </si>
  <si>
    <t>1) Consultor: ajustar redacción indicador 
2) CI: N/A
3) DEP: reenfoque de la redacción propuesta por el consultor</t>
  </si>
  <si>
    <t>Cofinanciar proyectos de cooperación internacional mediante el desembolso de recursos de contrapartidas nacional</t>
  </si>
  <si>
    <t>Convenios suscritos para el mecanismo de contrapartida nacional</t>
  </si>
  <si>
    <t>Santiago Quiñones</t>
  </si>
  <si>
    <t>Identificación y priorizaciónde la Cooperación Internacional</t>
  </si>
  <si>
    <t>Inversión (Transformación digital)</t>
  </si>
  <si>
    <t>Facilitar el acceso  a oportunidades de cooperación  internacional no reembolsable, a través de las difusión y acompañamiento  a convocatorias</t>
  </si>
  <si>
    <t xml:space="preserve">Matriz de seguimiento de oportunidades de cooperación  internacional no reembolsable (convocatorias) </t>
  </si>
  <si>
    <t>Cielo Chamorro</t>
  </si>
  <si>
    <t>1) Consultor: ajustar redacción indicador 
2) CI: N/A
3) DEP: Aprobar la redacción propuesta por el consultor. Asignación de pesos actividades</t>
  </si>
  <si>
    <t>Formular y hacer seguimiento a planes de trabajo con socios de cooperación bilaterales y multilares</t>
  </si>
  <si>
    <t>Planes de trabajo formulados
Actas de seguimiento a los Planes de Trabajo</t>
  </si>
  <si>
    <t>Coordinaciones Bilateral y Multilateral</t>
  </si>
  <si>
    <t>Optimizar la gestión de Certificados de Utilidad Común promoviendo actividades de acompañamiento y socialización permanentes.</t>
  </si>
  <si>
    <t>Ayudas de Memoria de actividades de acompañamiento y socialización
Soporte Teams de Acompañamientos Virtuales
Registro y Seguimiento CUC</t>
  </si>
  <si>
    <t>Equipo CUC</t>
  </si>
  <si>
    <t>Daniel Rodríguez</t>
  </si>
  <si>
    <t>Países socios, mecanismos de integración regional, entidades públicas del nivel nacional y territorial, entidades privadas, organizaciones de la sociedad civil y academia</t>
  </si>
  <si>
    <t xml:space="preserve">Establecer  6 alianzas y 2 estrategias regionales de cooperación sur sur alineadas a líneas estratégicas la ENCI y/o Agendas de desarrollo.
 </t>
  </si>
  <si>
    <t>Documento que formaliza las alianzas y sus anexos que evidencian la estrategia.</t>
  </si>
  <si>
    <t>Coordinadora de Asia África y Eurasia</t>
  </si>
  <si>
    <t>1) Consultor: ajustar redacción indicador 
2) CI: N/A
3) DEP: Aprobar la redacción propuesta por el consultor. Considerar determinar linea base
REVISAR tener dos indicadores muy similares</t>
  </si>
  <si>
    <t xml:space="preserve">Hacer seguimiento a 6 alianzas y 2 estrategias regionales de cooperación sur sur alineadas a líneas estratégicas la ENCI y/o Agendas de desarrollo.
 </t>
  </si>
  <si>
    <t>Actas reuniones, ayuda memoria, reportes, informes de balance o de segumiento.</t>
  </si>
  <si>
    <t xml:space="preserve">
Incorporar los temas en los que Colombia es reconocido como líder técnico, en al menos el 50% de  los nuevos proyectos de oferta y de doble vía de CSS y Tr del país.
 </t>
  </si>
  <si>
    <t>1) Consultor: ajustar redacción indicador 
2) CI: N/A
3) DEP: Aprobar la redacción propuesta por el consultor. Considerar determinar linea base
Pendiente línea base</t>
  </si>
  <si>
    <t>Jhonnatan Gamboa</t>
  </si>
  <si>
    <t>Identificación y priorización, preparación y formulación, implementación y seguimiento</t>
  </si>
  <si>
    <t>Entidades públicas departamentales o municipales, aliados nacionales e internacionales</t>
  </si>
  <si>
    <t xml:space="preserve">Elaborar y socializar un documento  que defina el marco conceptual y de acción para APC-Colombia en materia de cooperación descentralizada </t>
  </si>
  <si>
    <t>Avances del documento preliminar, documento elaborado y evidencias de la socialización interna.</t>
  </si>
  <si>
    <t>1) Consultor: ajustar redacción indicador 
2) CI: N/A
3) DEP: Aprobar la redacción propuesta por el consultor. Considerar determinar linea base y asignar presupuesto a las actividades
Pendiente línea base y presupuesto</t>
  </si>
  <si>
    <t>Definir e implementar el plan de trabajo  en cooperación descentralizada durante la vigencia 2024</t>
  </si>
  <si>
    <t>Plan de trabajo definido y evidencias de implementación de las actividades.</t>
  </si>
  <si>
    <t>Yair Alexander Valderrama Parra</t>
  </si>
  <si>
    <t>Dirección Administrativa y Financiera</t>
  </si>
  <si>
    <t>Administración de Recursos de Cooperación Internacional No Reembolsable y Donaciones en Especie</t>
  </si>
  <si>
    <t>Identificación y priorización, preparación y formulación, implementación y seguimiento, gestión contracutal, gestión financiera, gestión jurídica, administración de recursos y donaciones en especie.</t>
  </si>
  <si>
    <t xml:space="preserve"> Cooperantes, Aliados Técnicos, proveedores y contratistas.</t>
  </si>
  <si>
    <t>Inversión (Administración de recursos)</t>
  </si>
  <si>
    <t>Gestión Administrativa, Gestión Financiera, administración de recursos y donaciones en especie.</t>
  </si>
  <si>
    <t>Donantes, Beneficiarios finales, agentes aduaneros u operadores logísticos y entes reguladores.</t>
  </si>
  <si>
    <t>Nuevas fuentes y mecanismos de financiamiento potencializados</t>
  </si>
  <si>
    <t>Identificación y priorización</t>
  </si>
  <si>
    <t xml:space="preserve"> Cooperantes, Aliados </t>
  </si>
  <si>
    <t>Funcionamiento (Adquisición de bienes y servicios)</t>
  </si>
  <si>
    <t>Formular  la estrategia de mecanismos de financiación  para el desarrollo con fuentes privadas</t>
  </si>
  <si>
    <t>Documento "Estrategia de Mecanismos de financiación para el desarrollo con fuentes privadas"</t>
  </si>
  <si>
    <t>Andres Ceballos</t>
  </si>
  <si>
    <t>1) Consultor: Ajustar redacción. La unidad de medida y la programación no coincide con la formula
2) CI: N/A
3) DEP:  Es necesario ajustar la programación para que coincida con la fórmula</t>
  </si>
  <si>
    <t>Orientar la estructuración de  dos mecanismos privados de financiamiento para el desarrollo</t>
  </si>
  <si>
    <t xml:space="preserve">Documento orientador de la  estructura de dos mecanismos privados de financiamiento para el desarrollo. </t>
  </si>
  <si>
    <t>Convergencia regional</t>
  </si>
  <si>
    <t>Gestionar conocimiento orientado al fortalecimiento de capacidades en cooperación internacional para el desarrollo</t>
  </si>
  <si>
    <t>GES-124</t>
  </si>
  <si>
    <t>Se debe ajustar</t>
  </si>
  <si>
    <t>Maria Paula Alonso</t>
  </si>
  <si>
    <t>Dirección General</t>
  </si>
  <si>
    <t>Gestión de comunicaciones</t>
  </si>
  <si>
    <t>Todos los procesos</t>
  </si>
  <si>
    <t>Entidades públicas nacionales, departamentales o municipales; organizaciones no gubernamentales; cooperantes internacionales; sectores sociales departamentales o municipales, academia, centros de estudio, investigadores, Observatorios pares del orden nacional e internacional</t>
  </si>
  <si>
    <t>porcentaje</t>
  </si>
  <si>
    <t>N/A</t>
  </si>
  <si>
    <t>Producir documentos a partir de insumos relacionados por las direcciones técnicas</t>
  </si>
  <si>
    <t>Documentos producidos</t>
  </si>
  <si>
    <t>Equipo del Observatorio</t>
  </si>
  <si>
    <t>1) Consultor: Ajustar redacción de indicador y fórmula
2) CI: Indica que el observatorio no es producto de un plan de acción para 2024 y debe pensarse otro nombre
3) DEP:  Ok con el ajuste de redacción del ID y con el cambio de nombre del producto</t>
  </si>
  <si>
    <t>Generar espacios de conocimiento</t>
  </si>
  <si>
    <t xml:space="preserve">Documento de justificación del espacio de conocimeinto, documento de planeación(acatas, perfiles de participantes, cronograma) </t>
  </si>
  <si>
    <t>Estrategia de Gestión del Conocimiento y la Innovación diseñada e implementada</t>
  </si>
  <si>
    <t>Carlos Alberto Cifuentes</t>
  </si>
  <si>
    <t>Entidades públicas nacionales, departamentales o municipales; organizaciones no gubernamentales; cooperantes internacionales; sectores sociales departamentales o municipales, academia, centros de estudio, investigadores, Observatorios pares del orden nacional e internacional, personal de APC-Colombia</t>
  </si>
  <si>
    <t>Documento de Estrategia de Gestión del Conocimiento y la Innovación y Manual de implementación en APC-colombia</t>
  </si>
  <si>
    <t>Equipo de Gestión de conocimiento</t>
  </si>
  <si>
    <t>1) Consultor: Ajustar redacción de indicador y fórmula
2) CI: N/A
3) DEP:  Ok con el ajuste de redacción del ID. Se debe incluir el proceso al que hace parte. Ajustar redacción del producto</t>
  </si>
  <si>
    <t xml:space="preserve">1. Metodología de captura del conocimiento de valor y de los grupos de valor.
2. Documento en el que se definan los instrumentos y herramientas físicas y tecnológicas en que se construirá el repositorio. 
3. Repositorio físico y digital de saberes misionales y de apoyo de APC-Colombia. </t>
  </si>
  <si>
    <t xml:space="preserve">1. Documento en el que se especifique la estructuración de la unidad de capacitación, indicando sus integrantes, cómo operará, plan de acción, cronograma, recursos requeridos, y propuesta de formalizar normativamente la Unidad al interior de APC-Colombia. 
2. Documento con diseño de curso de formulación de proyectos estructurado. </t>
  </si>
  <si>
    <t xml:space="preserve">1. Documento con las directrices de formación para la preinducción, inducción y reinducción; metodologías, tiempos de capacitación, cronograma de capacitaciones para 2024. 
2. Documento con las directrices de implementación de la Estrategia de Gestión de Conocimiento y la Innovación en la gestión documental, con directrices, metodologías, plan de trabajo y cronograma para 2024. </t>
  </si>
  <si>
    <t>Internacionalización</t>
  </si>
  <si>
    <t xml:space="preserve">Producir información de calidad, oportuna y pertinente, para la toma de decisiones en materia de cooperación internacional al desarrollo
</t>
  </si>
  <si>
    <t>PRO-124</t>
  </si>
  <si>
    <t xml:space="preserve">Todos los procesos </t>
  </si>
  <si>
    <t>DANE, cooperantes, otros actores del SNCI que provean información, usuarios internos</t>
  </si>
  <si>
    <t>Reallizar un diagnóstico frente al estado actual de la política de Gestión Estadística</t>
  </si>
  <si>
    <t>Documento diagnostico Estado Actual de la Política de Gestión Estadística
Actas de reunión</t>
  </si>
  <si>
    <t>Coordinación Bilaterales</t>
  </si>
  <si>
    <t>1) Consultor: Ajustar redacción de indicador y propone fórmula ya que no tenía. También incluir línea base
2) CI: Indica q se debe ajustar el producto ya que la redacción no es consistente con el indicador y plantea revisar las actividades
3) DEP:  Ok con el ajuste de redacción del ID. Ajustar redacción del producto y asignar proceso responsable</t>
  </si>
  <si>
    <t>Brindar lineamientos  y recomendaciones para el registro de información de Cooperación Internacional (AOD)</t>
  </si>
  <si>
    <t>Documento de Lineamientos y Recomendaciones para el registro de información de Cooperación Internacional (AOD)</t>
  </si>
  <si>
    <t>Elaborar productos de análisis de la Asistencia Oficial al Desarrollo (AOD) que recibe el país</t>
  </si>
  <si>
    <t>Documento de Analisis de  Asistencia Oficial al Desarrollo (AOD) que recibe el país 2023.</t>
  </si>
  <si>
    <t>No es claro la condición deseada del SGI: se quiere crear? Mejorar? Construir? Desarrollar?</t>
  </si>
  <si>
    <t>Willy Alexander Vijalba</t>
  </si>
  <si>
    <t>Gestión de Tecnologías de la información</t>
  </si>
  <si>
    <t>APC-Colombia, Agencias de Cooperación, Entidades Territoriales, Gobierno, Actores Bilaterales, Organismos Multilaterales, Sector Privado, Organizaciones de la sociedad civil, ciudadanía en general.</t>
  </si>
  <si>
    <t>Personal del Grupo de Tecnologías, Director DAF, Hardware, Software, Servicios Tecnologicos, Sistemas de Información</t>
  </si>
  <si>
    <t xml:space="preserve">Convergencia regional, 
Transformación productiva, </t>
  </si>
  <si>
    <t>Optimizar el modelo de operación para contribuir de manera efectiva al logro de los propósitos institucionales</t>
  </si>
  <si>
    <t>OPT-124</t>
  </si>
  <si>
    <t>Jeny Patricia Gutiérrez</t>
  </si>
  <si>
    <t>Gestión Jurídica, Gestión Contractual y Gestión Financiera</t>
  </si>
  <si>
    <t>Realizar seguimiento a la ejecución técnica de las iniciativas y/o proyectos del Fondo Alianza del Pacífico, según el modelo de gestión determinado.</t>
  </si>
  <si>
    <t>Informes y/o  reportes de avance, actas de reuniones.</t>
  </si>
  <si>
    <t>Responsable en DOCI del FAP (Jeny Patricia Gutierrez)</t>
  </si>
  <si>
    <t>Grupos de valor involucrados para la actividad</t>
  </si>
  <si>
    <t>Documento aprobado y % de implementación del PEC en la vigencia 2024</t>
  </si>
  <si>
    <t>Sandra Garzón</t>
  </si>
  <si>
    <t>1) Consultor: Ajustar redacción de indicador y fórmula. También incluir línea base
2) CI: N/A
3) DEP:  Ok con el ajuste de redacción del ID. Ajustar redacción del producto para saber cuál es la condición deseada</t>
  </si>
  <si>
    <t>Visibilizar eventos institucionales de la Agencia</t>
  </si>
  <si>
    <t xml:space="preserve">1. Parrilla de contenidos de Redes sociales y medios y/o 2. Publicaciones en RRSS y/o 3. Transmisión del evento y/o 4. Matriz de seguimiento o documento que haga su función </t>
  </si>
  <si>
    <t>Publicar boletines externo e internos</t>
  </si>
  <si>
    <t>Documento con boletines publicados</t>
  </si>
  <si>
    <t>Desarrollar estrategia de redes sociales</t>
  </si>
  <si>
    <t xml:space="preserve">Documento con el seguimiento a la parrilla de contenidos periódica y un análisis periódico de redes sociales </t>
  </si>
  <si>
    <t>Gestión Administrativa</t>
  </si>
  <si>
    <t xml:space="preserve">usuarios internos
</t>
  </si>
  <si>
    <t>Yvette Araujo Hernández</t>
  </si>
  <si>
    <t>Gestión del Talento Humano</t>
  </si>
  <si>
    <t>Todos los procesos de la Entidad</t>
  </si>
  <si>
    <t>Ok</t>
  </si>
  <si>
    <t>Lucena Valencia</t>
  </si>
  <si>
    <t>Gestión Contractual</t>
  </si>
  <si>
    <t xml:space="preserve">Uusuarios internos de APC-Coiombia, proveedores </t>
  </si>
  <si>
    <t>Alex Alberto Rodríguez</t>
  </si>
  <si>
    <t>Evaluación control y mejora</t>
  </si>
  <si>
    <t>Procesos/dependencias responsables de las actividades asIgnadas por ley.</t>
  </si>
  <si>
    <t>Uusuarios internos de APC-Coiombia</t>
  </si>
  <si>
    <t>Formular plan de trabajo (auditoría)</t>
  </si>
  <si>
    <t xml:space="preserve">Plan de trabajo aprobado. Acta Comité de Cooridnación Sistema de Control Interno </t>
  </si>
  <si>
    <t>Adriana Botero</t>
  </si>
  <si>
    <t>Ejecutar el plan de trabajo (auditoría)</t>
  </si>
  <si>
    <t>Informes de Auditoría publicados</t>
  </si>
  <si>
    <t xml:space="preserve">Diana del Pilar Morales </t>
  </si>
  <si>
    <t>Gestión Jurídica</t>
  </si>
  <si>
    <t>Uusuarios internos de APC-Coiombia, proveedores , entidades, aliados</t>
  </si>
  <si>
    <t xml:space="preserve">Realizar mesas de trabajo interinstitucional con entidades aliadas técnicas, beneficiarias, ejecutoras y oferentes de cooperación internacional técnica y financiera no reembolsable, a solicitud de las direcciones técnicas y áreas de trabajo de la Agencia. </t>
  </si>
  <si>
    <t>Portafolio de evidencias y/o Presentaciones y/o Lista de asistencia</t>
  </si>
  <si>
    <t>Martha García</t>
  </si>
  <si>
    <t>Realizar un espacio de conocimiento con supervisores de contratos de APC - Colombia y aliados técnicos.</t>
  </si>
  <si>
    <t>Presentaciones  y Lista de asistencia</t>
  </si>
  <si>
    <t>1) Consultor: Ajustar redacción de indicador y fórmula.
2) CI: Determinar el alcance del producto, pues para CI hace falta la Defensa Jurídica, asi como determinar cual es el rol del proceso en este producto. También mirar el tema de la vigencia pues al politica es a dos años
3) DEP:  Ok con el ajuste de redacción del ID. Ajustar redacción del producto para saber cuál es la condición deseada.</t>
  </si>
  <si>
    <t>Faisuly Urrea López</t>
  </si>
  <si>
    <t>Gestión Financiera</t>
  </si>
  <si>
    <t>Proceso de Gestión Financiera</t>
  </si>
  <si>
    <t>Personal del proceso</t>
  </si>
  <si>
    <t>María Victoria Losada</t>
  </si>
  <si>
    <t>Direccionamiento Estratégico y Planeación</t>
  </si>
  <si>
    <t>usuarios internos
Cabeza de sector, DNP</t>
  </si>
  <si>
    <t>Formular el cronograma de acciones del plan Maestro de Planeación  2024</t>
  </si>
  <si>
    <t>Cronograma de acciones definidas</t>
  </si>
  <si>
    <t>Julio Ignacio Gutiérrez</t>
  </si>
  <si>
    <t>Realizar la ejecución y seguimiento a las acciones del cronograma</t>
  </si>
  <si>
    <t>Matriz de seguimiento de acciones definidias</t>
  </si>
  <si>
    <t>Compras y contratación pública</t>
  </si>
  <si>
    <t>Programa de  Gestión Documental</t>
  </si>
  <si>
    <t>Plan Anual de Adquisiciones</t>
  </si>
  <si>
    <t>Plan Estratégico de Talento Humano</t>
  </si>
  <si>
    <t>Plan De Bienestar e Incentivos</t>
  </si>
  <si>
    <t xml:space="preserve">Plan Institucional de Capacitación  </t>
  </si>
  <si>
    <t>Plan De Previsión de Recursos Humanos</t>
  </si>
  <si>
    <t>Plan de Trabajo Anual en Seguridad y Salud en el Trabajo</t>
  </si>
  <si>
    <t>Plan anual de Vacantes</t>
  </si>
  <si>
    <t>Plan Estratégico de Tecnologías de la Información y las Comunicaciones - PETI</t>
  </si>
  <si>
    <t>Plan De Seguridad y Privacidad de la Información</t>
  </si>
  <si>
    <t>ALI-125</t>
  </si>
  <si>
    <t>Sandra Yanneth Bermúdez Marín</t>
  </si>
  <si>
    <t>Porcentaje de las acciones implementadas por APC-Colombia en el marco de la Estrategia Nacional de Cooperación Internacional ENCI 2023-2026 durante la vigencia 2025</t>
  </si>
  <si>
    <t>(Número de acciones realizadas durante la vigencia en la implementación estrategia  ENCI 2023-2026 /  Número de acciones programadas en la vigencia en la implementación estrategia  ENCI 2023-2026) x 100</t>
  </si>
  <si>
    <t>Realizar seguimiento y gestión a 10 planes de trabajo de Cooperación Internacional acordados durante la vigencia 2024 .</t>
  </si>
  <si>
    <t>Planes de trabajo en ejecución y gestión y evidencias del seguimiento realizado</t>
  </si>
  <si>
    <t>Equipo de Talento Humano y recursos financieros</t>
  </si>
  <si>
    <t>Formular e implementar el Programa de Fortalecimiento de capacidades para los actores del SNCICol durante la vigencia 2025</t>
  </si>
  <si>
    <t xml:space="preserve">Evidencias de las acciones de fortalecimiento de capacidades realizadas
 1. Documento de programa formulado.
2. evidencias de participación en las actividades del programa (listas de asistencia, piezas de comunicación, espacios sincrónicos)
</t>
  </si>
  <si>
    <t xml:space="preserve">Porcentaje de alineación de los recursos de cooperación internacional a las prioridades definidas en la Estrategia Nacional de Cooperación Internacional ENCI 2023-2026. </t>
  </si>
  <si>
    <t>(Monto de recursos alineados a las prioridades definidas en la ENCI 2023-2026 / Monto total de la cooperación registrada) * 100</t>
  </si>
  <si>
    <t>Acompañar y brindar insumos para negociación de marcos país</t>
  </si>
  <si>
    <t>Julian Ramirez</t>
  </si>
  <si>
    <t>Se actualizó, Enero 30 de 2025, sesión ordinaria adelantada ayer del comité institucional de gestión y desempeño</t>
  </si>
  <si>
    <t>Formular y avanzar en la implementación de una estrategia de movilización de recursos de cooperación internacional durante la vigencia 2025</t>
  </si>
  <si>
    <t>Documento con estrategia de movilización de recursos y matriz de seguimiento a la implementación de la estrategia</t>
  </si>
  <si>
    <t xml:space="preserve">Orientar las iniciativas de cooperación en los mecanismos de gobernanza en los que participa APC Colombia </t>
  </si>
  <si>
    <t>Actas de reuniones de Comités Técnicos y Directivos de los mecanismos de gobernanza y/o Listas de asistencia y/o Ayudas memoria de los espacios en que se participe y/o correos electrónicos.</t>
  </si>
  <si>
    <t>Laura Cadavid</t>
  </si>
  <si>
    <t>Porcentaje de proyectos aprobados de demanda y doble vía alineados a la ENCI 2023-2026 (Igual o mayor a 60%)</t>
  </si>
  <si>
    <t>(Proyectos aprobados de demanda y doble vía alineados a la ENCI 2023-2026 / proyectos aprobados de demanda y doble vía ) * 100</t>
  </si>
  <si>
    <t>Porcentaje del Sistema Nacional de Cooperación Internacional Dinamizado en la vigencia 2025</t>
  </si>
  <si>
    <t>(Número de acciones realizadas durante la vigencia para la dinamización del Sistema Nacional de Cooperación Internacional /  número de acciones programadas en la vigencia para la dinamización del Sistema Nacional de Cooperación Internacional) x100</t>
  </si>
  <si>
    <t xml:space="preserve">Gestionar 10 mesas de trabajo sectoriales (temáticas) y territoriales para la Dinamización del SNCI Sistema Nacional de Cooperación Internacional. </t>
  </si>
  <si>
    <t>1. Ayuda memoria de reuniones convocadas por  las mesas para la articulación y gestion de la CI.
2. actas de las reuniones.
3. listados de asitencia</t>
  </si>
  <si>
    <t>Equipo de Talento Humano, recursos financieros</t>
  </si>
  <si>
    <t>Gestionar 5 intercambios de conocimiento Col-Col, alineados a los planes de trabajo del SNCI.</t>
  </si>
  <si>
    <t>Porcentaje de recursos de contrapartida nacional asignados a proyectos de cooperación internacional no reembolsable alineados a la ENCI 2023-2026</t>
  </si>
  <si>
    <t>(Recursos de contrapartida nacional asignados a proyectos de cooperación internacional alineados con la ENCI 2023-2026/ total de recursos disponibles para la cofianciación de los proyectos con contrapartida nacional) x 100</t>
  </si>
  <si>
    <t>Articular alianza multiactor en al menos 1 proyecto financiado con recursos de contrapartida nacional</t>
  </si>
  <si>
    <t>Santiago Quiñones Cárdenas</t>
  </si>
  <si>
    <t>Dirección de Gestión de Demanda de Cooperación Internacional</t>
  </si>
  <si>
    <t>(Actividades de posicionamiento desarrolladas que contribuyen al posicionamiento de Colombia en la Cooperación Internacional a través de la AOD / Actividades de posicionamiento programadas) *100</t>
  </si>
  <si>
    <t>Facilitar el acceso  a oportunidades de cooperación  internacional no reembolsable, a través de las difusión de al menos 200 convocatorias internacionales y el acompañamiento a al menos 20 convocatorias</t>
  </si>
  <si>
    <t>Formular y hacer seguimiento a al menos 10 planes de trabajo con socios de cooperación bilaterales y multilares</t>
  </si>
  <si>
    <t>Carolina Rodriguez</t>
  </si>
  <si>
    <t>FOCAI</t>
  </si>
  <si>
    <t>Implementar el plan de trabajo para la mejora continua del procedimiento de gestión de Certificados de Utilidad Común promoviendo actividades de acompañamiento y socialización permanentes.</t>
  </si>
  <si>
    <t>Ayudas memoria de reuniones y/o instrumentos de formalización de apoyo de la cooperación y/o correos electrónicos</t>
  </si>
  <si>
    <t>Daniel Rodríguez Rubiano</t>
  </si>
  <si>
    <t>Dirección de Oferta de Cooperación Internacional</t>
  </si>
  <si>
    <t>Alianzas y estrategias regionales en ejecución alineadas con el Sistema Nacional de Cooperación Internacional SNCI o agendas de desarrollo.</t>
  </si>
  <si>
    <t xml:space="preserve">Número de Alianzas y estrategias regionales en ejecución alineadas con el Sistema Nacional de Cooperación Internacional SNCI o agendas de desarrollo </t>
  </si>
  <si>
    <t>Numérico</t>
  </si>
  <si>
    <t xml:space="preserve">Hacer seguimiento a 12 alianzas y 2 estrategias regionales de cooperación sur sur alineadas a líneas estratégicas la ENCI y/o Agendas de desarrollo.
 </t>
  </si>
  <si>
    <t>Porcentaje de nuevos proyectos de oferta y de doble vía de CSS y Tr del país aprobados, en los que Colombia  es líder  (igual o mayor al 50%)</t>
  </si>
  <si>
    <t>(Nuevos proyectos de oferta y de doble vía de CSS y Tr del país aprobados, en los que Colombia  es líder / Nuevos proyectos de oferta y de doble vía de CSS y Tr del país aprobados) x 100</t>
  </si>
  <si>
    <t>Convergencia regional,
Transformación productiva, internacionalización y acción climática</t>
  </si>
  <si>
    <t>Alinear la cooperación internacional a las prioridades y agendas de desarrollo.</t>
  </si>
  <si>
    <t>Identificación y priorización, preparación y formulación, implementación y seguimiento, gestión contractual, gestión financiera, gestión jurídica, administración de recursos y donaciones en especie.</t>
  </si>
  <si>
    <t>Gina Carolina Castellanos Bahos</t>
  </si>
  <si>
    <t> </t>
  </si>
  <si>
    <t>Socializar el documento de lineamiento para la Administración de Recursos de Cooperación Internacional No Reembolsable y Donaciones en Especie</t>
  </si>
  <si>
    <t>Actas de asitencia</t>
  </si>
  <si>
    <t>Realizar acompañamiento a las direcciones misionales  para la consecución de nuevos recursos de cooperacion internacional para ser administrados por APC-Colombia</t>
  </si>
  <si>
    <t xml:space="preserve">Actas de reunión de seguimiento, listas de asistencias
(Visitas y/o reuniones virtuales)  de los acompañamientos realizados a las direcciones misionales </t>
  </si>
  <si>
    <t>Actas de reunión de seguimiento, listas de asistencias
(Visitas y/o reuniones virtuales) y/o informes.</t>
  </si>
  <si>
    <t>(Donaciones Internacionales en especie canalizadas / Total de donaciones Internacionales en especie programadas)*100</t>
  </si>
  <si>
    <t>Canalizar las donaciones en especie en el marco  de la  cooperación internacional.</t>
  </si>
  <si>
    <t xml:space="preserve">Realizar el seguimiento de los informes de impacto  de las donaciones en especie canalizadas por APC Colombia. </t>
  </si>
  <si>
    <t xml:space="preserve">Informes de impacto presentados por los beneficiarios finales </t>
  </si>
  <si>
    <t>x</t>
  </si>
  <si>
    <t>Número de mecanismos  innovadores de financiemiento diseñados y/o implementados</t>
  </si>
  <si>
    <t>No. De mecanismos innovadores de financiamiento diseñados y/o implementados</t>
  </si>
  <si>
    <t>Número</t>
  </si>
  <si>
    <t>Fortalecer capacidades dentro del SNCI para la gestión de mecanismos innovadores de financiación</t>
  </si>
  <si>
    <t>Pensum de cursos sobre mecanismos innovadores y/o listados de asistencia y/o grabaciones y fotografias de desarrollo de los cursos y/o material didactico</t>
  </si>
  <si>
    <t>Adelantar un estudio jurídico y técnico que defina la hoja de ruta para instalar un nuevo mecanismo en la Agencia</t>
  </si>
  <si>
    <t>Documento de estudio jurídico y técnico</t>
  </si>
  <si>
    <t>Natalia Vargas</t>
  </si>
  <si>
    <t>Apoyar la Consolidación de la mesa de trabajo con el sector sin ánimo de lucro dentro del SNCI.</t>
  </si>
  <si>
    <t>Actas de reuniones; planes de trabajo derivados de la mesa; listados de asistencia</t>
  </si>
  <si>
    <t>GES-125</t>
  </si>
  <si>
    <t>Gestionar el Observatorio de Cooperación Internacional técnica y Financiera no reembolsable durante la vigencia 2025</t>
  </si>
  <si>
    <t>Maria Paula Alonso Gamboa</t>
  </si>
  <si>
    <t>Porcentaje de avance en la ejecución del Plan de Trabajo del observatorio durante la vigencia</t>
  </si>
  <si>
    <t>(Porcentaje de actividades desarrolladas en la vigencia 2025, del Plan de Trabajo del observatorio  / Total de actividades programadas en el plan de trabajo del observatorio de cooperación internacional técnica y financiera no reembolsable para la vigencia 2025) *100</t>
  </si>
  <si>
    <t>Formular el Plan de Trabajo del Observatorio para la vigencia 2025</t>
  </si>
  <si>
    <t>Plan de Trabajo Formulado</t>
  </si>
  <si>
    <t>Documento de justificación del espacio de conocimeinto, documento de planeación(acatas, perfiles de participantes, cronograma)</t>
  </si>
  <si>
    <t>Avance en la implementación de la Estrategia de Gestión del Conocimiento y la Innovación durante la vigencia 2025</t>
  </si>
  <si>
    <t>Maria Victoria Losada Trujillo y Silvia Rocío Goméz Sandoval</t>
  </si>
  <si>
    <t>Porcentaje de avance en la implementación de la estrategia de gestión del conocimiento y la innovación diseñada</t>
  </si>
  <si>
    <t>(Número de acciones realizadas durante la vigencia para el desarrollo de la estrategia de Gestión del Conocimiento y la Innovación /  número de acciones programadas en la vigencia para el desarrollo de la estrategia de Gestión del Conocimiento y la Innovación) x100</t>
  </si>
  <si>
    <t>Presentar a la Alta dirección la propuesta de la hoja de ruta (estrategia) de gestión del conocimiento y la innovación y socializarla  al interior de la Entidad</t>
  </si>
  <si>
    <t>Lista de asistencia y documento de presentación  dela propuesta de la hoja de ruta (estrategia) de gestión del conocimiento y la innovación</t>
  </si>
  <si>
    <t>Gloria Patricia Pinzón Batidas y/oSilvia Rocio Gómez Sandoval</t>
  </si>
  <si>
    <t>Avanzar en la implementación de la hoja de ruta (estrategia) de gestión del conocimiento y la innovación, durante la vigencia 2025 y efectuar seguimiento a su desarrollo.</t>
  </si>
  <si>
    <t>Evidencias de la implementación de la hoja de ruta. Informes períodicos de avance de la  hoja de ruta (estrategia) de gestión del conocimiento y la innovación,</t>
  </si>
  <si>
    <t>PRO-125</t>
  </si>
  <si>
    <t xml:space="preserve"> Diseño de documentos en el marco de la implementación de la política estadística de la entidad.</t>
  </si>
  <si>
    <t>Porcentaje de avance del diseño de documentos en el marco de la implementación de la política estadística</t>
  </si>
  <si>
    <t>(Número de documentos diseñados durante la vigencia en el marco de la implementación de la política estadística /  Número de documentos programados para la vigencia en el marco de la implementación de la política estadística) x100</t>
  </si>
  <si>
    <t>Elaborar al menos 4 de los documentos requeridos  para avanzar la implementacion de la política estadística en la entidad</t>
  </si>
  <si>
    <t>Evidencias de los avances de los documentos, documentos elaborados/diseñados</t>
  </si>
  <si>
    <t>Jaime Gallego</t>
  </si>
  <si>
    <t>Documento de Analisis de  Asistencia Oficial al Desarrollo (AOD) que recibe el país 2024, enviado a diagramación.</t>
  </si>
  <si>
    <t>Sistema de Gestión de la Información implementado</t>
  </si>
  <si>
    <t>Willy Alexander Vijalba Caballero</t>
  </si>
  <si>
    <t xml:space="preserve">Número de iniciativas implementadas durante la vigencia, conforme a la hoja de ruta del PETI.
 </t>
  </si>
  <si>
    <t>Número de iniciativas implementadas durante la vigencia, conforme a la hoja de ruta del PETI.</t>
  </si>
  <si>
    <t xml:space="preserve">Reporte de avance de las iniciativas contratadas para incorporar nuevas capacidades TICS
</t>
  </si>
  <si>
    <t xml:space="preserve"> Willy Alexander Vijalba Caballero</t>
  </si>
  <si>
    <t>Fortalecer y mantener las capacidades de servcios tecnológicos para la transformación digital TIC</t>
  </si>
  <si>
    <t>Reporte de avance de las iniciativas contratadas para fortalecer o sostener la operación TICS</t>
  </si>
  <si>
    <t xml:space="preserve">
Ruben Dario Rojas Morales </t>
  </si>
  <si>
    <t>Realizar Jornadas de Socialización con los Clientes Internos sobre la Ejecución del PETI 2024 y la atención al usuario</t>
  </si>
  <si>
    <t>Informe de socialización y atención de casos de TICS</t>
  </si>
  <si>
    <t>Erika Marcela Quiñones</t>
  </si>
  <si>
    <t>OPT-125</t>
  </si>
  <si>
    <t>Jeny Patricia Gutiérrez Ropero</t>
  </si>
  <si>
    <t>Porcentaje de iniciativas y/o proyectos aprobadas del Fondo del Pacífico con seguimiento técnico.</t>
  </si>
  <si>
    <t>Implementación del Plan Estratégico de Comunicaciones en la vigencia 2025</t>
  </si>
  <si>
    <t>Porcentaje del Plan Estratégico de Comunicaciones PEC 2025 implementado</t>
  </si>
  <si>
    <t>Porcentaje de avance en la implementación del PEC durante el período</t>
  </si>
  <si>
    <t>Elaborar y publicar boletín interno "Mi Agencia al Día"</t>
  </si>
  <si>
    <t>Documento con evidencia de boletines elaborados y publicados</t>
  </si>
  <si>
    <t>Elaborar y publicar el boletín virtual mensual externo "Cooperación para la Vida" y el boletín semanal "En Breve" en redes sociales</t>
  </si>
  <si>
    <t xml:space="preserve">Documento con evidencia de boletines elaborados y publicados </t>
  </si>
  <si>
    <t>Documento con parrilla y análisis de las redes sociales</t>
  </si>
  <si>
    <t>Visubilizar la gestión de la Agencia a través de eventos</t>
  </si>
  <si>
    <t xml:space="preserve">Documento con evidencia de piezas y canales de los eventos que visibilizan la gestión de la Agencia. </t>
  </si>
  <si>
    <t>P18</t>
  </si>
  <si>
    <t>S32</t>
  </si>
  <si>
    <t>Analizar los resultados de la implementación del Plan Estratégico de Comunicaciones obtenidos durante la vigencia 2025</t>
  </si>
  <si>
    <t>Documento Word con metodolgía DOFA</t>
  </si>
  <si>
    <t xml:space="preserve">Convergencia regional,
Transformación productiva, </t>
  </si>
  <si>
    <t>Implementación del plan de trabajo del proceso de gestión administrativa 2025</t>
  </si>
  <si>
    <t>Luis Alejandro Gutiérrez Salazar</t>
  </si>
  <si>
    <t xml:space="preserve">Plan de trabajo del proceso de gestión administrativa 2025 implementado </t>
  </si>
  <si>
    <t xml:space="preserve">
Dirección Administrativa y Financiera</t>
  </si>
  <si>
    <t>usuarios internos</t>
  </si>
  <si>
    <t>Porcentaje de implementación del Plan de trabajo del proceso de gestión administrativa 2025 en el 2025</t>
  </si>
  <si>
    <t>Definir, implementar y hacer seguimiento al plan de trabajo del proceso de gestión administrativa</t>
  </si>
  <si>
    <t>Porcentaje de implementación del Plan de trabajo del proceso de gestión administrativa 2025 en el 2026</t>
  </si>
  <si>
    <t>Avanzar en las actividades relacionadas con la gestion documental enfocadas a la politica de MIPG</t>
  </si>
  <si>
    <t>Porcentaje de implementación del Plan de trabajo del proceso de gestión administrativa 2025 en el 2027</t>
  </si>
  <si>
    <t>Realizar seguimiento y evaluación al Plan Institucional de Gestión Ambiental - PIGA</t>
  </si>
  <si>
    <t>Porcentaje de implementación del Plan de trabajo del proceso de gestión administrativa 2025 en el 2028</t>
  </si>
  <si>
    <t xml:space="preserve">Realizar el seguimiento al Plan Anual de Adquisiciones vigente  de la entidad al menos tres (3) veces al año con el proceso gestión Contractual </t>
  </si>
  <si>
    <t>Implementación del Plan Estratégico de Talento Humano en la vigencia 2025</t>
  </si>
  <si>
    <t>Yvette Araújo Hernández</t>
  </si>
  <si>
    <t>Porcentaje del Nivel de cumplimiento del Plan Estratégico del Talento Humano en la vigencia 2025</t>
  </si>
  <si>
    <t>(((([No. De Actividades ejecutadas PIC]/[No. Actividades Programadas PIC 2025])*0.3+([No. Actividades ejecutadas PEI]/[No. Actividades Programadas PEI 2025])*0.3+([No Actividades Ejecutadas PASGSST 2025]/[No. Actividades Programadas PASGSST 2025])*0.2+([No. actividades ejecutadas PAV]/[No. actividades programadas PAV 2025])*0.2)*100)*0.25)</t>
  </si>
  <si>
    <t>Formular y publicar los planes de TH en la sede electrónica de la entidad correspondientes a la vigencia 2025</t>
  </si>
  <si>
    <t>Yvette Araujo Hernandez</t>
  </si>
  <si>
    <t>Evaluar los resultados de la ejecución de los planes de Talento Humano</t>
  </si>
  <si>
    <t>Implementación plan de trabajo de gestión contractual vigencia 2025</t>
  </si>
  <si>
    <t>Edna Lorena Yisseth León Savedra</t>
  </si>
  <si>
    <t>Porcentaje de avance del plan de trabajo de gestion contractual Vigencia 2025</t>
  </si>
  <si>
    <t xml:space="preserve">Usuarios internos de APC-Coiombia, proveedores </t>
  </si>
  <si>
    <t xml:space="preserve"> $     24.000.000,00</t>
  </si>
  <si>
    <t>Ivanna Carolina Berrio</t>
  </si>
  <si>
    <t>Realizar capacitación sobre el contenido del documento de lineamientos sobre la debida diligencia en la supervisión de contratos, conforme al plan de trabajo de la implementación de la política de prevención del daño antijurídico 2024-2025</t>
  </si>
  <si>
    <t>Liistado de asistencia, fotografias, presentación</t>
  </si>
  <si>
    <t>Jennifer Sierra Calderon</t>
  </si>
  <si>
    <t>Divulgar el documento de lineamientos sobre la debida diligencia en la supervisión de contratos, conforme al plan de trabajo de la implementación de la política de prevención del daño antijurídico 2024-2025</t>
  </si>
  <si>
    <t xml:space="preserve">Solicitud de pieza comunicacional y constancia de publicacion y/o divulgación </t>
  </si>
  <si>
    <t>Implementación del Plan de Trabajo de Control Interno vigencia 2025</t>
  </si>
  <si>
    <t>Carlos Alberto Aristizábal Ospina</t>
  </si>
  <si>
    <t>Claudia Milena Lasso Sanchez</t>
  </si>
  <si>
    <t>Implementación de la política de prevención de daño antijurídico en la vigencia 2025</t>
  </si>
  <si>
    <t>Diana del Pilar Morales Betancourt</t>
  </si>
  <si>
    <t>Porcentaje de la política de prevención de daño antijurídico implementada en la vigencia 2025</t>
  </si>
  <si>
    <t>Cesar Camilo Saavedra Arteaga</t>
  </si>
  <si>
    <t>Realizar un conversatorio dirigido a colaboradores, servidores y contratistas de APC-Colombia, respecto a la teorìa de motivos y finalidades del acto administrativo.</t>
  </si>
  <si>
    <t>Elaboración y publicación de estados financieros en la vigencia 2025</t>
  </si>
  <si>
    <t>Implementación del plan Maestro de Planeación y Seguimiento Institucional 2025</t>
  </si>
  <si>
    <t>María Victoria Losada Trujillo</t>
  </si>
  <si>
    <t>(Actividades del plan maestro de planeación y seguimiento institucional 2025 ejecutadas / actividades del plan maestro de planeación y seguimiento institucional 2025 programadas)*100</t>
  </si>
  <si>
    <t>Formular el cronograma de acciones del plan Maestro de Planeación  2025</t>
  </si>
  <si>
    <t>Realizar la ejecución y seguimiento a las acciones del cronograma el plan Maestro de Planeación  2025</t>
  </si>
  <si>
    <t>Inversión (Fortalecimiento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</si>
</sst>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 #,##0.00_-;\-&quot;$&quot;\ * #,##0.00_-;_-&quot;$&quot;\ * &quot;-&quot;??_-;_-@_-"/>
  </numFmts>
  <fonts count="22">
    <font>
      <sz val="11"/>
      <color theme="1"/>
      <name val="Aptos Narrow"/>
      <family val="2"/>
      <scheme val="minor"/>
    </font>
    <font>
      <sz val="11"/>
      <color theme="1"/>
      <name val="Aptos Narrow"/>
      <family val="2"/>
      <scheme val="minor"/>
    </font>
    <font>
      <b/>
      <sz val="11"/>
      <color theme="1"/>
      <name val="Aptos Narrow"/>
      <family val="2"/>
      <scheme val="minor"/>
    </font>
    <font>
      <b/>
      <sz val="12"/>
      <name val="Arial"/>
      <family val="2"/>
    </font>
    <font>
      <b/>
      <sz val="10"/>
      <color theme="0"/>
      <name val="Arial"/>
      <family val="2"/>
    </font>
    <font>
      <sz val="10"/>
      <name val="Arial"/>
      <family val="2"/>
    </font>
    <font>
      <sz val="10"/>
      <color theme="0"/>
      <name val="Arial"/>
      <family val="2"/>
    </font>
    <font>
      <b/>
      <sz val="10"/>
      <name val="Arial"/>
      <family val="2"/>
    </font>
    <font>
      <sz val="10"/>
      <color theme="1"/>
      <name val="Aptos Narrow"/>
      <family val="2"/>
      <scheme val="minor"/>
    </font>
    <font>
      <sz val="10"/>
      <color rgb="FFFF0000"/>
      <name val="Aptos Narrow"/>
      <family val="2"/>
      <scheme val="minor"/>
    </font>
    <font>
      <b/>
      <sz val="9"/>
      <color indexed="81"/>
      <name val="Tahoma"/>
      <charset val="1"/>
    </font>
    <font>
      <sz val="9"/>
      <color indexed="81"/>
      <name val="Tahoma"/>
      <charset val="1"/>
    </font>
    <font>
      <sz val="8"/>
      <name val="Aptos Narrow"/>
      <family val="2"/>
      <scheme val="minor"/>
    </font>
    <font>
      <sz val="11"/>
      <color rgb="FFFF0000"/>
      <name val="Aptos Narrow"/>
      <family val="2"/>
      <scheme val="minor"/>
    </font>
    <font>
      <sz val="10"/>
      <color rgb="FF000000"/>
      <name val="Aptos Narrow"/>
      <charset val="1"/>
    </font>
    <font>
      <b/>
      <sz val="10"/>
      <color theme="0"/>
      <name val="Arial"/>
    </font>
    <font>
      <b/>
      <sz val="10"/>
      <name val="Arial"/>
    </font>
    <font>
      <sz val="10"/>
      <color theme="1"/>
      <name val="Arial"/>
    </font>
    <font>
      <sz val="10"/>
      <color rgb="FF000000"/>
      <name val="Arial"/>
    </font>
    <font>
      <b/>
      <sz val="10"/>
      <color rgb="FF000000"/>
      <name val="Arial"/>
    </font>
    <font>
      <sz val="10"/>
      <color rgb="FF000000"/>
      <name val="Arial"/>
      <family val="2"/>
    </font>
    <font>
      <b/>
      <sz val="10"/>
      <color rgb="FF000000"/>
      <name val="Arial"/>
      <family val="2"/>
    </font>
  </fonts>
  <fills count="22">
    <fill>
      <patternFill patternType="none"/>
    </fill>
    <fill>
      <patternFill patternType="gray125"/>
    </fill>
    <fill>
      <patternFill patternType="solid">
        <fgColor theme="7" tint="0.39997558519241921"/>
        <bgColor rgb="FF2F5496"/>
      </patternFill>
    </fill>
    <fill>
      <patternFill patternType="solid">
        <fgColor theme="0" tint="-0.249977111117893"/>
        <bgColor rgb="FF2F5496"/>
      </patternFill>
    </fill>
    <fill>
      <patternFill patternType="solid">
        <fgColor theme="8" tint="-0.249977111117893"/>
        <bgColor indexed="64"/>
      </patternFill>
    </fill>
    <fill>
      <patternFill patternType="solid">
        <fgColor theme="4" tint="-0.249977111117893"/>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9" tint="-0.49998474074526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rgb="FF92D050"/>
        <bgColor indexed="64"/>
      </patternFill>
    </fill>
    <fill>
      <patternFill patternType="solid">
        <fgColor theme="9" tint="0.79998168889431442"/>
        <bgColor theme="9" tint="0.79998168889431442"/>
      </patternFill>
    </fill>
    <fill>
      <patternFill patternType="solid">
        <fgColor rgb="FFFCED97"/>
        <bgColor indexed="64"/>
      </patternFill>
    </fill>
    <fill>
      <patternFill patternType="solid">
        <fgColor theme="8"/>
        <bgColor indexed="64"/>
      </patternFill>
    </fill>
    <fill>
      <patternFill patternType="solid">
        <fgColor rgb="FFFCA7BB"/>
        <bgColor indexed="64"/>
      </patternFill>
    </fill>
    <fill>
      <patternFill patternType="solid">
        <fgColor rgb="FFFCD9C5"/>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auto="1"/>
      </left>
      <right/>
      <top style="thin">
        <color rgb="FF000000"/>
      </top>
      <bottom/>
      <diagonal/>
    </border>
    <border>
      <left/>
      <right/>
      <top style="thin">
        <color rgb="FF000000"/>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72">
    <xf numFmtId="0" fontId="0" fillId="0" borderId="0" xfId="0"/>
    <xf numFmtId="0" fontId="4" fillId="4" borderId="4" xfId="0" applyFont="1" applyFill="1" applyBorder="1" applyAlignment="1">
      <alignment horizontal="center" vertical="top" wrapText="1"/>
    </xf>
    <xf numFmtId="0" fontId="4" fillId="5" borderId="4" xfId="0" applyFont="1" applyFill="1" applyBorder="1" applyAlignment="1">
      <alignment horizontal="center" vertical="top" wrapText="1"/>
    </xf>
    <xf numFmtId="0" fontId="5" fillId="6" borderId="4" xfId="0" applyFont="1" applyFill="1" applyBorder="1" applyAlignment="1">
      <alignment horizontal="center" vertical="center" textRotation="90" wrapText="1"/>
    </xf>
    <xf numFmtId="0" fontId="5" fillId="7" borderId="4" xfId="0" applyFont="1" applyFill="1" applyBorder="1" applyAlignment="1">
      <alignment horizontal="center" vertical="center" textRotation="90" wrapText="1"/>
    </xf>
    <xf numFmtId="0" fontId="6" fillId="8" borderId="5" xfId="0" applyFont="1" applyFill="1" applyBorder="1" applyAlignment="1">
      <alignment horizontal="center" vertical="center" wrapText="1"/>
    </xf>
    <xf numFmtId="0" fontId="5" fillId="9" borderId="6" xfId="0" applyFont="1" applyFill="1" applyBorder="1" applyAlignment="1">
      <alignment vertical="center" wrapText="1"/>
    </xf>
    <xf numFmtId="0" fontId="7" fillId="9" borderId="6" xfId="0" applyFont="1" applyFill="1" applyBorder="1" applyAlignment="1">
      <alignment vertical="center" wrapText="1"/>
    </xf>
    <xf numFmtId="9" fontId="7" fillId="9" borderId="6" xfId="2" applyFont="1" applyFill="1" applyBorder="1" applyAlignment="1">
      <alignment vertical="center" wrapText="1"/>
    </xf>
    <xf numFmtId="0" fontId="8" fillId="9" borderId="6" xfId="0" applyFont="1" applyFill="1" applyBorder="1" applyAlignment="1">
      <alignment vertical="center" wrapText="1"/>
    </xf>
    <xf numFmtId="0" fontId="8" fillId="9" borderId="4" xfId="0" applyFont="1" applyFill="1" applyBorder="1" applyAlignment="1">
      <alignment vertical="center" wrapText="1"/>
    </xf>
    <xf numFmtId="0" fontId="8" fillId="9" borderId="4" xfId="0" applyFont="1" applyFill="1" applyBorder="1" applyAlignment="1">
      <alignment horizontal="center" vertical="center" wrapText="1"/>
    </xf>
    <xf numFmtId="9" fontId="8" fillId="9" borderId="4" xfId="2" applyFont="1" applyFill="1" applyBorder="1" applyAlignment="1">
      <alignment horizontal="center" vertical="center" wrapText="1"/>
    </xf>
    <xf numFmtId="3" fontId="8" fillId="9" borderId="4" xfId="0" applyNumberFormat="1" applyFont="1" applyFill="1" applyBorder="1" applyAlignment="1">
      <alignment horizontal="center" vertical="center" wrapText="1"/>
    </xf>
    <xf numFmtId="0" fontId="8" fillId="9" borderId="6" xfId="0" applyFont="1" applyFill="1" applyBorder="1" applyAlignment="1">
      <alignment horizontal="center" vertical="center" wrapText="1"/>
    </xf>
    <xf numFmtId="3" fontId="8" fillId="9" borderId="6" xfId="0" applyNumberFormat="1" applyFont="1" applyFill="1" applyBorder="1" applyAlignment="1">
      <alignment horizontal="center" vertical="center" wrapText="1"/>
    </xf>
    <xf numFmtId="9" fontId="8" fillId="9" borderId="6" xfId="2" applyFont="1" applyFill="1" applyBorder="1" applyAlignment="1">
      <alignment horizontal="center" vertical="center" wrapText="1"/>
    </xf>
    <xf numFmtId="14" fontId="8" fillId="9" borderId="6" xfId="0" applyNumberFormat="1" applyFont="1" applyFill="1" applyBorder="1" applyAlignment="1">
      <alignment horizontal="center" vertical="center" wrapText="1"/>
    </xf>
    <xf numFmtId="0" fontId="0" fillId="0" borderId="0" xfId="0" applyAlignment="1">
      <alignment wrapText="1"/>
    </xf>
    <xf numFmtId="0" fontId="8" fillId="9" borderId="5" xfId="0" applyFont="1" applyFill="1" applyBorder="1" applyAlignment="1">
      <alignment horizontal="center" vertical="center" wrapText="1"/>
    </xf>
    <xf numFmtId="9" fontId="8" fillId="9" borderId="5" xfId="2" applyFont="1" applyFill="1" applyBorder="1" applyAlignment="1">
      <alignment horizontal="center" vertical="center" wrapText="1"/>
    </xf>
    <xf numFmtId="3" fontId="8" fillId="9" borderId="5" xfId="0" applyNumberFormat="1" applyFont="1" applyFill="1" applyBorder="1" applyAlignment="1">
      <alignment horizontal="center" vertical="center" wrapText="1"/>
    </xf>
    <xf numFmtId="0" fontId="8" fillId="9" borderId="7" xfId="0" applyFont="1" applyFill="1" applyBorder="1" applyAlignment="1">
      <alignment horizontal="center" vertical="center" wrapText="1"/>
    </xf>
    <xf numFmtId="9" fontId="8" fillId="9" borderId="7" xfId="2" applyFont="1" applyFill="1" applyBorder="1" applyAlignment="1">
      <alignment horizontal="center" vertical="center" wrapText="1"/>
    </xf>
    <xf numFmtId="3" fontId="8" fillId="9" borderId="7" xfId="0" applyNumberFormat="1" applyFont="1" applyFill="1" applyBorder="1" applyAlignment="1">
      <alignment horizontal="center" vertical="center" wrapText="1"/>
    </xf>
    <xf numFmtId="44" fontId="8" fillId="9" borderId="6" xfId="1" applyFont="1" applyFill="1" applyBorder="1" applyAlignment="1">
      <alignment horizontal="center" vertical="center" wrapText="1"/>
    </xf>
    <xf numFmtId="3" fontId="8" fillId="10" borderId="6" xfId="0" applyNumberFormat="1" applyFont="1" applyFill="1" applyBorder="1" applyAlignment="1">
      <alignment horizontal="center" vertical="center" wrapText="1"/>
    </xf>
    <xf numFmtId="9" fontId="8" fillId="10" borderId="6" xfId="2" applyFont="1" applyFill="1" applyBorder="1" applyAlignment="1">
      <alignment horizontal="center" vertical="center" wrapText="1"/>
    </xf>
    <xf numFmtId="4" fontId="8" fillId="9" borderId="4" xfId="0" applyNumberFormat="1" applyFont="1" applyFill="1" applyBorder="1" applyAlignment="1">
      <alignment vertical="center" wrapText="1"/>
    </xf>
    <xf numFmtId="0" fontId="8" fillId="10" borderId="4"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9" fillId="9" borderId="7" xfId="0" applyFont="1" applyFill="1" applyBorder="1" applyAlignment="1">
      <alignment horizontal="center" vertical="center" wrapText="1"/>
    </xf>
    <xf numFmtId="3" fontId="8" fillId="9" borderId="6" xfId="2" applyNumberFormat="1" applyFont="1" applyFill="1" applyBorder="1" applyAlignment="1">
      <alignment horizontal="center" vertical="center" wrapText="1"/>
    </xf>
    <xf numFmtId="0" fontId="7" fillId="11" borderId="6" xfId="0" applyFont="1" applyFill="1" applyBorder="1" applyAlignment="1">
      <alignment vertical="center" wrapText="1"/>
    </xf>
    <xf numFmtId="9" fontId="7" fillId="11" borderId="4" xfId="2" applyFont="1" applyFill="1" applyBorder="1" applyAlignment="1">
      <alignment vertical="center" wrapText="1"/>
    </xf>
    <xf numFmtId="9" fontId="7" fillId="11" borderId="6" xfId="2" applyFont="1" applyFill="1" applyBorder="1" applyAlignment="1">
      <alignment vertical="center" wrapText="1"/>
    </xf>
    <xf numFmtId="0" fontId="8" fillId="11" borderId="6" xfId="0" applyFont="1" applyFill="1" applyBorder="1" applyAlignment="1">
      <alignment vertical="center" wrapText="1"/>
    </xf>
    <xf numFmtId="0" fontId="9" fillId="11" borderId="6" xfId="0" applyFont="1" applyFill="1" applyBorder="1" applyAlignment="1">
      <alignment vertical="center" wrapText="1"/>
    </xf>
    <xf numFmtId="0" fontId="8" fillId="11" borderId="6" xfId="0" applyFont="1" applyFill="1" applyBorder="1" applyAlignment="1">
      <alignment horizontal="center" vertical="center" wrapText="1"/>
    </xf>
    <xf numFmtId="9" fontId="8" fillId="11" borderId="6" xfId="2" applyFont="1" applyFill="1" applyBorder="1" applyAlignment="1">
      <alignment horizontal="center" vertical="center" wrapText="1"/>
    </xf>
    <xf numFmtId="3" fontId="8" fillId="11" borderId="6" xfId="0" applyNumberFormat="1" applyFont="1" applyFill="1" applyBorder="1" applyAlignment="1">
      <alignment horizontal="center" vertical="center" wrapText="1"/>
    </xf>
    <xf numFmtId="14" fontId="8" fillId="11" borderId="6" xfId="0" applyNumberFormat="1" applyFont="1" applyFill="1" applyBorder="1" applyAlignment="1">
      <alignment horizontal="center" vertical="center" wrapText="1"/>
    </xf>
    <xf numFmtId="0" fontId="7" fillId="12" borderId="6" xfId="0" applyFont="1" applyFill="1" applyBorder="1" applyAlignment="1">
      <alignment vertical="center" wrapText="1"/>
    </xf>
    <xf numFmtId="9" fontId="7" fillId="12" borderId="6" xfId="2" applyFont="1" applyFill="1" applyBorder="1" applyAlignment="1">
      <alignment vertical="center" wrapText="1"/>
    </xf>
    <xf numFmtId="0" fontId="8" fillId="12" borderId="6" xfId="0" applyFont="1" applyFill="1" applyBorder="1" applyAlignment="1">
      <alignment vertical="center" wrapText="1"/>
    </xf>
    <xf numFmtId="0" fontId="8" fillId="12" borderId="6" xfId="0" applyFont="1" applyFill="1" applyBorder="1" applyAlignment="1">
      <alignment horizontal="center" vertical="center" wrapText="1"/>
    </xf>
    <xf numFmtId="9" fontId="8" fillId="12" borderId="6" xfId="2" applyFont="1" applyFill="1" applyBorder="1" applyAlignment="1">
      <alignment horizontal="center" vertical="center" wrapText="1"/>
    </xf>
    <xf numFmtId="3" fontId="8" fillId="12" borderId="6" xfId="0" applyNumberFormat="1" applyFont="1" applyFill="1" applyBorder="1" applyAlignment="1">
      <alignment horizontal="center" vertical="center" wrapText="1"/>
    </xf>
    <xf numFmtId="14" fontId="8" fillId="12" borderId="6" xfId="0" applyNumberFormat="1" applyFont="1" applyFill="1" applyBorder="1" applyAlignment="1">
      <alignment horizontal="center" vertical="center" wrapText="1"/>
    </xf>
    <xf numFmtId="0" fontId="7" fillId="13" borderId="6" xfId="0" applyFont="1" applyFill="1" applyBorder="1" applyAlignment="1">
      <alignment vertical="center" wrapText="1"/>
    </xf>
    <xf numFmtId="9" fontId="7" fillId="13" borderId="6" xfId="2" applyFont="1" applyFill="1" applyBorder="1" applyAlignment="1">
      <alignment vertical="center" wrapText="1"/>
    </xf>
    <xf numFmtId="9" fontId="7" fillId="13" borderId="4" xfId="2" applyFont="1" applyFill="1" applyBorder="1" applyAlignment="1">
      <alignment vertical="center" wrapText="1"/>
    </xf>
    <xf numFmtId="0" fontId="8" fillId="13" borderId="6" xfId="0" applyFont="1" applyFill="1" applyBorder="1" applyAlignment="1">
      <alignment horizontal="center" vertical="center" wrapText="1"/>
    </xf>
    <xf numFmtId="9" fontId="8" fillId="13" borderId="6" xfId="2" applyFont="1" applyFill="1" applyBorder="1" applyAlignment="1">
      <alignment horizontal="center" vertical="center" wrapText="1"/>
    </xf>
    <xf numFmtId="3" fontId="8" fillId="13" borderId="6" xfId="0" applyNumberFormat="1" applyFont="1" applyFill="1" applyBorder="1" applyAlignment="1">
      <alignment horizontal="center" vertical="center" wrapText="1"/>
    </xf>
    <xf numFmtId="14" fontId="8" fillId="13" borderId="6" xfId="0" applyNumberFormat="1" applyFont="1" applyFill="1" applyBorder="1" applyAlignment="1">
      <alignment horizontal="center" vertical="center" wrapText="1"/>
    </xf>
    <xf numFmtId="0" fontId="8" fillId="13" borderId="6" xfId="0" applyFont="1" applyFill="1" applyBorder="1" applyAlignment="1">
      <alignment vertical="center" wrapText="1"/>
    </xf>
    <xf numFmtId="0" fontId="8" fillId="13" borderId="4" xfId="0" applyFont="1" applyFill="1" applyBorder="1" applyAlignment="1">
      <alignment vertical="center" wrapText="1"/>
    </xf>
    <xf numFmtId="0" fontId="8" fillId="13" borderId="4" xfId="0" applyFont="1" applyFill="1" applyBorder="1" applyAlignment="1">
      <alignment horizontal="center" vertical="center" wrapText="1"/>
    </xf>
    <xf numFmtId="0" fontId="8" fillId="13" borderId="5" xfId="0" applyFont="1" applyFill="1" applyBorder="1" applyAlignment="1">
      <alignment horizontal="center" vertical="center" wrapText="1"/>
    </xf>
    <xf numFmtId="0" fontId="8" fillId="13" borderId="7" xfId="0" applyFont="1" applyFill="1" applyBorder="1" applyAlignment="1">
      <alignment horizontal="center" vertical="center" wrapText="1"/>
    </xf>
    <xf numFmtId="3" fontId="8" fillId="13" borderId="4" xfId="0" applyNumberFormat="1" applyFont="1" applyFill="1" applyBorder="1" applyAlignment="1">
      <alignment horizontal="center" vertical="center" wrapText="1"/>
    </xf>
    <xf numFmtId="3" fontId="8" fillId="13" borderId="5" xfId="0" applyNumberFormat="1" applyFont="1" applyFill="1" applyBorder="1" applyAlignment="1">
      <alignment horizontal="center" vertical="center" wrapText="1"/>
    </xf>
    <xf numFmtId="3" fontId="8" fillId="13" borderId="7" xfId="0" applyNumberFormat="1" applyFont="1" applyFill="1" applyBorder="1" applyAlignment="1">
      <alignment horizontal="center" vertical="center" wrapText="1"/>
    </xf>
    <xf numFmtId="0" fontId="0" fillId="0" borderId="0" xfId="0" pivotButton="1"/>
    <xf numFmtId="0" fontId="0" fillId="0" borderId="0" xfId="0" applyAlignment="1">
      <alignment horizontal="left"/>
    </xf>
    <xf numFmtId="0" fontId="2" fillId="0" borderId="0" xfId="0" applyFont="1"/>
    <xf numFmtId="0" fontId="0" fillId="0" borderId="6" xfId="0"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14" borderId="0" xfId="0" applyFill="1"/>
    <xf numFmtId="0" fontId="13" fillId="0" borderId="0" xfId="0" applyFont="1"/>
    <xf numFmtId="0" fontId="0" fillId="15" borderId="0" xfId="0" applyFill="1"/>
    <xf numFmtId="0" fontId="2" fillId="17" borderId="6" xfId="0" applyFont="1" applyFill="1" applyBorder="1" applyAlignment="1">
      <alignment horizontal="center" vertical="center" wrapText="1"/>
    </xf>
    <xf numFmtId="9" fontId="0" fillId="0" borderId="0" xfId="2" applyFont="1" applyBorder="1" applyAlignment="1">
      <alignment horizontal="center"/>
    </xf>
    <xf numFmtId="0" fontId="0" fillId="0" borderId="8" xfId="0" applyBorder="1" applyAlignment="1">
      <alignment horizontal="center"/>
    </xf>
    <xf numFmtId="0" fontId="2" fillId="12" borderId="6" xfId="0" applyFont="1" applyFill="1" applyBorder="1" applyAlignment="1">
      <alignment horizontal="center"/>
    </xf>
    <xf numFmtId="0" fontId="0" fillId="0" borderId="8" xfId="0" applyBorder="1" applyAlignment="1">
      <alignment horizontal="center" vertical="center"/>
    </xf>
    <xf numFmtId="0" fontId="2" fillId="0" borderId="8" xfId="0" applyFont="1" applyBorder="1" applyAlignment="1">
      <alignment horizontal="center" vertical="center"/>
    </xf>
    <xf numFmtId="9" fontId="0" fillId="0" borderId="8" xfId="0" applyNumberFormat="1" applyBorder="1" applyAlignment="1">
      <alignment horizontal="center"/>
    </xf>
    <xf numFmtId="0" fontId="2" fillId="12" borderId="0" xfId="0" applyFont="1" applyFill="1" applyAlignment="1">
      <alignment horizont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9" fontId="16" fillId="18" borderId="6" xfId="2" applyFont="1" applyFill="1" applyBorder="1" applyAlignment="1">
      <alignment horizontal="left" vertical="center" wrapText="1"/>
    </xf>
    <xf numFmtId="0" fontId="18" fillId="18" borderId="6" xfId="0" applyFont="1" applyFill="1" applyBorder="1" applyAlignment="1">
      <alignment horizontal="left" vertical="center" wrapText="1"/>
    </xf>
    <xf numFmtId="0" fontId="15" fillId="4" borderId="4" xfId="0" applyFont="1" applyFill="1" applyBorder="1" applyAlignment="1">
      <alignment horizontal="left" vertical="center" wrapText="1"/>
    </xf>
    <xf numFmtId="0" fontId="15" fillId="19" borderId="4" xfId="0" applyFont="1" applyFill="1" applyBorder="1" applyAlignment="1">
      <alignment horizontal="left" vertical="center" wrapText="1"/>
    </xf>
    <xf numFmtId="0" fontId="18" fillId="9" borderId="6" xfId="0" applyFont="1" applyFill="1" applyBorder="1" applyAlignment="1">
      <alignment horizontal="left" vertical="center" wrapText="1"/>
    </xf>
    <xf numFmtId="0" fontId="19" fillId="9" borderId="6" xfId="0" applyFont="1" applyFill="1" applyBorder="1" applyAlignment="1">
      <alignment horizontal="left" vertical="center" wrapText="1"/>
    </xf>
    <xf numFmtId="9" fontId="19" fillId="9" borderId="6" xfId="2" applyFont="1" applyFill="1" applyBorder="1" applyAlignment="1">
      <alignment horizontal="left" vertical="center" wrapText="1"/>
    </xf>
    <xf numFmtId="3" fontId="18" fillId="9" borderId="6" xfId="0" applyNumberFormat="1" applyFont="1" applyFill="1" applyBorder="1" applyAlignment="1">
      <alignment horizontal="left" vertical="center" wrapText="1"/>
    </xf>
    <xf numFmtId="9" fontId="18" fillId="9" borderId="6" xfId="2" applyFont="1" applyFill="1" applyBorder="1" applyAlignment="1">
      <alignment horizontal="left" vertical="center" wrapText="1"/>
    </xf>
    <xf numFmtId="14" fontId="18" fillId="9" borderId="6" xfId="0" applyNumberFormat="1" applyFont="1" applyFill="1" applyBorder="1" applyAlignment="1">
      <alignment horizontal="left" vertical="center" wrapText="1"/>
    </xf>
    <xf numFmtId="9" fontId="18" fillId="9" borderId="6" xfId="0" applyNumberFormat="1" applyFont="1" applyFill="1" applyBorder="1" applyAlignment="1">
      <alignment horizontal="left" vertical="center" wrapText="1"/>
    </xf>
    <xf numFmtId="44" fontId="18" fillId="9" borderId="6" xfId="1" applyFont="1" applyFill="1" applyBorder="1" applyAlignment="1">
      <alignment horizontal="left" vertical="center" wrapText="1"/>
    </xf>
    <xf numFmtId="0" fontId="18" fillId="9" borderId="6" xfId="2" applyNumberFormat="1" applyFont="1" applyFill="1" applyBorder="1" applyAlignment="1">
      <alignment horizontal="left" vertical="center" wrapText="1"/>
    </xf>
    <xf numFmtId="3" fontId="18" fillId="9" borderId="6" xfId="2" applyNumberFormat="1" applyFont="1" applyFill="1" applyBorder="1" applyAlignment="1">
      <alignment horizontal="left" vertical="center" wrapText="1"/>
    </xf>
    <xf numFmtId="0" fontId="19" fillId="12" borderId="6" xfId="0" applyFont="1" applyFill="1" applyBorder="1" applyAlignment="1">
      <alignment horizontal="left" vertical="center" wrapText="1"/>
    </xf>
    <xf numFmtId="9" fontId="19" fillId="12" borderId="6" xfId="2" applyFont="1" applyFill="1" applyBorder="1" applyAlignment="1">
      <alignment horizontal="left" vertical="center" wrapText="1"/>
    </xf>
    <xf numFmtId="0" fontId="18" fillId="12" borderId="6" xfId="0" applyFont="1" applyFill="1" applyBorder="1" applyAlignment="1">
      <alignment horizontal="left" vertical="center" wrapText="1"/>
    </xf>
    <xf numFmtId="9" fontId="18" fillId="12" borderId="6" xfId="2" applyFont="1" applyFill="1" applyBorder="1" applyAlignment="1">
      <alignment horizontal="left" vertical="center" wrapText="1"/>
    </xf>
    <xf numFmtId="3" fontId="18" fillId="12" borderId="6" xfId="0" applyNumberFormat="1" applyFont="1" applyFill="1" applyBorder="1" applyAlignment="1">
      <alignment horizontal="left" vertical="center" wrapText="1"/>
    </xf>
    <xf numFmtId="14" fontId="18" fillId="12" borderId="6" xfId="0" applyNumberFormat="1" applyFont="1" applyFill="1" applyBorder="1" applyAlignment="1">
      <alignment horizontal="left" vertical="center" wrapText="1"/>
    </xf>
    <xf numFmtId="0" fontId="19" fillId="13" borderId="6" xfId="0" applyFont="1" applyFill="1" applyBorder="1" applyAlignment="1">
      <alignment horizontal="left" vertical="center" wrapText="1"/>
    </xf>
    <xf numFmtId="9" fontId="19" fillId="13" borderId="6" xfId="2" applyFont="1" applyFill="1" applyBorder="1" applyAlignment="1">
      <alignment horizontal="left" vertical="center" wrapText="1"/>
    </xf>
    <xf numFmtId="0" fontId="18" fillId="13" borderId="6" xfId="0" applyFont="1" applyFill="1" applyBorder="1" applyAlignment="1">
      <alignment horizontal="left" vertical="center" wrapText="1"/>
    </xf>
    <xf numFmtId="9" fontId="18" fillId="13" borderId="6" xfId="2" applyFont="1" applyFill="1" applyBorder="1" applyAlignment="1">
      <alignment horizontal="left" vertical="center" wrapText="1"/>
    </xf>
    <xf numFmtId="3" fontId="18" fillId="13" borderId="6" xfId="0" applyNumberFormat="1" applyFont="1" applyFill="1" applyBorder="1" applyAlignment="1">
      <alignment horizontal="left" vertical="center" wrapText="1"/>
    </xf>
    <xf numFmtId="14" fontId="18" fillId="13" borderId="6" xfId="0" applyNumberFormat="1" applyFont="1" applyFill="1" applyBorder="1" applyAlignment="1">
      <alignment horizontal="left" vertical="center" wrapText="1"/>
    </xf>
    <xf numFmtId="1" fontId="18" fillId="13" borderId="6" xfId="2" applyNumberFormat="1" applyFont="1" applyFill="1" applyBorder="1" applyAlignment="1">
      <alignment horizontal="left" vertical="center" wrapText="1"/>
    </xf>
    <xf numFmtId="44" fontId="18" fillId="13" borderId="6" xfId="1" applyFont="1" applyFill="1" applyBorder="1" applyAlignment="1">
      <alignment horizontal="left" vertical="center" wrapText="1"/>
    </xf>
    <xf numFmtId="0" fontId="19" fillId="18" borderId="6" xfId="0" applyFont="1" applyFill="1" applyBorder="1" applyAlignment="1">
      <alignment horizontal="left" vertical="center" wrapText="1"/>
    </xf>
    <xf numFmtId="9" fontId="19" fillId="18" borderId="6" xfId="2" applyFont="1" applyFill="1" applyBorder="1" applyAlignment="1">
      <alignment horizontal="left" vertical="center" wrapText="1"/>
    </xf>
    <xf numFmtId="9" fontId="18" fillId="18" borderId="6" xfId="2" applyFont="1" applyFill="1" applyBorder="1" applyAlignment="1">
      <alignment horizontal="left" vertical="center" wrapText="1"/>
    </xf>
    <xf numFmtId="3" fontId="18" fillId="18" borderId="6" xfId="0" applyNumberFormat="1" applyFont="1" applyFill="1" applyBorder="1" applyAlignment="1">
      <alignment horizontal="left" vertical="center" wrapText="1"/>
    </xf>
    <xf numFmtId="14" fontId="18" fillId="18" borderId="6" xfId="0" applyNumberFormat="1" applyFont="1" applyFill="1" applyBorder="1" applyAlignment="1">
      <alignment horizontal="left" vertical="center" wrapText="1"/>
    </xf>
    <xf numFmtId="1" fontId="18" fillId="18" borderId="6" xfId="2" applyNumberFormat="1" applyFont="1" applyFill="1" applyBorder="1" applyAlignment="1">
      <alignment horizontal="left" vertical="center" wrapText="1"/>
    </xf>
    <xf numFmtId="0" fontId="18" fillId="21" borderId="4" xfId="0" applyFont="1" applyFill="1" applyBorder="1" applyAlignment="1">
      <alignment horizontal="left" textRotation="90" wrapText="1"/>
    </xf>
    <xf numFmtId="0" fontId="18" fillId="20" borderId="4" xfId="0" applyFont="1" applyFill="1" applyBorder="1" applyAlignment="1">
      <alignment horizontal="left" textRotation="90" wrapText="1"/>
    </xf>
    <xf numFmtId="0" fontId="0" fillId="0" borderId="0" xfId="0"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9" fontId="18" fillId="9" borderId="6" xfId="2" applyNumberFormat="1" applyFont="1" applyFill="1" applyBorder="1" applyAlignment="1">
      <alignment horizontal="left" vertical="center" wrapText="1"/>
    </xf>
    <xf numFmtId="0" fontId="17" fillId="18" borderId="6" xfId="0" applyFont="1" applyFill="1" applyBorder="1" applyAlignment="1">
      <alignment horizontal="left" vertical="center" wrapText="1"/>
    </xf>
    <xf numFmtId="9" fontId="17" fillId="18" borderId="6" xfId="2" applyFont="1" applyFill="1" applyBorder="1" applyAlignment="1">
      <alignment horizontal="left" vertical="center" wrapText="1"/>
    </xf>
    <xf numFmtId="3" fontId="17" fillId="18" borderId="6" xfId="0" applyNumberFormat="1" applyFont="1" applyFill="1" applyBorder="1" applyAlignment="1">
      <alignment horizontal="left" vertical="center" wrapText="1"/>
    </xf>
    <xf numFmtId="0" fontId="16" fillId="18" borderId="6" xfId="0" applyFont="1" applyFill="1" applyBorder="1" applyAlignment="1">
      <alignment horizontal="left" vertical="center" wrapText="1"/>
    </xf>
    <xf numFmtId="14" fontId="17" fillId="18" borderId="6" xfId="0" applyNumberFormat="1" applyFont="1" applyFill="1" applyBorder="1" applyAlignment="1">
      <alignment horizontal="left" vertical="center" wrapText="1"/>
    </xf>
    <xf numFmtId="0" fontId="2" fillId="12" borderId="6" xfId="0" applyFont="1" applyFill="1" applyBorder="1" applyAlignment="1">
      <alignment horizontal="center"/>
    </xf>
    <xf numFmtId="0" fontId="0" fillId="0" borderId="0" xfId="0" applyAlignment="1">
      <alignment horizontal="center" vertical="center" wrapText="1"/>
    </xf>
    <xf numFmtId="0" fontId="0" fillId="0" borderId="8" xfId="0" applyBorder="1" applyAlignment="1">
      <alignment horizontal="center" vertical="center" wrapText="1"/>
    </xf>
    <xf numFmtId="0" fontId="2" fillId="0" borderId="8" xfId="0" applyFont="1" applyBorder="1" applyAlignment="1">
      <alignment horizontal="center" vertical="center" wrapText="1"/>
    </xf>
    <xf numFmtId="0" fontId="0" fillId="0" borderId="8" xfId="0" applyBorder="1" applyAlignment="1">
      <alignment horizontal="center" wrapText="1"/>
    </xf>
    <xf numFmtId="0" fontId="0" fillId="0" borderId="0" xfId="0" applyAlignment="1">
      <alignment horizontal="center" wrapText="1"/>
    </xf>
    <xf numFmtId="0" fontId="0" fillId="0" borderId="0" xfId="0" applyAlignment="1">
      <alignment horizontal="left"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8" fillId="16" borderId="12" xfId="0" applyFont="1" applyFill="1" applyBorder="1" applyAlignment="1">
      <alignment horizontal="center" vertical="center" wrapText="1"/>
    </xf>
    <xf numFmtId="0" fontId="8" fillId="16" borderId="0" xfId="0" applyFont="1" applyFill="1" applyAlignment="1">
      <alignment horizontal="center" vertical="center" wrapText="1"/>
    </xf>
    <xf numFmtId="0" fontId="8" fillId="16" borderId="13" xfId="0" applyFont="1" applyFill="1" applyBorder="1" applyAlignment="1">
      <alignment horizontal="center" vertical="center" wrapText="1"/>
    </xf>
    <xf numFmtId="0" fontId="8" fillId="16" borderId="14" xfId="0" applyFont="1" applyFill="1" applyBorder="1" applyAlignment="1">
      <alignment horizontal="center" vertical="center" wrapText="1"/>
    </xf>
    <xf numFmtId="0" fontId="8" fillId="16" borderId="9" xfId="0" applyFont="1" applyFill="1" applyBorder="1" applyAlignment="1">
      <alignment horizontal="center" vertical="center" wrapText="1"/>
    </xf>
    <xf numFmtId="0" fontId="14" fillId="16" borderId="10" xfId="0" applyFont="1" applyFill="1" applyBorder="1" applyAlignment="1">
      <alignment horizontal="center" vertical="center" wrapText="1"/>
    </xf>
    <xf numFmtId="0" fontId="8" fillId="16" borderId="10" xfId="0" applyFont="1" applyFill="1" applyBorder="1" applyAlignment="1">
      <alignment horizontal="center" vertical="center" wrapText="1"/>
    </xf>
    <xf numFmtId="0" fontId="8" fillId="16" borderId="11" xfId="0" applyFont="1" applyFill="1" applyBorder="1" applyAlignment="1">
      <alignment horizontal="center" vertical="center" wrapText="1"/>
    </xf>
    <xf numFmtId="9" fontId="19" fillId="9" borderId="6" xfId="0" applyNumberFormat="1" applyFont="1" applyFill="1" applyBorder="1" applyAlignment="1">
      <alignment horizontal="left" vertical="center" wrapText="1"/>
    </xf>
    <xf numFmtId="0" fontId="18" fillId="18" borderId="6" xfId="0" applyFont="1" applyFill="1" applyBorder="1" applyAlignment="1">
      <alignment horizontal="left" vertical="center" wrapText="1"/>
    </xf>
    <xf numFmtId="9" fontId="19" fillId="18" borderId="6" xfId="0" applyNumberFormat="1" applyFont="1" applyFill="1" applyBorder="1" applyAlignment="1">
      <alignment horizontal="left" vertical="center" wrapText="1"/>
    </xf>
    <xf numFmtId="9" fontId="18" fillId="18" borderId="6" xfId="0" applyNumberFormat="1" applyFont="1" applyFill="1" applyBorder="1" applyAlignment="1">
      <alignment horizontal="left" vertical="center" wrapText="1"/>
    </xf>
    <xf numFmtId="0" fontId="19" fillId="18" borderId="4" xfId="0" applyFont="1" applyFill="1" applyBorder="1" applyAlignment="1">
      <alignment horizontal="center" vertical="center" wrapText="1"/>
    </xf>
    <xf numFmtId="0" fontId="19" fillId="18" borderId="5" xfId="0" applyFont="1" applyFill="1" applyBorder="1" applyAlignment="1">
      <alignment horizontal="center" vertical="center" wrapText="1"/>
    </xf>
    <xf numFmtId="0" fontId="19" fillId="18" borderId="7" xfId="0" applyFont="1" applyFill="1" applyBorder="1" applyAlignment="1">
      <alignment horizontal="center" vertical="center" wrapText="1"/>
    </xf>
    <xf numFmtId="9" fontId="19" fillId="18" borderId="6" xfId="2" applyFont="1" applyFill="1" applyBorder="1" applyAlignment="1">
      <alignment horizontal="center" vertical="center" wrapText="1"/>
    </xf>
    <xf numFmtId="9" fontId="19" fillId="18" borderId="4" xfId="2" applyFont="1" applyFill="1" applyBorder="1" applyAlignment="1">
      <alignment horizontal="center" vertical="center" wrapText="1"/>
    </xf>
    <xf numFmtId="9" fontId="19" fillId="18" borderId="5" xfId="2" applyFont="1" applyFill="1" applyBorder="1" applyAlignment="1">
      <alignment horizontal="center" vertical="center" wrapText="1"/>
    </xf>
    <xf numFmtId="9" fontId="19" fillId="18" borderId="7" xfId="2" applyFont="1" applyFill="1" applyBorder="1" applyAlignment="1">
      <alignment horizontal="center" vertical="center" wrapText="1"/>
    </xf>
    <xf numFmtId="0" fontId="19" fillId="9" borderId="4" xfId="0" applyFont="1" applyFill="1" applyBorder="1" applyAlignment="1">
      <alignment horizontal="center" vertical="center" wrapText="1"/>
    </xf>
    <xf numFmtId="0" fontId="19" fillId="9" borderId="5" xfId="0" applyFont="1" applyFill="1" applyBorder="1" applyAlignment="1">
      <alignment horizontal="center" vertical="center" wrapText="1"/>
    </xf>
    <xf numFmtId="0" fontId="19" fillId="9" borderId="7"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19" fillId="12" borderId="5" xfId="0" applyFont="1" applyFill="1" applyBorder="1" applyAlignment="1">
      <alignment horizontal="center" vertical="center" wrapText="1"/>
    </xf>
    <xf numFmtId="0" fontId="19" fillId="12" borderId="7" xfId="0" applyFont="1" applyFill="1" applyBorder="1" applyAlignment="1">
      <alignment horizontal="center" vertical="center" wrapText="1"/>
    </xf>
    <xf numFmtId="0" fontId="19" fillId="13" borderId="4" xfId="0" applyFont="1" applyFill="1" applyBorder="1" applyAlignment="1">
      <alignment horizontal="center" vertical="center" wrapText="1"/>
    </xf>
    <xf numFmtId="0" fontId="19" fillId="13" borderId="5" xfId="0" applyFont="1" applyFill="1" applyBorder="1" applyAlignment="1">
      <alignment horizontal="center" vertical="center" wrapText="1"/>
    </xf>
    <xf numFmtId="0" fontId="19" fillId="13" borderId="7" xfId="0" applyFont="1" applyFill="1" applyBorder="1" applyAlignment="1">
      <alignment horizontal="center" vertical="center" wrapText="1"/>
    </xf>
    <xf numFmtId="9" fontId="19" fillId="13" borderId="4" xfId="2" applyFont="1" applyFill="1" applyBorder="1" applyAlignment="1">
      <alignment horizontal="center" vertical="center" wrapText="1"/>
    </xf>
    <xf numFmtId="9" fontId="19" fillId="13" borderId="5" xfId="2" applyFont="1" applyFill="1" applyBorder="1" applyAlignment="1">
      <alignment horizontal="center" vertical="center" wrapText="1"/>
    </xf>
    <xf numFmtId="9" fontId="19" fillId="13" borderId="7" xfId="2" applyFont="1" applyFill="1" applyBorder="1" applyAlignment="1">
      <alignment horizontal="center" vertical="center" wrapText="1"/>
    </xf>
    <xf numFmtId="9" fontId="19" fillId="12" borderId="4" xfId="2" applyFont="1" applyFill="1" applyBorder="1" applyAlignment="1">
      <alignment horizontal="center" vertical="center" wrapText="1"/>
    </xf>
    <xf numFmtId="9" fontId="19" fillId="12" borderId="5" xfId="2" applyFont="1" applyFill="1" applyBorder="1" applyAlignment="1">
      <alignment horizontal="center" vertical="center" wrapText="1"/>
    </xf>
    <xf numFmtId="9" fontId="19" fillId="12" borderId="7" xfId="2" applyFont="1" applyFill="1" applyBorder="1" applyAlignment="1">
      <alignment horizontal="center" vertical="center" wrapText="1"/>
    </xf>
    <xf numFmtId="0" fontId="18" fillId="12" borderId="6" xfId="0" applyFont="1" applyFill="1" applyBorder="1" applyAlignment="1">
      <alignment horizontal="center" vertical="center" wrapText="1"/>
    </xf>
    <xf numFmtId="0" fontId="18" fillId="12" borderId="4" xfId="0" applyFont="1" applyFill="1" applyBorder="1" applyAlignment="1">
      <alignment horizontal="center" vertical="center" wrapText="1"/>
    </xf>
    <xf numFmtId="0" fontId="18" fillId="12" borderId="7" xfId="0" applyFont="1" applyFill="1" applyBorder="1" applyAlignment="1">
      <alignment horizontal="center" vertical="center" wrapText="1"/>
    </xf>
    <xf numFmtId="0" fontId="18" fillId="12" borderId="5" xfId="0" applyFont="1" applyFill="1" applyBorder="1" applyAlignment="1">
      <alignment horizontal="center" vertical="center" wrapText="1"/>
    </xf>
    <xf numFmtId="9" fontId="18" fillId="12" borderId="4" xfId="2" applyFont="1" applyFill="1" applyBorder="1" applyAlignment="1">
      <alignment horizontal="center" vertical="center" wrapText="1"/>
    </xf>
    <xf numFmtId="9" fontId="18" fillId="12" borderId="5" xfId="2" applyFont="1" applyFill="1" applyBorder="1" applyAlignment="1">
      <alignment horizontal="center" vertical="center" wrapText="1"/>
    </xf>
    <xf numFmtId="9" fontId="18" fillId="12" borderId="7" xfId="2" applyFont="1" applyFill="1" applyBorder="1" applyAlignment="1">
      <alignment horizontal="center" vertical="center" wrapText="1"/>
    </xf>
    <xf numFmtId="3" fontId="18" fillId="12" borderId="6" xfId="0" applyNumberFormat="1" applyFont="1" applyFill="1" applyBorder="1" applyAlignment="1">
      <alignment horizontal="center" vertical="center" wrapText="1"/>
    </xf>
    <xf numFmtId="3" fontId="18" fillId="12" borderId="4" xfId="0" applyNumberFormat="1" applyFont="1" applyFill="1" applyBorder="1" applyAlignment="1">
      <alignment horizontal="center" vertical="center" wrapText="1"/>
    </xf>
    <xf numFmtId="3" fontId="18" fillId="12" borderId="5" xfId="0" applyNumberFormat="1" applyFont="1" applyFill="1" applyBorder="1" applyAlignment="1">
      <alignment horizontal="center" vertical="center" wrapText="1"/>
    </xf>
    <xf numFmtId="3" fontId="18" fillId="12" borderId="7" xfId="0" applyNumberFormat="1" applyFont="1" applyFill="1" applyBorder="1" applyAlignment="1">
      <alignment horizontal="center" vertical="center" wrapText="1"/>
    </xf>
    <xf numFmtId="0" fontId="18" fillId="13" borderId="6" xfId="0" applyFont="1" applyFill="1" applyBorder="1" applyAlignment="1">
      <alignment horizontal="center" vertical="center" wrapText="1"/>
    </xf>
    <xf numFmtId="0" fontId="18" fillId="13" borderId="4" xfId="0" applyFont="1" applyFill="1" applyBorder="1" applyAlignment="1">
      <alignment horizontal="center" vertical="center" wrapText="1"/>
    </xf>
    <xf numFmtId="0" fontId="18" fillId="13" borderId="7" xfId="0" applyFont="1" applyFill="1" applyBorder="1" applyAlignment="1">
      <alignment horizontal="center" vertical="center" wrapText="1"/>
    </xf>
    <xf numFmtId="9" fontId="20" fillId="13" borderId="4" xfId="2" applyFont="1" applyFill="1" applyBorder="1" applyAlignment="1">
      <alignment horizontal="center" vertical="center" wrapText="1"/>
    </xf>
    <xf numFmtId="9" fontId="20" fillId="13" borderId="7" xfId="2" applyFont="1" applyFill="1" applyBorder="1" applyAlignment="1">
      <alignment horizontal="center" vertical="center" wrapText="1"/>
    </xf>
    <xf numFmtId="1" fontId="20" fillId="13" borderId="4" xfId="2" applyNumberFormat="1" applyFont="1" applyFill="1" applyBorder="1" applyAlignment="1">
      <alignment horizontal="center" vertical="center" wrapText="1"/>
    </xf>
    <xf numFmtId="9" fontId="20" fillId="13" borderId="5" xfId="2" applyFont="1" applyFill="1" applyBorder="1" applyAlignment="1">
      <alignment horizontal="center" vertical="center" wrapText="1"/>
    </xf>
    <xf numFmtId="1" fontId="20" fillId="13" borderId="5" xfId="2" applyNumberFormat="1" applyFont="1" applyFill="1" applyBorder="1" applyAlignment="1">
      <alignment horizontal="center" vertical="center" wrapText="1"/>
    </xf>
    <xf numFmtId="1" fontId="20" fillId="13" borderId="7" xfId="2" applyNumberFormat="1" applyFont="1" applyFill="1" applyBorder="1" applyAlignment="1">
      <alignment horizontal="center" vertical="center" wrapText="1"/>
    </xf>
    <xf numFmtId="3" fontId="20" fillId="13" borderId="4" xfId="2" applyNumberFormat="1" applyFont="1" applyFill="1" applyBorder="1" applyAlignment="1">
      <alignment horizontal="center" vertical="center" wrapText="1"/>
    </xf>
    <xf numFmtId="3" fontId="20" fillId="13" borderId="5" xfId="2" applyNumberFormat="1" applyFont="1" applyFill="1" applyBorder="1" applyAlignment="1">
      <alignment horizontal="center" vertical="center" wrapText="1"/>
    </xf>
    <xf numFmtId="3" fontId="20" fillId="13" borderId="7" xfId="2" applyNumberFormat="1" applyFont="1" applyFill="1" applyBorder="1" applyAlignment="1">
      <alignment horizontal="center" vertical="center" wrapText="1"/>
    </xf>
    <xf numFmtId="9" fontId="20" fillId="18" borderId="4" xfId="2" applyFont="1" applyFill="1" applyBorder="1" applyAlignment="1">
      <alignment horizontal="center" vertical="center" wrapText="1"/>
    </xf>
    <xf numFmtId="1" fontId="20" fillId="18" borderId="4" xfId="2" applyNumberFormat="1" applyFont="1" applyFill="1" applyBorder="1" applyAlignment="1">
      <alignment horizontal="center" vertical="center" wrapText="1"/>
    </xf>
    <xf numFmtId="9" fontId="20" fillId="18" borderId="7" xfId="2" applyFont="1" applyFill="1" applyBorder="1" applyAlignment="1">
      <alignment horizontal="center" vertical="center" wrapText="1"/>
    </xf>
    <xf numFmtId="1" fontId="20" fillId="18" borderId="7" xfId="2" applyNumberFormat="1" applyFont="1" applyFill="1" applyBorder="1" applyAlignment="1">
      <alignment horizontal="center" vertical="center" wrapText="1"/>
    </xf>
    <xf numFmtId="2" fontId="20" fillId="18" borderId="4" xfId="2" applyNumberFormat="1" applyFont="1" applyFill="1" applyBorder="1" applyAlignment="1">
      <alignment horizontal="center" vertical="center" wrapText="1"/>
    </xf>
    <xf numFmtId="2" fontId="20" fillId="18" borderId="7" xfId="2" applyNumberFormat="1" applyFont="1" applyFill="1" applyBorder="1" applyAlignment="1">
      <alignment horizontal="center" vertical="center" wrapText="1"/>
    </xf>
    <xf numFmtId="9" fontId="21" fillId="18" borderId="4" xfId="2" applyFont="1" applyFill="1" applyBorder="1" applyAlignment="1">
      <alignment horizontal="center" vertical="center" wrapText="1"/>
    </xf>
    <xf numFmtId="9" fontId="21" fillId="18" borderId="7" xfId="2" applyFont="1" applyFill="1" applyBorder="1" applyAlignment="1">
      <alignment horizontal="center" vertical="center" wrapText="1"/>
    </xf>
    <xf numFmtId="2" fontId="20" fillId="18" borderId="5" xfId="2" applyNumberFormat="1" applyFont="1" applyFill="1" applyBorder="1" applyAlignment="1">
      <alignment horizontal="center" vertical="center" wrapText="1"/>
    </xf>
    <xf numFmtId="3" fontId="18" fillId="18" borderId="6" xfId="0" applyNumberFormat="1" applyFont="1" applyFill="1" applyBorder="1" applyAlignment="1">
      <alignment horizontal="center" vertical="center" wrapText="1"/>
    </xf>
    <xf numFmtId="3" fontId="18" fillId="18" borderId="4" xfId="0" applyNumberFormat="1" applyFont="1" applyFill="1" applyBorder="1" applyAlignment="1">
      <alignment horizontal="center" vertical="center" wrapText="1"/>
    </xf>
    <xf numFmtId="3" fontId="18" fillId="18" borderId="5" xfId="0" applyNumberFormat="1" applyFont="1" applyFill="1" applyBorder="1" applyAlignment="1">
      <alignment horizontal="center" vertical="center" wrapText="1"/>
    </xf>
    <xf numFmtId="3" fontId="18" fillId="18" borderId="7" xfId="0" applyNumberFormat="1" applyFont="1" applyFill="1" applyBorder="1" applyAlignment="1">
      <alignment horizontal="center" vertical="center" wrapText="1"/>
    </xf>
    <xf numFmtId="9" fontId="18" fillId="18" borderId="6" xfId="2" applyFont="1" applyFill="1" applyBorder="1" applyAlignment="1">
      <alignment horizontal="center" vertical="center" wrapText="1"/>
    </xf>
    <xf numFmtId="9" fontId="18" fillId="18" borderId="4" xfId="2" applyFont="1" applyFill="1" applyBorder="1" applyAlignment="1">
      <alignment horizontal="center" vertical="center" wrapText="1"/>
    </xf>
    <xf numFmtId="9" fontId="18" fillId="18" borderId="5" xfId="2" applyFont="1" applyFill="1" applyBorder="1" applyAlignment="1">
      <alignment horizontal="center" vertical="center" wrapText="1"/>
    </xf>
    <xf numFmtId="9" fontId="18" fillId="18" borderId="7" xfId="2" applyFont="1" applyFill="1" applyBorder="1" applyAlignment="1">
      <alignment horizontal="center" vertical="center" wrapText="1"/>
    </xf>
    <xf numFmtId="9" fontId="20" fillId="18" borderId="5" xfId="2" applyFont="1" applyFill="1" applyBorder="1" applyAlignment="1">
      <alignment horizontal="center" vertical="center" wrapText="1"/>
    </xf>
    <xf numFmtId="3" fontId="20" fillId="18" borderId="4" xfId="2" applyNumberFormat="1" applyFont="1" applyFill="1" applyBorder="1" applyAlignment="1">
      <alignment horizontal="center" vertical="center" wrapText="1"/>
    </xf>
    <xf numFmtId="3" fontId="20" fillId="18" borderId="5" xfId="2" applyNumberFormat="1" applyFont="1" applyFill="1" applyBorder="1" applyAlignment="1">
      <alignment horizontal="center" vertical="center" wrapText="1"/>
    </xf>
    <xf numFmtId="3" fontId="20" fillId="18" borderId="7" xfId="2" applyNumberFormat="1" applyFont="1" applyFill="1" applyBorder="1" applyAlignment="1">
      <alignment horizontal="center" vertical="center" wrapText="1"/>
    </xf>
    <xf numFmtId="9" fontId="21" fillId="18" borderId="5" xfId="2" applyFont="1" applyFill="1" applyBorder="1" applyAlignment="1">
      <alignment horizontal="center" vertical="center" wrapText="1"/>
    </xf>
    <xf numFmtId="0" fontId="20" fillId="18" borderId="4" xfId="0" applyFont="1" applyFill="1" applyBorder="1" applyAlignment="1">
      <alignment horizontal="center" vertical="center" wrapText="1"/>
    </xf>
    <xf numFmtId="0" fontId="20" fillId="18" borderId="5" xfId="0" applyFont="1" applyFill="1" applyBorder="1" applyAlignment="1">
      <alignment horizontal="center" vertical="center" wrapText="1"/>
    </xf>
    <xf numFmtId="0" fontId="20" fillId="18" borderId="7" xfId="0" applyFont="1" applyFill="1" applyBorder="1" applyAlignment="1">
      <alignment horizontal="center" vertical="center" wrapText="1"/>
    </xf>
    <xf numFmtId="3" fontId="20" fillId="18" borderId="4" xfId="0" applyNumberFormat="1" applyFont="1" applyFill="1" applyBorder="1" applyAlignment="1">
      <alignment horizontal="center" vertical="center" wrapText="1"/>
    </xf>
    <xf numFmtId="3" fontId="20" fillId="18" borderId="5" xfId="0" applyNumberFormat="1" applyFont="1" applyFill="1" applyBorder="1" applyAlignment="1">
      <alignment horizontal="center" vertical="center" wrapText="1"/>
    </xf>
    <xf numFmtId="3" fontId="20" fillId="18" borderId="7" xfId="0" applyNumberFormat="1" applyFont="1" applyFill="1" applyBorder="1" applyAlignment="1">
      <alignment horizontal="center" vertical="center" wrapText="1"/>
    </xf>
    <xf numFmtId="0" fontId="21" fillId="18" borderId="4" xfId="0" applyFont="1" applyFill="1" applyBorder="1" applyAlignment="1">
      <alignment horizontal="center" vertical="center" wrapText="1"/>
    </xf>
    <xf numFmtId="0" fontId="21" fillId="18" borderId="5" xfId="0" applyFont="1" applyFill="1" applyBorder="1" applyAlignment="1">
      <alignment horizontal="center" vertical="center" wrapText="1"/>
    </xf>
    <xf numFmtId="0" fontId="21" fillId="18" borderId="7" xfId="0" applyFont="1" applyFill="1" applyBorder="1" applyAlignment="1">
      <alignment horizontal="center" vertical="center" wrapText="1"/>
    </xf>
    <xf numFmtId="0" fontId="18" fillId="18" borderId="6" xfId="0" applyFont="1" applyFill="1" applyBorder="1" applyAlignment="1">
      <alignment horizontal="center" vertical="center" wrapText="1"/>
    </xf>
    <xf numFmtId="14" fontId="18" fillId="18" borderId="6" xfId="0" applyNumberFormat="1" applyFont="1" applyFill="1" applyBorder="1" applyAlignment="1">
      <alignment horizontal="center" vertical="center" wrapText="1"/>
    </xf>
    <xf numFmtId="9" fontId="18" fillId="18" borderId="6" xfId="0" applyNumberFormat="1" applyFont="1" applyFill="1" applyBorder="1" applyAlignment="1">
      <alignment horizontal="center" vertical="center" wrapText="1"/>
    </xf>
    <xf numFmtId="0" fontId="17" fillId="18" borderId="6" xfId="0" applyFont="1" applyFill="1" applyBorder="1" applyAlignment="1">
      <alignment horizontal="center" vertical="center" wrapText="1"/>
    </xf>
    <xf numFmtId="3" fontId="17" fillId="18" borderId="6" xfId="0" applyNumberFormat="1" applyFont="1" applyFill="1" applyBorder="1" applyAlignment="1">
      <alignment horizontal="center" vertical="center" wrapText="1"/>
    </xf>
    <xf numFmtId="9" fontId="17" fillId="18" borderId="6" xfId="2" applyFont="1" applyFill="1" applyBorder="1" applyAlignment="1">
      <alignment horizontal="center" vertical="center" wrapText="1"/>
    </xf>
    <xf numFmtId="14" fontId="17" fillId="18" borderId="6" xfId="0" applyNumberFormat="1" applyFont="1" applyFill="1" applyBorder="1" applyAlignment="1">
      <alignment horizontal="center" vertical="center" wrapText="1"/>
    </xf>
    <xf numFmtId="9" fontId="19" fillId="9" borderId="4" xfId="2" applyFont="1" applyFill="1" applyBorder="1" applyAlignment="1">
      <alignment horizontal="center" vertical="center" wrapText="1"/>
    </xf>
    <xf numFmtId="9" fontId="19" fillId="9" borderId="5" xfId="2" applyFont="1" applyFill="1" applyBorder="1" applyAlignment="1">
      <alignment horizontal="center" vertical="center" wrapText="1"/>
    </xf>
    <xf numFmtId="9" fontId="19" fillId="9" borderId="7" xfId="2" applyFont="1" applyFill="1" applyBorder="1" applyAlignment="1">
      <alignment horizontal="center" vertical="center" wrapText="1"/>
    </xf>
    <xf numFmtId="9" fontId="20" fillId="9" borderId="4" xfId="2" applyFont="1" applyFill="1" applyBorder="1" applyAlignment="1">
      <alignment horizontal="center" vertical="center" wrapText="1"/>
    </xf>
    <xf numFmtId="9" fontId="20" fillId="9" borderId="5" xfId="2" applyFont="1" applyFill="1" applyBorder="1" applyAlignment="1">
      <alignment horizontal="center" vertical="center" wrapText="1"/>
    </xf>
    <xf numFmtId="9" fontId="20" fillId="9" borderId="7" xfId="2" applyFont="1" applyFill="1" applyBorder="1" applyAlignment="1">
      <alignment horizontal="center" vertical="center" wrapText="1"/>
    </xf>
    <xf numFmtId="1" fontId="20" fillId="9" borderId="4" xfId="2" applyNumberFormat="1" applyFont="1" applyFill="1" applyBorder="1" applyAlignment="1">
      <alignment horizontal="center" vertical="center" wrapText="1"/>
    </xf>
    <xf numFmtId="1" fontId="20" fillId="9" borderId="5" xfId="2" applyNumberFormat="1" applyFont="1" applyFill="1" applyBorder="1" applyAlignment="1">
      <alignment horizontal="center" vertical="center" wrapText="1"/>
    </xf>
    <xf numFmtId="1" fontId="20" fillId="9" borderId="7" xfId="2" applyNumberFormat="1" applyFont="1" applyFill="1" applyBorder="1" applyAlignment="1">
      <alignment horizontal="center" vertical="center" wrapText="1"/>
    </xf>
    <xf numFmtId="9" fontId="21" fillId="9" borderId="4" xfId="2" applyFont="1" applyFill="1" applyBorder="1" applyAlignment="1">
      <alignment horizontal="center" vertical="center" wrapText="1"/>
    </xf>
    <xf numFmtId="9" fontId="21" fillId="9" borderId="5" xfId="2" applyFont="1" applyFill="1" applyBorder="1" applyAlignment="1">
      <alignment horizontal="center" vertical="center" wrapText="1"/>
    </xf>
    <xf numFmtId="9" fontId="21" fillId="9" borderId="7" xfId="2" applyFont="1" applyFill="1" applyBorder="1" applyAlignment="1">
      <alignment horizontal="center" vertical="center" wrapText="1"/>
    </xf>
    <xf numFmtId="0" fontId="18" fillId="9" borderId="6" xfId="0" applyFont="1" applyFill="1" applyBorder="1" applyAlignment="1">
      <alignment horizontal="center" vertical="center" wrapText="1"/>
    </xf>
    <xf numFmtId="0" fontId="18" fillId="9" borderId="4" xfId="0" applyFont="1" applyFill="1" applyBorder="1" applyAlignment="1">
      <alignment horizontal="center" vertical="center" wrapText="1"/>
    </xf>
    <xf numFmtId="0" fontId="18" fillId="9" borderId="7" xfId="0" applyFont="1" applyFill="1" applyBorder="1" applyAlignment="1">
      <alignment horizontal="center" vertical="center" wrapText="1"/>
    </xf>
    <xf numFmtId="9" fontId="18" fillId="9" borderId="6" xfId="2" applyFont="1" applyFill="1" applyBorder="1" applyAlignment="1">
      <alignment horizontal="center" vertical="center" wrapText="1"/>
    </xf>
    <xf numFmtId="3" fontId="18" fillId="9" borderId="6" xfId="0" applyNumberFormat="1" applyFont="1" applyFill="1" applyBorder="1" applyAlignment="1">
      <alignment horizontal="center" vertical="center" wrapText="1"/>
    </xf>
    <xf numFmtId="9" fontId="18" fillId="9" borderId="4" xfId="2" applyFont="1" applyFill="1" applyBorder="1" applyAlignment="1">
      <alignment horizontal="center" vertical="center" wrapText="1"/>
    </xf>
    <xf numFmtId="9" fontId="18" fillId="9" borderId="7" xfId="2" applyFont="1" applyFill="1" applyBorder="1" applyAlignment="1">
      <alignment horizontal="center" vertical="center" wrapText="1"/>
    </xf>
    <xf numFmtId="3" fontId="18" fillId="9" borderId="4" xfId="0" applyNumberFormat="1" applyFont="1" applyFill="1" applyBorder="1" applyAlignment="1">
      <alignment horizontal="center" vertical="center" wrapText="1"/>
    </xf>
    <xf numFmtId="3" fontId="18" fillId="9" borderId="7" xfId="0" applyNumberFormat="1" applyFont="1" applyFill="1" applyBorder="1" applyAlignment="1">
      <alignment horizontal="center" vertical="center" wrapText="1"/>
    </xf>
    <xf numFmtId="0" fontId="18" fillId="9" borderId="5" xfId="0" applyFont="1" applyFill="1" applyBorder="1" applyAlignment="1">
      <alignment horizontal="center" vertical="center" wrapText="1"/>
    </xf>
    <xf numFmtId="3" fontId="18" fillId="9" borderId="5" xfId="0" applyNumberFormat="1" applyFont="1" applyFill="1" applyBorder="1" applyAlignment="1">
      <alignment horizontal="center" vertical="center" wrapText="1"/>
    </xf>
    <xf numFmtId="9" fontId="18" fillId="9" borderId="5" xfId="2" applyFont="1" applyFill="1" applyBorder="1" applyAlignment="1">
      <alignment horizontal="center" vertical="center" wrapText="1"/>
    </xf>
    <xf numFmtId="14" fontId="18" fillId="9" borderId="6" xfId="0" applyNumberFormat="1" applyFont="1" applyFill="1" applyBorder="1" applyAlignment="1">
      <alignment horizontal="center" vertical="center" wrapText="1"/>
    </xf>
    <xf numFmtId="9" fontId="18" fillId="9" borderId="6" xfId="0" applyNumberFormat="1" applyFont="1" applyFill="1" applyBorder="1" applyAlignment="1">
      <alignment horizontal="center" vertical="center" wrapText="1"/>
    </xf>
    <xf numFmtId="9" fontId="18" fillId="12" borderId="6" xfId="2" applyFont="1" applyFill="1" applyBorder="1" applyAlignment="1">
      <alignment horizontal="center" vertical="center" wrapText="1"/>
    </xf>
    <xf numFmtId="14" fontId="18" fillId="12" borderId="6" xfId="0" applyNumberFormat="1" applyFont="1" applyFill="1" applyBorder="1" applyAlignment="1">
      <alignment horizontal="center" vertical="center" wrapText="1"/>
    </xf>
    <xf numFmtId="3" fontId="18" fillId="13" borderId="6" xfId="0" applyNumberFormat="1" applyFont="1" applyFill="1" applyBorder="1" applyAlignment="1">
      <alignment horizontal="center" vertical="center" wrapText="1"/>
    </xf>
    <xf numFmtId="9" fontId="18" fillId="13" borderId="6" xfId="2" applyFont="1" applyFill="1" applyBorder="1" applyAlignment="1">
      <alignment horizontal="center" vertical="center" wrapText="1"/>
    </xf>
    <xf numFmtId="14" fontId="18" fillId="13" borderId="6" xfId="0" applyNumberFormat="1" applyFont="1" applyFill="1" applyBorder="1" applyAlignment="1">
      <alignment horizontal="center" vertical="center" wrapText="1"/>
    </xf>
    <xf numFmtId="0" fontId="0" fillId="0" borderId="0" xfId="0" applyFont="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2" defaultPivotStyle="PivotStyleLight16"/>
  <colors>
    <mruColors>
      <color rgb="FFFCD9C5"/>
      <color rgb="FFFCA7BB"/>
      <color rgb="FFFCED97"/>
      <color rgb="FFF7FA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styles" Target="styles.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3.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07/relationships/slicerCache" Target="slicerCaches/slicerCache2.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142874</xdr:colOff>
      <xdr:row>0</xdr:row>
      <xdr:rowOff>0</xdr:rowOff>
    </xdr:from>
    <xdr:to>
      <xdr:col>0</xdr:col>
      <xdr:colOff>3067050</xdr:colOff>
      <xdr:row>8</xdr:row>
      <xdr:rowOff>114300</xdr:rowOff>
    </xdr:to>
    <mc:AlternateContent xmlns:mc="http://schemas.openxmlformats.org/markup-compatibility/2006" xmlns:a14="http://schemas.microsoft.com/office/drawing/2010/main">
      <mc:Choice Requires="a14">
        <xdr:graphicFrame macro="">
          <xdr:nvGraphicFramePr>
            <xdr:cNvPr id="2" name="Dirección  responsable del Producto">
              <a:extLst>
                <a:ext uri="{FF2B5EF4-FFF2-40B4-BE49-F238E27FC236}">
                  <a16:creationId xmlns:a16="http://schemas.microsoft.com/office/drawing/2014/main" id="{021927C8-1AB6-F037-E955-851B34AE9222}"/>
                </a:ext>
              </a:extLst>
            </xdr:cNvPr>
            <xdr:cNvGraphicFramePr/>
          </xdr:nvGraphicFramePr>
          <xdr:xfrm>
            <a:off x="0" y="0"/>
            <a:ext cx="0" cy="0"/>
          </xdr:xfrm>
          <a:graphic>
            <a:graphicData uri="http://schemas.microsoft.com/office/drawing/2010/slicer">
              <sle:slicer xmlns:sle="http://schemas.microsoft.com/office/drawing/2010/slicer" name="Dirección  responsable del Producto"/>
            </a:graphicData>
          </a:graphic>
        </xdr:graphicFrame>
      </mc:Choice>
      <mc:Fallback xmlns="">
        <xdr:sp macro="" textlink="">
          <xdr:nvSpPr>
            <xdr:cNvPr id="0" name=""/>
            <xdr:cNvSpPr>
              <a:spLocks noTextEdit="1"/>
            </xdr:cNvSpPr>
          </xdr:nvSpPr>
          <xdr:spPr>
            <a:xfrm>
              <a:off x="142874" y="0"/>
              <a:ext cx="2924176" cy="1638300"/>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0</xdr:col>
      <xdr:colOff>3114674</xdr:colOff>
      <xdr:row>0</xdr:row>
      <xdr:rowOff>0</xdr:rowOff>
    </xdr:from>
    <xdr:to>
      <xdr:col>1</xdr:col>
      <xdr:colOff>1724025</xdr:colOff>
      <xdr:row>8</xdr:row>
      <xdr:rowOff>114300</xdr:rowOff>
    </xdr:to>
    <mc:AlternateContent xmlns:mc="http://schemas.openxmlformats.org/markup-compatibility/2006" xmlns:a14="http://schemas.microsoft.com/office/drawing/2010/main">
      <mc:Choice Requires="a14">
        <xdr:graphicFrame macro="">
          <xdr:nvGraphicFramePr>
            <xdr:cNvPr id="3" name="Dirección  responsable del Subproducto">
              <a:extLst>
                <a:ext uri="{FF2B5EF4-FFF2-40B4-BE49-F238E27FC236}">
                  <a16:creationId xmlns:a16="http://schemas.microsoft.com/office/drawing/2014/main" id="{4BE5D386-C951-0CEC-08A7-11C4F360AD6B}"/>
                </a:ext>
              </a:extLst>
            </xdr:cNvPr>
            <xdr:cNvGraphicFramePr/>
          </xdr:nvGraphicFramePr>
          <xdr:xfrm>
            <a:off x="0" y="0"/>
            <a:ext cx="0" cy="0"/>
          </xdr:xfrm>
          <a:graphic>
            <a:graphicData uri="http://schemas.microsoft.com/office/drawing/2010/slicer">
              <sle:slicer xmlns:sle="http://schemas.microsoft.com/office/drawing/2010/slicer" name="Dirección  responsable del Subproducto"/>
            </a:graphicData>
          </a:graphic>
        </xdr:graphicFrame>
      </mc:Choice>
      <mc:Fallback xmlns="">
        <xdr:sp macro="" textlink="">
          <xdr:nvSpPr>
            <xdr:cNvPr id="0" name=""/>
            <xdr:cNvSpPr>
              <a:spLocks noTextEdit="1"/>
            </xdr:cNvSpPr>
          </xdr:nvSpPr>
          <xdr:spPr>
            <a:xfrm>
              <a:off x="3114674" y="0"/>
              <a:ext cx="2876551" cy="1638300"/>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1</xdr:col>
      <xdr:colOff>1771648</xdr:colOff>
      <xdr:row>0</xdr:row>
      <xdr:rowOff>0</xdr:rowOff>
    </xdr:from>
    <xdr:to>
      <xdr:col>3</xdr:col>
      <xdr:colOff>47625</xdr:colOff>
      <xdr:row>8</xdr:row>
      <xdr:rowOff>76200</xdr:rowOff>
    </xdr:to>
    <mc:AlternateContent xmlns:mc="http://schemas.openxmlformats.org/markup-compatibility/2006" xmlns:a14="http://schemas.microsoft.com/office/drawing/2010/main">
      <mc:Choice Requires="a14">
        <xdr:graphicFrame macro="">
          <xdr:nvGraphicFramePr>
            <xdr:cNvPr id="4" name="Proceso Responsable del subproducto">
              <a:extLst>
                <a:ext uri="{FF2B5EF4-FFF2-40B4-BE49-F238E27FC236}">
                  <a16:creationId xmlns:a16="http://schemas.microsoft.com/office/drawing/2014/main" id="{EC59CE3A-0D16-C856-D363-FAF032BD1299}"/>
                </a:ext>
              </a:extLst>
            </xdr:cNvPr>
            <xdr:cNvGraphicFramePr/>
          </xdr:nvGraphicFramePr>
          <xdr:xfrm>
            <a:off x="0" y="0"/>
            <a:ext cx="0" cy="0"/>
          </xdr:xfrm>
          <a:graphic>
            <a:graphicData uri="http://schemas.microsoft.com/office/drawing/2010/slicer">
              <sle:slicer xmlns:sle="http://schemas.microsoft.com/office/drawing/2010/slicer" name="Proceso Responsable del subproducto"/>
            </a:graphicData>
          </a:graphic>
        </xdr:graphicFrame>
      </mc:Choice>
      <mc:Fallback xmlns="">
        <xdr:sp macro="" textlink="">
          <xdr:nvSpPr>
            <xdr:cNvPr id="0" name=""/>
            <xdr:cNvSpPr>
              <a:spLocks noTextEdit="1"/>
            </xdr:cNvSpPr>
          </xdr:nvSpPr>
          <xdr:spPr>
            <a:xfrm>
              <a:off x="6038848" y="0"/>
              <a:ext cx="5276852" cy="1600200"/>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person displayName="SEBASTIAN CAMILO MALPICA CARDENAS" id="{22214EDF-3E0A-44FA-9D89-B0FD3807EFCF}" userId="S::SEBASTIANMALPICA@esap.edu.co::c5faffdb-7c36-49e2-9e9f-9bbecc446865"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ebasMC" refreshedDate="45559.635834837965" createdVersion="8" refreshedVersion="8" minRefreshableVersion="3" recordCount="63">
  <cacheSource type="worksheet">
    <worksheetSource ref="A6:CB69" sheet="V3"/>
  </cacheSource>
  <cacheFields count="80">
    <cacheField name="Alineado al PND (transformador)" numFmtId="0">
      <sharedItems/>
    </cacheField>
    <cacheField name="Objetivo estratégico" numFmtId="0">
      <sharedItems/>
    </cacheField>
    <cacheField name="Peso ponderado del objetivo estratégico " numFmtId="9">
      <sharedItems containsSemiMixedTypes="0" containsString="0" containsNumber="1" minValue="0.2" maxValue="0.3"/>
    </cacheField>
    <cacheField name="Código" numFmtId="0">
      <sharedItems/>
    </cacheField>
    <cacheField name="Meta cuatrienio (objetivo estratégico) en porcentaje_x000a_" numFmtId="9">
      <sharedItems containsSemiMixedTypes="0" containsString="0" containsNumber="1" containsInteger="1" minValue="1" maxValue="1"/>
    </cacheField>
    <cacheField name="Meta año_x000a_(objetivo estratégico) en porcentaje" numFmtId="9">
      <sharedItems containsSemiMixedTypes="0" containsString="0" containsNumber="1" containsInteger="1" minValue="1" maxValue="1"/>
    </cacheField>
    <cacheField name="Cod Producto" numFmtId="9">
      <sharedItems count="17">
        <s v="P2"/>
        <s v="P1"/>
        <s v="P3"/>
        <s v="P4"/>
        <s v="P6"/>
        <s v="P5"/>
        <s v="P7"/>
        <s v="P8"/>
        <s v="P10"/>
        <s v="P17"/>
        <s v="P13"/>
        <s v="P14"/>
        <s v="P16"/>
        <s v="P12"/>
        <s v="P11"/>
        <s v="P9"/>
        <s v="P15"/>
      </sharedItems>
    </cacheField>
    <cacheField name="Producto Institucional / Producto de Gestión " numFmtId="0">
      <sharedItems count="17">
        <s v="Implementación de la Estrategia Nacional de Cooperación Internacional ENCI 2023-2026. "/>
        <s v="Dinamización del Sistema Nacional de Cooperación Internacional."/>
        <s v="Posicionamiento de Colombia en la gestión de cooperación internacional a través de las diferentes modalidades."/>
        <s v="Potencialización de nuevas fuentes  y mecanismos de financiamiento"/>
        <s v="Observatorio de Cooperación Internacional técnica y Financiera no reembolsable"/>
        <s v="Diseño e Implementación de la Estrategia de Gestión del Conocimiento y la Innovación"/>
        <s v="Operación Estadística"/>
        <s v="Sistema de Gestión de la Información"/>
        <s v="Gestión de proyectos de cooperación internacional"/>
        <s v="Plan Estratégico de Comunicaciones"/>
        <s v="Implementación del plan de trabajo del proceso de gestión administrativa 2024"/>
        <s v="Implementación del Plan Estratégico de Talento Humano en la vigencia 2024"/>
        <s v="Implementación plan de trabajo de gestión contractual"/>
        <s v="Implementación del Plan de Trabajo de Control Interno vigencia 2024"/>
        <s v="Implementación de la política de prevención de daño antijurídico en la vigencia 2024"/>
        <s v="Elaboración y publicación de estados financieros"/>
        <s v="Implementación del plan Maestro de Planeación y Seguimiento Institucional 2024"/>
      </sharedItems>
    </cacheField>
    <cacheField name="Revisión de Producto" numFmtId="0">
      <sharedItems/>
    </cacheField>
    <cacheField name="Gerente del Producto" numFmtId="0">
      <sharedItems/>
    </cacheField>
    <cacheField name="Dirección  responsable del Producto" numFmtId="0">
      <sharedItems count="5">
        <s v="Dirección de Coordinación Interinstitucional"/>
        <s v="Dirección de Gestión de Demanda"/>
        <s v="Dirección de Oferta"/>
        <s v="Dirección Administrativa y Financiera"/>
        <s v="Dirección General"/>
      </sharedItems>
    </cacheField>
    <cacheField name="Cod Subproducto" numFmtId="0">
      <sharedItems count="31">
        <s v="S2"/>
        <s v="S3"/>
        <s v="S4"/>
        <s v="S1"/>
        <s v="S9"/>
        <s v="S12"/>
        <s v="S6"/>
        <s v="S8"/>
        <s v="S5"/>
        <s v="S10"/>
        <s v="S11"/>
        <s v="S7"/>
        <s v="S13"/>
        <s v="S15"/>
        <s v="S16"/>
        <s v="S14"/>
        <s v="S17"/>
        <s v="S18"/>
        <s v="S20"/>
        <s v="S31"/>
        <s v="S23"/>
        <s v="S24"/>
        <s v="S26"/>
        <s v="S25"/>
        <s v="S30"/>
        <s v="S29"/>
        <s v="S28"/>
        <s v="S22"/>
        <s v="S21"/>
        <s v="S19"/>
        <s v="S27"/>
      </sharedItems>
    </cacheField>
    <cacheField name="Indicador de resultado (subproducto)" numFmtId="0">
      <sharedItems count="31">
        <s v=" Estrategia ENCI 2023-2026 implementada"/>
        <s v="Alineación de los recursos de cooperación internacional a las prioridades definidas de la ENCI 2023-2026. "/>
        <s v="Porcentaje de proyectos incorporados con prioridades de la ENCI"/>
        <s v="Sistema Nacional de Cooperación Internacional Dinamizado "/>
        <s v="IMPLEMENTACIÓN DE PROYECTOS DE COOPERACIÓN INTERNACIONAL NO REEMBOLSABLE CON APORTE DE RECURSOS DE CONTRAPARTIDA NACIONAL"/>
        <s v="Posicionamiento a través de la Ayuda Oficial al Desarrollo"/>
        <s v="Alianzas y Estratégias Regionales alineadas a líneas estratégicas de la ENCI."/>
        <s v="Identificación y priorización, preparación y formulación, gestión contracutal, gestión financiera, gestión jurídica"/>
        <s v="_x000a_% de avance en el # de proyectos en ejecución enmarcados en las estrategias de cooperación sur-sur "/>
        <s v="Plan de trabajo para la cooperación descentralizada 2024"/>
        <s v="Porcentaje de recursos recibidos en Administración ejecutados presupuestalmente"/>
        <s v="Donaciones Internacionales en especie canalizadas alineadas al Plan Nacional de Desarrollo"/>
        <s v="Dos mecanismos  privados de financiemiento diseñados"/>
        <s v="Producidos el 100% de los documentos definidos en el plan de trabajo para la vigencia 2024"/>
        <s v="Realizadas el 100% de las actividades programadas desde el observatorio de cooperación internacional técnica y financiera no reembolsable_x000a_"/>
        <s v="Porcentaje de implementación en la vigencia 2024, de la estrategia de gestión del conocimiento y la innovación diseñada. "/>
        <s v="Plan de Trabajo Fase I de la Operación Estadística"/>
        <s v="Implementación de las  unidades del Portafolio de la hoja de ruta del PETI 2024"/>
        <s v="_x000a_% de avance del seguimiento técnico de las iniciativas y/o proyectos aprobadas del Fondo del Pacífico"/>
        <s v="Cumplimiento del Plan Estratégico de Comunicaciones 2024"/>
        <s v="Plan de trabajo del proceso de gestión administrativa 2024 implementado "/>
        <s v="Cumplimiento en la formulación y publicación de planes de talento humano"/>
        <s v="Nivel de cumplimiento del Plan Estratégico del Talento Humano en la vigencia 2024"/>
        <s v="Impacto de los resultados de los planes de TH"/>
        <s v="Matriz contractual actualizada"/>
        <s v="Documento elaborado lineamientos sobre la debida diligencia en la supervisión de contratos"/>
        <s v="Actualización de la documentacion de proceso de Gestión Contractual"/>
        <s v="Cumplimiento plan de trabajo "/>
        <s v="Avance de implementación de la política de prevención de daño antijurídico en la vigencia 2024"/>
        <s v="Estados financieros elaborados y publicados"/>
        <s v="Plan Maestro 2024 implementado"/>
      </sharedItems>
    </cacheField>
    <cacheField name="Revisión de Indicador" numFmtId="0">
      <sharedItems count="30">
        <s v="Porcentaje de las acciones implementadas por APC Colombia en el marco de la Estrategia ENCI 2023-2026 para la vigencia 2024"/>
        <s v="Porcentaje de recursos de cooperación internacional alineados a las prioridades definidas en la ENCI 2023-2026. "/>
        <s v="Porcentaje de proyectos aprobados de demanda y doble vía alineados a la ENCI"/>
        <s v="Porcentaje del Sistema Nacional de Cooperación Internacional Dinamizado para la vigencia 2024"/>
        <s v="Porcentaje de implementación de proyectos de cooperación internacional no reembolsable con aporte de recursos de contrapartida nacional"/>
        <s v="Porcentaje de actividades desarrolladas que contribuyen al posicionamiento de Colombia en la gestión de la cooperación internacional a través de la Ayuda Oficial al Desarrollo"/>
        <s v="Alianzas y estrategias regionales desarrolladas alineadas con la ENCI"/>
        <s v="Revisar las dos opciones del nombre"/>
        <s v="Porcentaje de implementación del plan de trabajo para la cooperación descentralizada durante 2024"/>
        <s v="OK"/>
        <s v="Porcentaje de donaciones Internacionales en especie canalizadas alineadas al Plan Nacional de Desarrollo"/>
        <s v="Número de mecanismos  privados de financiemiento diseñados"/>
        <s v="Porcentaje de documentos definidos en el plan de trabajo del observatorio de cooperación internacional técnica y financiera no reembolsable producidos"/>
        <s v="Porcentaje de actividades programadas desde el observatorio de cooperación internacional técnica y financiera no reembolsable realizadas"/>
        <s v="Porcentaje de la estrategia de gestión del conocimiento y la innovación implementada"/>
        <s v="Porcentaje del Plan de Trabajo Fase I de la Operación Estadística implementado"/>
        <s v="Porcentaje de unidades del portafolio de la hoja de ruta del PETI  implementadas"/>
        <s v="Porcentaje de iniciativas y/o proyectos aprobadas del Fondo del Pacífico con seguimiento técnico"/>
        <s v="Porcentaje del Plan Estratégico de Comunicaciones 2024 implementado"/>
        <s v="¨Porcentaje del Plan de trabajo del proceso de gestión administrativa 2024 implementado "/>
        <s v="Porcentaje de Planes de talento humano formulados y publicados"/>
        <s v="Porcentaje del Nivel de cumplimiento del Plan Estratégico del Talento Humano en la vigencia 2024"/>
        <s v="Porcentaje de satisfacción frente a los planes de talento humano"/>
        <s v="Porcentaje de la matriz contractual actualizada"/>
        <s v="Porcentaje de documento de lineamientos sobre la debida diligencia en la supervisión de contratos elaborado"/>
        <s v="Porcentaje de la documentacion del proceso de Gestión Contractual actualizada"/>
        <s v="Porcentaje del plan de trabajo de control interno ejecutado"/>
        <s v="Porcentaje de la política de prevención de daño antijurídico implementada"/>
        <s v="Porcentaje de estados financieros elaborados y publicados"/>
        <s v="Porcentaje del Plan Maestro de Planeación y Seguimiento Institucional implementado"/>
      </sharedItems>
    </cacheField>
    <cacheField name="Proceso Responsable del subproducto" numFmtId="0">
      <sharedItems count="14">
        <s v="Preparación y formulación de la Cooperación Internacional"/>
        <s v="Identificación y priorización de Cooperación Internacional"/>
        <s v="Implementación y segumiento de Cooperación Internacional"/>
        <s v="Administración de Recursos de Cooperación Internacional No Reembolsable y Donaciones en Especie"/>
        <s v="Gestión de comunicaciones"/>
        <s v="PENDIENTE"/>
        <s v="Gestión de Tecnologías de la información"/>
        <s v="Gestión Administrativa"/>
        <s v="Gestión del Talento Humano"/>
        <s v="Gestión Contractual"/>
        <s v="Evaluación control y mejora"/>
        <s v="Gestión Jurídica"/>
        <s v="Gestión Financiera"/>
        <s v="Direccionamiento Estratégico y Planeación"/>
      </sharedItems>
    </cacheField>
    <cacheField name="Dirección  responsable del Subproducto" numFmtId="0">
      <sharedItems count="5">
        <s v="Dirección de Coordinación Interinstitucional"/>
        <s v="Dirección de Gestión de Demanda"/>
        <s v="Dirección de Oferta"/>
        <s v="Dirección Administrativa y Financiera"/>
        <s v="Dirección General"/>
      </sharedItems>
    </cacheField>
    <cacheField name="Procesos involucrados" numFmtId="0">
      <sharedItems/>
    </cacheField>
    <cacheField name="Grupos de valor involucrados " numFmtId="0">
      <sharedItems longText="1"/>
    </cacheField>
    <cacheField name="Fórmula del indicador" numFmtId="0">
      <sharedItems count="31">
        <s v="Porcentaje de avance en la implementación estrategia  ENCI 2023-2026. "/>
        <s v="(Monto de recursos alineados a las prioridades definidas / monto total de la cooperación registrada) * 100"/>
        <s v="Número de proyectos de demanda y doble vía alineados a la ENCI sobre número de proyectos de demanda y doble vía aprobados"/>
        <s v="Porcentaje de avance en la dinamización del Sistema Nacional de Cooperación Internacional. "/>
        <s v="Porcentaje de Asignación de recursos de contrapartida nacional a proyectos de Cooperación Internacional alineados con la ENCI 2023-2026."/>
        <s v="(Actividades de posicionamiento desarrolladas / Actividades de posicionamiento identifcadas) *100"/>
        <s v="Número de Alianzas y Estratégias establecidas sobre número de alianzas y estrategias programadas"/>
        <s v="Número de Alianzas y Estratégias Regionales alineadas a líneas estratégicas de la ENCI."/>
        <s v="Número de proyectos de oferta y doble vía que incorporan teman en los que Colombia es líder sobre número de proyectos de oferta y doble vía aprobados"/>
        <s v="Porcentaje de avance de implementación del plan de trabajo para la cooperación descentralizada durante la vigencia 2024"/>
        <s v="(Recursos ejecutados presupuestalmente a nivel de obligaciones / Recursos apropiados) * 100"/>
        <s v="Sumatoria total de número de donaciones en especie entregadas alineadas al Plan Nacional de Desarrollo"/>
        <s v="No. De mecanismos privados de financiamiento diseñados"/>
        <s v="Actividades ejecutadas sobre  actividades progrmadas"/>
        <s v="Actividades ejecutadas sobre actividades programadas"/>
        <s v="Porcentaje de ejecución en la vigencia 2024, de la estrategia de gestión del conocimiento y la innovación diseñada. "/>
        <s v="PENDIENTE"/>
        <s v="Porcentaje de avance del conjunto de iniciativas implementada de la Hoja de Ruta del PETI  2024"/>
        <s v="Iniciativas dce los planes de trabajo con procesos de seguimiento y/o ejecución/ proyectos de los planes de trabajo aprobadas por el mecanismo."/>
        <s v="Porcentaje de Cumplimiento del Plan Estratégico de Comunicaciones 2024"/>
        <s v="Porcentaje de implementación del Plan de trabajo del proceso de gestión administrativa 2024 en el 2024"/>
        <s v="(No. de planes formulados / Total de planes publicados en sede electrónica)*100"/>
        <s v="((No. De Actividades ejecutadas PIC/No. Actividades Programadas) *0.3+ (No. Actividades ejecutadas PEI/No. Actividades Programadas) *0.3 + (PASGSST No Actividades Ejecutadas PAV/No. Actividades Programadas) *0.2+ (PAVACANTES Y DE PREVISIÓN) *0.2))"/>
        <s v="Encuesta de satisfacción "/>
        <s v="Matriz contractual actualizada mensualmente con los contratos suscritos durante el mes "/>
        <s v="Porcentaje de avance en la elaboración del documento de lineamientos sobre la debida diligencia en la supervisión de contratos."/>
        <s v="No de documentos actualizados  / Total de documentos del proceso de gestión contractual"/>
        <s v="actividades del plan ejecutada/actividades del plan programadas"/>
        <s v="Porcentaje de avance  de implementación de la política de prevención de daño antijurídico en la vigencia 2024"/>
        <s v="Estados Financieros Publicados / elaborados Estados Financieros"/>
        <s v="Porcentaje de avance de implementación del plan maestro 2024"/>
      </sharedItems>
    </cacheField>
    <cacheField name="Revisión de la formula" numFmtId="0">
      <sharedItems containsBlank="1" count="28" longText="1">
        <s v="Para cada etapa: (Número de acciones realizadas durante la vigencia en la implementación estrategia  ENCI 2023-2026. /  número de acciones programadas en la vigencia en la implementación estrategia  ENCI 2023-2026.) x100_x000a__x000a_Etapa 1. cumplida (33%): 2024_x000a_Etapa 2. cumplida (66%): 2025_x000a_Etapa 3. cumplida (100%): 2026"/>
        <s v="OK"/>
        <s v="(Número de proyectos aprobados de demanda y doble vía alineados a la ENCI / número de proyectos de demanda y doble vía aprobados) x100"/>
        <s v="Para cada etapa: (Número de acciones realizadas durante la vigencia para la dinamización del Sistema Nacional de Cooperación Internacional /  número de acciones programadas en la vigencia para la dinamización del Sistema Nacional de Cooperación Internacional) x100_x000a__x000a_Etapa 1. cumplida (33%): 2024_x000a_Etapa 2. cumplida (66%): 2025_x000a_Etapa 3. cumplida (100%): 2026"/>
        <s v="Recursos de contrapartida nacional asignados a proyectos de cooperación internacional alineados con la ENCI 2023-2026/ total de recursos disponibles para proyectos con contrapartida nacional"/>
        <s v="(Actividades de posicionamiento desarrolladas que contribuyen al posicionamiento de Colombia en la Cooperación Internacióna a través de la AOD / Actividades de posicionamiento programadas) *100"/>
        <s v="(Alianzas y estrategias regionales desarrolladas alineadas con la ENCI  / Alianzas y estrategias alineadas con la ENCI programadas)*100"/>
        <s v="(Proyectos de cooperación Sur - Sur alineados con las prioridades y agendas de desarrollo del país / Total de proyectos de cooperación Sur - Sur en ejecución) *100"/>
        <s v="(Número de actividades ejecutadas del plan de trabajo para la cooperación descentralizada para la vigencia 2024 / número de actividades programadas) x100"/>
        <s v="(Donaciones Internacionales en especie alineadas al Plan Nacional de Desarrollo / Total de donaciones Internacionales en especie canalizadas) *100"/>
        <s v="(Documentos del observatorio de cooperación internacional técnica y financiera no reembolsable producidos / Total de documentos definidos en el plan de trabajo del observatorio de cooperación internacional técnica y financiera no reembolsable) *100"/>
        <s v="(Actividades realizadas desde el observatorio de cooperación internacional técnica y financiera no reembolsable / Total de actividades programadas desde el observatorio de cooperación internacional técnica y financiera no reembolsable) *100"/>
        <s v="Para cada etapa: (Número de acciones realizadas durante la vigencia para la implementación de la estrategia de Gestión del Conocimiento y la Innovación /  número de acciones programadas en la vigencia para la implementación de la estrategia de Gestión del Conocimiento y la Innovación) x100_x000a__x000a_Etapa 1. cumplida (33%): 2024_x000a_Etapa 2. cumplida (66%): 2025_x000a_Etapa 3. cumplida (100%): 2026"/>
        <s v="Para cada etapa: (Número de acciones realizadas durante la vigencia para la implementación del Plan de Trabajo de la Operación Estadística /  número de acciones programadas en la vigencia para la implementación Plan de Trabajo Fase I de la Operación Estadística) x100_x000a__x000a_Etapa 1. cumplida (33%): 2024_x000a_Etapa 2. cumplida (66%): 2025_x000a_Etapa 3. cumplida (100%): 2026"/>
        <s v="(Número de unidades del portafolio de la hoja de ruta del PETI  implementadas / Número  de unidades del portafolio de la hoja de ruta del PETI a implementar) x100"/>
        <s v="(Iniciativas y/o proyectos aprobadas del Fondo del Pacífico con seguimiento técnico / Total de Iniciativas y/o proyectos aprobadas del Fondo del Pacífico)*100"/>
        <s v="(Número de actividades del Plan Estratégico de Comunicaciones 2024 implementadas / número de actividades del Plan Estratégico de Comunicaciones 2024 programadas)x100"/>
        <s v="(Número de actividades del Plan de trabajo del proceso de gestión administrativa 2024 implementadas / número de actividades del Plande trabajo del proceso de gestión administrativa 2024 programadas)x100"/>
        <s v="(Número de planes de talento humano formulados y publicados / Total de planes de talento humano programados)*100"/>
        <s v="(Número de encuestados que calificaron bien o excelente los planes de talento humano / Número total de encuestados) * 100"/>
        <s v="(Número de contratos actualizados en la matriz contractual / número de contratos suscritos) x100"/>
        <s v="(Avance en la elaboración del documento de lineamientos sobre la debida diligencia / Total de documentos a elaborar)x100"/>
        <s v="(Documentos del proceso de Gestión Contractual actualizados  / Total de documentos del proceso de gestión contractual)*100"/>
        <s v="(Actividades del plan de trabajo de control interno ejecutadas / actividades del plan de trabajo de control interno programadas)*100"/>
        <s v="(Actividades de la política de prevención de daño antijurídico ejecutadas / actividades de la política de prevención de daño antijurídico  programadas)*100"/>
        <s v="(Estados financieros elaborados y publicados / Estados financieros programados) * 100"/>
        <s v="(Actividades del plan maestro de planeación y seguimiento institucional 2024 ejecutadas / actividades del plan maestro de planeación y seguimiento institucional 2024 programadas)*100"/>
        <m u="1"/>
      </sharedItems>
    </cacheField>
    <cacheField name="Unidad de medida de indicador en moneda, porcentaje, número" numFmtId="0">
      <sharedItems count="1">
        <s v="Porcentaje"/>
      </sharedItems>
    </cacheField>
    <cacheField name="Línea base " numFmtId="0">
      <sharedItems containsMixedTypes="1" containsNumber="1" minValue="0" maxValue="98" count="10">
        <n v="0"/>
        <s v="PENDIENTE"/>
        <n v="3"/>
        <n v="0.499"/>
        <n v="1"/>
        <s v="N/A"/>
        <n v="0.94"/>
        <n v="0.98"/>
        <s v="N.D."/>
        <n v="98"/>
      </sharedItems>
    </cacheField>
    <cacheField name="Meta a 31 de marzo" numFmtId="9">
      <sharedItems containsSemiMixedTypes="0" containsString="0" containsNumber="1" minValue="0" maxValue="1" count="10">
        <n v="0.25"/>
        <n v="0.8"/>
        <n v="0"/>
        <n v="0.1"/>
        <n v="0.375"/>
        <n v="0.05"/>
        <n v="0.15"/>
        <n v="1"/>
        <n v="0.24"/>
        <n v="0.27"/>
      </sharedItems>
    </cacheField>
    <cacheField name="Meta a 30 de Junio " numFmtId="9">
      <sharedItems containsSemiMixedTypes="0" containsString="0" containsNumber="1" minValue="0" maxValue="1" count="13">
        <n v="0.5"/>
        <n v="0.8"/>
        <n v="0.33333333333333331"/>
        <n v="0.3"/>
        <n v="0.4"/>
        <n v="0.375"/>
        <n v="0.33"/>
        <n v="0.14000000000000001"/>
        <n v="1"/>
        <n v="0.25"/>
        <n v="0"/>
        <n v="0.45"/>
        <n v="0.53"/>
      </sharedItems>
    </cacheField>
    <cacheField name="Meta a 30 de Septiembre " numFmtId="9">
      <sharedItems containsSemiMixedTypes="0" containsString="0" containsNumber="1" minValue="0" maxValue="1" count="12">
        <n v="0.75"/>
        <n v="0.8"/>
        <n v="0.66666666666666663"/>
        <n v="0.7"/>
        <n v="1"/>
        <n v="0.5"/>
        <n v="0.66"/>
        <n v="0.4"/>
        <n v="0.85"/>
        <n v="0.25"/>
        <n v="0"/>
        <n v="0.83"/>
      </sharedItems>
    </cacheField>
    <cacheField name="Meta a 31 de diciembre " numFmtId="9">
      <sharedItems containsSemiMixedTypes="0" containsString="0" containsNumber="1" minValue="0" maxValue="1" count="4">
        <n v="1"/>
        <n v="0.8"/>
        <n v="0"/>
        <n v="0.25"/>
      </sharedItems>
    </cacheField>
    <cacheField name="Meta anual vigencia" numFmtId="9">
      <sharedItems containsSemiMixedTypes="0" containsString="0" containsNumber="1" minValue="0.8" maxValue="1" count="2">
        <n v="1"/>
        <n v="0.8"/>
      </sharedItems>
    </cacheField>
    <cacheField name="Presupuesto total subproducto" numFmtId="0">
      <sharedItems containsSemiMixedTypes="0" containsString="0" containsNumber="1" minValue="0" maxValue="15322000000" count="18">
        <n v="183800000"/>
        <n v="0"/>
        <n v="3100000000"/>
        <n v="493632914"/>
        <n v="1189686714"/>
        <n v="198000000"/>
        <n v="9945000000"/>
        <n v="86850000"/>
        <n v="4400000000"/>
        <n v="15322000000"/>
        <n v="70000000"/>
        <n v="45100000"/>
        <n v="13600000"/>
        <n v="1212112028.25"/>
        <n v="189750000"/>
        <n v="44000000"/>
        <n v="160000000"/>
        <n v="16000000"/>
      </sharedItems>
    </cacheField>
    <cacheField name="Fuente del presupuesto (seleccionar lista desplegable)" numFmtId="0">
      <sharedItems containsMixedTypes="1" containsNumber="1" containsInteger="1" minValue="0" maxValue="0"/>
    </cacheField>
    <cacheField name="Nombre de la actividad establecida" numFmtId="0">
      <sharedItems count="63" longText="1">
        <s v="Elaborar y hacer seguimiento a 10 planes de trabajo para la vigencia 2024 de Cooperación Internacional."/>
        <s v="Desarrollar 5 acciones de fortalecimiento de capacidades en gestión de cooperación internacional. "/>
        <s v="Implementar la estrategia de apropiación institucional y social de la linea tecnica de la Cooperación internacional feminista"/>
        <s v="Elaborar la linea tecnica interseccional (Genero, Etnicos, Territorio) de la Cooperación Internacional. "/>
        <s v="Acompañar y brindar insumos   para negociación  de marcos país"/>
        <s v="Orientar  las iniciativas de cooperación en los mecanismos de gobernanza en los que participa APC Colombia "/>
        <s v="Incorporar líneas estratégicas de la ENCI, en proyectos de demanda y de doble vía de Colombia, en al menos el 60% de los nuevos que se negocien con países y mecanismos del Sur Global."/>
        <s v="Conformar 10 mesas de trabajo temáticas y territoriales para la Dinamización del SNCI Sistema Nacional de Cooperación Internacional. "/>
        <s v="Elaborar y hacer seguimiento a 10 planes de trabajo tematicas y territoriales para la vigencia 2024 de Cooperación Internacional en el marco del SNCI"/>
        <s v="Desarrollar 5 intercambios de conocimiento Col-Col, alineados a las prioridades de la ENCI 2023-2026"/>
        <s v="Realizar seguimiento a 3 intercambios de conocimiento Col-Col, alineados a las prioridades de la ENCI 2023-2026"/>
        <s v="Articular la  financiación de al menos 1 proyecto con enfoque multiactor y recursos de contrapartidas"/>
        <s v="Cofinanciar proyectos de cooperación internacional mediante el desembolso de recursos de contrapartidas nacional"/>
        <s v="Facilitar el acceso  a oportunidades de cooperación  internacional no reembolsable, a través de las difusión y acompañamiento  a convocatorias"/>
        <s v="Formular y hacer seguimiento a planes de trabajo con socios de cooperación bilaterales y multilares"/>
        <s v="Optimizar la gestión de Certificados de Utilidad Común promoviendo actividades de acompañamiento y socialización permanentes."/>
        <s v="Establecer  6 alianzas y 2 estrategias regionales de cooperación sur sur alineadas a líneas estratégicas la ENCI y/o Agendas de desarrollo._x000a_ "/>
        <s v="Hacer seguimiento a 6 alianzas y 2 estrategias regionales de cooperación sur sur alineadas a líneas estratégicas la ENCI y/o Agendas de desarrollo._x000a_ "/>
        <s v="_x000a_Incorporar los temas en los que Colombia es reconocido como líder técnico, en al menos el 50% de  los nuevos proyectos de oferta y de doble vía de CSS y Tr del país._x000a_ "/>
        <s v="Elaborar y socializar un documento  que defina el marco conceptual y de acción para APC-Colombia en materia de cooperación descentralizada "/>
        <s v="Definir e implementar el plan de trabajo  en cooperación descentralizada durante la vigencia 2024"/>
        <s v="Definir lineamientos técnicos, operativos y metodológicos para la administración de recursos"/>
        <s v="Ejecutar los recursos de cooperación internacional no reembolsables recibidos en administración en APC-Colombia. "/>
        <s v="Realizar gestiones para la consecución de nuevos recursos de donación para ser administrados por APC-Colombia"/>
        <s v="Realizar el seguimiento de los recursos recibidos en administración ante el aliado técnico o el contratista."/>
        <s v="Socializar a nivel interno y externo el instrumento que orienta el procedimiento actualizado de donaciones en especie en la entidad"/>
        <s v="Realizar el seguimiento de las donaciones en especie canalizadas a los beneficiarios finales."/>
        <s v="Formular  la estrategia de mecanismos de financiación  para el desarrollo con fuentes privadas"/>
        <s v="Orientar la estructuración de  dos mecanismos privados de financiamiento para el desarrollo"/>
        <s v="Producir documentos a partir de insumos relacionados por las direcciones técnicas"/>
        <s v="Generar espacios de conocimiento"/>
        <s v="Diseñar la estrategia de gestión del conocimiento y la innovación."/>
        <s v="Diseñar y habilitar el repositorio de saberes misionales y de apoyo de APC-Colombia"/>
        <s v="Determinar la estructura para contar con una unidad de capacitación, acompañamiento y formulación de proyectos"/>
        <s v="Implementar los componentes de la estrategia de gestión del conocimiento y la innovación, en las líneas de preinducción, inducción, reinducción y gestión documental programados para la vigencia 2024."/>
        <s v="Reallizar un diagnóstico frente al estado actual de la política de Gestión Estadística"/>
        <s v="Brindar lineamientos  y recomendaciones para el registro de información de Cooperación Internacional (AOD)"/>
        <s v="Elaborar productos de análisis de la Asistencia Oficial al Desarrollo (AOD) que recibe el país"/>
        <s v="Incorporar nuevas capacidades de servicios tecnológicos para la trasformación digital TIC"/>
        <s v="Fortalecer o sostener la operación TICS"/>
        <s v="Realizar seguimiento a la ejecución técnica de las iniciativas y/o proyectos del Fondo Alianza del Pacífico, según el modelo de gestión determinado."/>
        <s v="Aprobar e implementar el PEC 2024"/>
        <s v="Visibilizar eventos institucionales de la Agencia"/>
        <s v="Publicar boletines externo e internos"/>
        <s v="Desarrollar estrategia de redes sociales"/>
        <s v="Formular y hacer seguimiento al plan de gestión administrativa"/>
        <s v="Realizar digitalización del archivo central e histórico de APC Colombia"/>
        <s v="Actualizar y poner en marcha el Plan institucional de gestión ambiental - PIGA"/>
        <s v="Realizar el seguimiento al Plan Anual de Adquisiciones vigente  de la entidad al menos tres (3) veces al año con el proceso gestión Contractual y Financiera."/>
        <s v="Formular y publicar los planes de TH en la sede electronica correspondientes a la vigencia 2024"/>
        <s v="Ejecutar y realizar seguimiento a los planes  de Talento Humano"/>
        <s v="Evaluar los resultados de los planes de TH"/>
        <s v="Realizar seguimiento, a partir del mes de febrero, a la matriz de gestion contractual, a través de mesas de trabajo programadas."/>
        <s v="Elaborar el documento de lineamientos sobre la debida diligencia en la supervisión de contratos, conforme al plan de trabajo de la implementación de la política de prevención del daño antijurídico 2024-2025"/>
        <s v="Actualizar la documentación del proceso de gestión contractual requerida conforme a validación "/>
        <s v="Formular plan de trabajo (auditoría)"/>
        <s v="Ejecutar el plan de trabajo (auditoría)"/>
        <s v="Realizar mesas de trabajo interinstitucional con entidades aliadas técnicas, beneficiarias, ejecutoras y oferentes de cooperación internacional técnica y financiera no reembolsable, a solicitud de las direcciones técnicas y áreas de trabajo de la Agencia. "/>
        <s v="Realizar un espacio de conocimiento con supervisores de contratos de APC - Colombia y aliados técnicos."/>
        <s v="Registrar oportunamente las obligaciones tramitadas al grupo financiero"/>
        <s v="Analizar y depurar las cuentas contables"/>
        <s v="Formular el cronograma de acciones del plan Maestro de Planeación  2024"/>
        <s v="Realizar la ejecución y seguimiento a las acciones del cronograma"/>
      </sharedItems>
    </cacheField>
    <cacheField name="Presupuesto por actividad" numFmtId="3">
      <sharedItems containsString="0" containsBlank="1" containsNumber="1" minValue="0" maxValue="15322000000" count="24">
        <n v="155800000"/>
        <n v="28000000"/>
        <n v="0"/>
        <n v="3100000000"/>
        <n v="180000000"/>
        <n v="141000000"/>
        <n v="142632914"/>
        <n v="30000000"/>
        <n v="1189686714"/>
        <n v="198000000"/>
        <n v="9945000000"/>
        <n v="86850000"/>
        <n v="4400000000"/>
        <n v="15322000000"/>
        <n v="35000000"/>
        <n v="45100000"/>
        <n v="13600000"/>
        <n v="762112028.25"/>
        <n v="450000000"/>
        <n v="189750000"/>
        <n v="44000000"/>
        <n v="160000000"/>
        <n v="16000000"/>
        <m/>
      </sharedItems>
    </cacheField>
    <cacheField name="Peso ponderado de la actividad" numFmtId="9">
      <sharedItems containsSemiMixedTypes="0" containsString="0" containsNumber="1" minValue="0.1" maxValue="1"/>
    </cacheField>
    <cacheField name="Evidencias, soportes de la actividad" numFmtId="0">
      <sharedItems count="61" longText="1">
        <s v="Planes de trabajo elaborados y evidencias del seguimiento realizado"/>
        <s v="Evidencias de lass acciones de fortalecimiento de capacidades realizadas (1. convenio Esap._x000a_2. evidencias de participación en webinar_x000a_3. Reuniones virtuales de capacitación a enlaces territoriales ESAP._x000a_4. Asitencia a espacios de fortalecimiento (listas de asistencia y evidencias fotográficas)._x000a_5. espacios virtuales de capacitación enlaces regionales (evidencias fotográficas, listado de asistencia).)"/>
        <s v="Documento de sistematización socializado con la Mesa de Genero de la  Cooperación Internacional. "/>
        <s v="Documentos técnicos elaborados"/>
        <s v="Actas de negocicación_x000a__x000a_Actas de reuniones_x000a__x000a_Documentos Ejecutivos"/>
        <s v="Actas de reuniones de Comités Técnicos y Directivos de los mecanismos de gobernanza._x000a__x000a_Listas de asistencia"/>
        <s v="Formatos de formulación de proyectos, actas de Comisiones Mixtas, notas conceptuales, matriz de programación y segumiento DOCI."/>
        <s v="1. Actas de conformación de las mesas._x000a_2. actas de las reuniones._x000a_3. listados de asitencia"/>
        <s v="1. Notas concepto elaboradas._x000a_2. Planes de acción desarrollados._x000a_3. Listados de asistencia._x000a_4. Registro fotográfico"/>
        <s v="_x000a_1. Planes de acción desarrollados._x000a_2. Listados de asistencia._x000a_3. Registro fotográfico"/>
        <s v="Ficha técnica, mapa de actores  estrategicos, bateria/artefacto de criterios, Ayuda de memoria,  listdado asistencias, registro fotográfico,  informes que evidencie toda la gestión y estructuración.  "/>
        <s v="Convenios suscritos para el mecanismo de contrapartida nacional"/>
        <s v="Matriz de seguimiento de oportunidades de cooperación  internacional no reembolsable (convocatorias) "/>
        <s v="Planes de trabajo formulados_x000a__x000a_Actas de seguimiento a los Planes de Trabajo"/>
        <s v="Ayudas de Memoria de actividades de acompañamiento y socialización_x000a__x000a_Soporte Teams de Acompañamientos Virtuales_x000a__x000a_Registro y Seguimiento CUC"/>
        <s v="Documento que formaliza las alianzas y sus anexos que evidencian la estrategia."/>
        <s v="Actas reuniones, ayuda memoria, reportes, informes de balance o de segumiento."/>
        <s v="Avances del documento preliminar, documento elaborado y evidencias de la socialización interna."/>
        <s v="Plan de trabajo definido y evidencias de implementación de las actividades."/>
        <s v="Documento elaborado"/>
        <s v="Reporte Ejecución presupuestal"/>
        <s v="Documentos soportes de la gestión y nuevos acuerdos en caso de ser suscritos"/>
        <s v="Actas de reunión de seguimiento, listas de asistencias _x000a_(Visitas y/o reuniones virtuales) y/o informes."/>
        <s v="Listas de asistencia, correos electrónicos, publicaciones o piezas gráficas elaboradas"/>
        <s v="Actas de Validación en Campo, Correos electrónicos, listas de asistencias, actas de entrega de la donación."/>
        <s v="Documento &quot;Estrategia de Mecanismos de financiación para el desarrollo con fuentes privadas&quot;"/>
        <s v="Documento orientador de la  estructura de dos mecanismos privados de financiamiento para el desarrollo. "/>
        <s v="Documentos producidos"/>
        <s v="Documento de justificación del espacio de conocimeinto, documento de planeación(acatas, perfiles de participantes, cronograma) "/>
        <s v="Documento de Estrategia de Gestión del Conocimiento y la Innovación y Manual de implementación en APC-colombia"/>
        <s v="1. Metodología de captura del conocimiento de valor y de los grupos de valor._x000a_2. Documento en el que se definan los instrumentos y herramientas físicas y tecnológicas en que se construirá el repositorio. _x000a_3. Repositorio físico y digital de saberes misionales y de apoyo de APC-Colombia. "/>
        <s v="1. Documento en el que se especifique la estructuración de la unidad de capacitación, indicando sus integrantes, cómo operará, plan de acción, cronograma, recursos requeridos, y propuesta de formalizar normativamente la Unidad al interior de APC-Colombia. _x000a_2. Documento con diseño de curso de formulación de proyectos estructurado. "/>
        <s v="1. Documento con las directrices de formación para la preinducción, inducción y reinducción; metodologías, tiempos de capacitación, cronograma de capacitaciones para 2024. _x000a_2. Documento con las directrices de implementación de la Estrategia de Gestión de Conocimiento y la Innovación en la gestión documental, con directrices, metodologías, plan de trabajo y cronograma para 2024. "/>
        <s v="Documento diagnostico Estado Actual de la Política de Gestión Estadística_x000a__x000a_Actas de reunión"/>
        <s v="Documento de Lineamientos y Recomendaciones para el registro de información de Cooperación Internacional (AOD)"/>
        <s v="Documento de Analisis de  Asistencia Oficial al Desarrollo (AOD) que recibe el país 2023."/>
        <s v="Reporte de avance de las iniciativas implementadas para incorporar nuevas capacidades TICS_x000a_"/>
        <s v="Reporte de avance de las iniciativas implementadas para fortalecer o sostener la operación TICS"/>
        <s v="Informes y/o  reportes de avance, actas de reuniones."/>
        <s v="Documento aprobado y % de implementación del PEC en la vigencia 2024"/>
        <s v="1. Parrilla de contenidos de Redes sociales y medios y/o 2. Publicaciones en RRSS y/o 3. Transmisión del evento y/o 4. Matriz de seguimiento o documento que haga su función "/>
        <s v="Documento con boletines publicados"/>
        <s v="Documento con el seguimiento a la parrilla de contenidos periódica y un análisis periódico de redes sociales "/>
        <s v=" Plan de gestión administrativa formulado. Tablero de control al desarrollo de actividades del Pinar - PGD - Servicio al ciudadano) "/>
        <s v="Tablero de control de medición avance sobre el Archivo digitalizado"/>
        <s v="Plan Institucional de Gestión Ambiental actualizado._x000a_Tablero de control sobre el desarrollo  de actividades del PIGA"/>
        <s v="Resultado del seguimiento efectuado al del Plan Anual de Adquisiciones de la entidad."/>
        <s v="Planes publicados en la sede electrónica"/>
        <s v="Informe consolidado de los planes de TH"/>
        <s v="Informe consolidado de los planes de TH "/>
        <s v="Actas de reunion y matriz de datos contractual"/>
        <s v="Avances del documento preliminar y documento remitido al proceso de gestión jurídica."/>
        <s v="Diagnóstico de documentos del proceso y Documentos actualizados "/>
        <s v="Plan de trabajo aprobado. Acta Comité de Cooridnación Sistema de Control Interno "/>
        <s v="Informes de Auditoría publicados"/>
        <s v="Portafolio de evidencias y/o Presentaciones y/o Lista de asistencia"/>
        <s v="Presentaciones  y Lista de asistencia"/>
        <s v="Listado de obligaciones"/>
        <s v="Ajustes contables"/>
        <s v="Cronograma de acciones definidas"/>
        <s v="Matriz de seguimiento de acciones definidias"/>
      </sharedItems>
    </cacheField>
    <cacheField name="Fecha de inicio (dd/mm/aaaa)" numFmtId="14">
      <sharedItems containsSemiMixedTypes="0" containsNonDate="0" containsDate="1" containsString="0" minDate="2024-01-01T00:00:00" maxDate="2024-12-18T00:00:00"/>
    </cacheField>
    <cacheField name="Fecha final (dd/mm/aaaa)" numFmtId="14">
      <sharedItems containsSemiMixedTypes="0" containsNonDate="0" containsDate="1" containsString="0" minDate="2024-01-31T00:00:00" maxDate="2025-01-01T00:00:00"/>
    </cacheField>
    <cacheField name="Responsable de la actividad en el proceso" numFmtId="0">
      <sharedItems containsBlank="1" count="32">
        <s v="Marlen Espitia"/>
        <s v="Andrea Esguerra "/>
        <s v="Kelly Gómez"/>
        <s v="Coordinaciones bilateral  y multilateral"/>
        <s v="Coordinadora de América Latina y el Caribe"/>
        <m/>
        <s v="Luz Emerita Lopez "/>
        <s v="Cielo Chamorro"/>
        <s v="Coordinaciones Bilateral y Multilateral"/>
        <s v="Equipo CUC"/>
        <s v="Coordinadora de Asia África y Eurasia"/>
        <s v="Jhonnatan Gamboa"/>
        <s v="GIT Administración de Recursos y Donaciones en Especie"/>
        <s v="Andres Ceballos"/>
        <s v="Equipo del Observatorio"/>
        <s v="Equipo de Gestión de conocimiento"/>
        <s v="Coordinación Bilaterales"/>
        <s v="Profesional Especializado G20 - Willy Alexander Vijalba Caballero"/>
        <s v="_x000a_Profesional Especializado G20 - Ruben Dario Rojas Morales "/>
        <s v="Responsable en DOCI del FAP (Jeny Patricia Gutierrez)"/>
        <s v="Sandra Garzón"/>
        <s v="Diller Ruthney Castro"/>
        <s v="Diller Ruthney Castro_x000a__x000a_Luis Alejandro Gutiérrez S."/>
        <s v="Luis Alejandro Gutiérrez S."/>
        <s v="Coordinadora GIT de Gestión de Talento Humano"/>
        <s v="Edna Lorena Leon Saavedra"/>
        <s v="Lucena Valencia Giraldo "/>
        <s v="Adriana Botero"/>
        <s v="Martha García"/>
        <s v="Carlos Castañeda"/>
        <s v="Faisuly Urrea"/>
        <s v="Julio Ignacio Gutiérrez"/>
      </sharedItems>
    </cacheField>
    <cacheField name="Recursos necesarios (personal, infraestructura, insumos, herramientas, entre otros)" numFmtId="0">
      <sharedItems/>
    </cacheField>
    <cacheField name="Planeación Institucional " numFmtId="0">
      <sharedItems containsBlank="1"/>
    </cacheField>
    <cacheField name="Gestión Presupuestal y eficiencia del gasto público " numFmtId="0">
      <sharedItems containsBlank="1"/>
    </cacheField>
    <cacheField name="Compras y contrataciónpública" numFmtId="0">
      <sharedItems containsBlank="1"/>
    </cacheField>
    <cacheField name="Talento Humano " numFmtId="0">
      <sharedItems containsBlank="1"/>
    </cacheField>
    <cacheField name="Integridad " numFmtId="0">
      <sharedItems containsNonDate="0" containsString="0" containsBlank="1"/>
    </cacheField>
    <cacheField name="Gestión Presupuestal y eficiencia del gasto público 2" numFmtId="0">
      <sharedItems containsBlank="1"/>
    </cacheField>
    <cacheField name="Fortalecimiento organizacional  y simplificación de procesos " numFmtId="0">
      <sharedItems containsNonDate="0" containsString="0" containsBlank="1"/>
    </cacheField>
    <cacheField name="Gobierno Digital, antes Gobierno en Línea " numFmtId="0">
      <sharedItems containsBlank="1"/>
    </cacheField>
    <cacheField name="Seguridad Digital " numFmtId="0">
      <sharedItems containsBlank="1"/>
    </cacheField>
    <cacheField name="Defensa jurídica " numFmtId="0">
      <sharedItems containsNonDate="0" containsString="0" containsBlank="1"/>
    </cacheField>
    <cacheField name="Mejora Normativa" numFmtId="0">
      <sharedItems containsNonDate="0" containsString="0" containsBlank="1"/>
    </cacheField>
    <cacheField name="Servicio al ciudadano " numFmtId="0">
      <sharedItems containsBlank="1"/>
    </cacheField>
    <cacheField name="Participación ciudadana en la gestión pública" numFmtId="0">
      <sharedItems containsBlank="1"/>
    </cacheField>
    <cacheField name="Racionalización de trámites " numFmtId="0">
      <sharedItems containsBlank="1"/>
    </cacheField>
    <cacheField name="Integridad 2" numFmtId="0">
      <sharedItems containsBlank="1"/>
    </cacheField>
    <cacheField name="Seguimiento y evaluación del desempeño institucional " numFmtId="0">
      <sharedItems containsBlank="1"/>
    </cacheField>
    <cacheField name="Gestión documental " numFmtId="0">
      <sharedItems containsBlank="1"/>
    </cacheField>
    <cacheField name="Transparencia, acceso a la información pública y lucha contra la corrupción" numFmtId="0">
      <sharedItems containsBlank="1"/>
    </cacheField>
    <cacheField name="Gestión de la información estadística" numFmtId="0">
      <sharedItems containsBlank="1"/>
    </cacheField>
    <cacheField name="Gestión del conocimiento y la innovación " numFmtId="0">
      <sharedItems containsBlank="1"/>
    </cacheField>
    <cacheField name="Control Interno " numFmtId="0">
      <sharedItems containsBlank="1"/>
    </cacheField>
    <cacheField name="PND 2022-2026" numFmtId="0">
      <sharedItems containsBlank="1"/>
    </cacheField>
    <cacheField name="PES 2023-2026" numFmtId="0">
      <sharedItems containsBlank="1"/>
    </cacheField>
    <cacheField name="PEI 2023-2026" numFmtId="0">
      <sharedItems containsBlank="1"/>
    </cacheField>
    <cacheField name="Administración de riesgos " numFmtId="0">
      <sharedItems containsBlank="1"/>
    </cacheField>
    <cacheField name="Racionalizacion de tramites" numFmtId="0">
      <sharedItems containsBlank="1"/>
    </cacheField>
    <cacheField name="Participación ciudadana y rendición de cuentas" numFmtId="0">
      <sharedItems containsNonDate="0" containsString="0" containsBlank="1"/>
    </cacheField>
    <cacheField name="Mecanismos para mejorar la atención al ciudadano" numFmtId="0">
      <sharedItems containsNonDate="0" containsString="0" containsBlank="1"/>
    </cacheField>
    <cacheField name="Mecanismos para la transparencia y acceso  a la información" numFmtId="0">
      <sharedItems containsNonDate="0" containsString="0" containsBlank="1"/>
    </cacheField>
    <cacheField name="Plan de Participación Ciudadana" numFmtId="0">
      <sharedItems containsNonDate="0" containsString="0" containsBlank="1"/>
    </cacheField>
    <cacheField name="Plan Institucional de Archivos - PINAR" numFmtId="0">
      <sharedItems containsBlank="1"/>
    </cacheField>
    <cacheField name="De Gestión Documental" numFmtId="0">
      <sharedItems containsBlank="1"/>
    </cacheField>
    <cacheField name="Anual de Adquisiciones" numFmtId="0">
      <sharedItems containsBlank="1"/>
    </cacheField>
    <cacheField name="Estratégico de Talento Humano" numFmtId="0">
      <sharedItems containsBlank="1"/>
    </cacheField>
    <cacheField name="De Bienestar e Incentivos" numFmtId="0">
      <sharedItems containsBlank="1"/>
    </cacheField>
    <cacheField name="Institucional de Capacitación  " numFmtId="0">
      <sharedItems containsBlank="1"/>
    </cacheField>
    <cacheField name="De Previsión de Recursos Humanos" numFmtId="0">
      <sharedItems containsBlank="1"/>
    </cacheField>
    <cacheField name="Trabajo Anual en Seguridad y Salud en el Trabajo" numFmtId="0">
      <sharedItems containsBlank="1"/>
    </cacheField>
    <cacheField name="Anual de Vacantes" numFmtId="0">
      <sharedItems containsBlank="1"/>
    </cacheField>
    <cacheField name="Estratégico de Tecnologías de la Información y las Comunicaciones - PETI" numFmtId="0">
      <sharedItems containsBlank="1"/>
    </cacheField>
    <cacheField name="De Seguridad y Privacidad de la Información" numFmtId="0">
      <sharedItems containsBlank="1"/>
    </cacheField>
    <cacheField name="De Seguridad y Privacidad de la Información2" numFmtId="0">
      <sharedItems containsBlank="1"/>
    </cacheField>
    <cacheField name="Observaciones planeaciones" numFmtId="0">
      <sharedItems count="24" longText="1">
        <s v="1) Consultor: definir etapas (alcance por vigencia) OK_x000a_2) CI: Revisar redacción del producto de acuerdo con alcance APC OK_x000a_3) Seguimiento 1erT: N/A OK_x000a_Pendiente: revisar actividades CI"/>
        <s v="1) Consultor: ajustar redacción indicador OK_x000a_2) CI: N/A OK_x000a_3) Seguimiento 1erT: N/A OK_x000a_Pendiente: Ajustar linea base con relación a la meta del 80%"/>
        <s v="1) Consultor: ajustar redacción indicador PENDIENTE y definir el alcance por etapas hasta el 2026_x000a_2) CI: Dar alcance a la palabra &quot;dinamizado&quot;_x000a_3) DEP:creemos que la dinamización se explica a traves del desarrollo de las actividades y no vemos necesario el ajuste del nombre"/>
        <s v="1) Consultor: ajustar redacción indicador _x000a_2) CI: N/A_x000a_3) DEP: reenfoque de la redacción propuesta por el consultor"/>
        <s v="1) Consultor: ajustar redacción indicador _x000a_2) CI: N/A_x000a_3) DEP: Aprobar la redacción propuesta por el consultor. Asignación de pesos actividades"/>
        <s v="1) Consultor: ajustar redacción indicador _x000a_2) CI: N/A_x000a_3) DEP: Aprobar la redacción propuesta por el consultor. Considerar determinar linea base_x000a_REVISAR tener dos indicadores muy similares"/>
        <s v="1) Consultor: ajustar redacción indicador _x000a_2) CI: N/A_x000a_3) DEP: Aprobar la redacción propuesta por el consultor. Considerar determinar linea base_x000a_Pendiente línea base"/>
        <s v="1) Consultor: ajustar redacción indicador _x000a_2) CI: N/A_x000a_3) DEP: Aprobar la redacción propuesta por el consultor. Considerar determinar linea base y asignar presupuesto a las actividades_x000a_Pendiente línea base y presupuesto"/>
        <s v="1) Consultor: indica que se requiere ajuste pues la línea base está en 50% y la meta empieza en 0%_x000a_2) CI: N/A_x000a_3) DEP: OK"/>
        <s v="1) Consultor: indica que se requiere ajuste pues la línea base está en 100% y la meta empieza en 0%_x000a_2) CI: N/A_x000a_3) DEP: OK"/>
        <s v="1) Consultor: Ajustar redacción. La unidad de medida y la programación no coincide con la formula_x000a_2) CI: N/A_x000a_3) DEP:  Es necesario ajustar la programación para que coincida con la fórmula"/>
        <s v="1) Consultor: Ajustar redacción de indicador y fórmula_x000a_2) CI: Indica que el observatorio no es producto de un plan de acción para 2024 y debe pensarse otro nombre_x000a_3) DEP:  Ok con el ajuste de redacción del ID y con el cambio de nombre del producto"/>
        <s v="1) Consultor: Ajustar redacción de indicador y fórmula_x000a_2) CI: N/A_x000a_3) DEP:  Ok con el ajuste de redacción del ID. Se debe incluir el proceso al que hace parte. Ajustar redacción del producto"/>
        <s v="1) Consultor: Ajustar redacción de indicador y propone fórmula ya que no tenía. También incluir línea base_x000a_2) CI: Indica q se debe ajustar el producto ya que la redacción no es consistente con el indicador y plantea revisar las actividades_x000a_3) DEP:  Ok con el ajuste de redacción del ID. Ajustar redacción del producto y asignar proceso responsable"/>
        <s v="1) Consultor: Ajustar redacción de indicador y fórmula. También incluir línea base_x000a_2) CI: Indica q se debe ajustar el producto ya que la redacción no es consistente con el indicador ni con las actividades_x000a_3) DEP:  Ok con el ajuste de redacción del ID. Ajustar redacción del producto para saber cuál es la condición deseada"/>
        <s v="1) Consultor: Ajustar redacción de indicador y fórmula. También incluir línea base_x000a_2) CI: N/A_x000a_3) DEP:  Ok con el ajuste de redacción del ID. Ajustar redacción del producto para saber cuál es la condición deseada"/>
        <s v="1) Consultor: Ajustar redacción de indicador y fórmula._x000a_2) CI: N/A_x000a_3) DEP:  Ok con el ajuste de redacción del ID. Ajustar redacción del producto para saber cuál es la condición deseada"/>
        <s v="1) Consultor: Ajustar redacción de indicador y fórmula._x000a_2) CI: N/A_x000a_3) DEP:  Ok con el ajuste de redacción del ID. Ajustar redacción del producto para saber cuál es la condición deseada."/>
        <s v="1) Consultor: Ajustar redacción de indicador y fórmula._x000a_2) CI: N/A_x000a_3) DEP:  Ok con el ajuste de redacción del ID. Ajustar redacción del producto para saber cuál es la condición deseada. Se modifica la unidad de medida"/>
        <s v="1) Consultor: Ajustar redacción de indicador y fórmula. Definir línea base_x000a_2) CI: Dice que las actividades no dan cuenta de la gestión contractual y deja interrogantes para el proceso_x000a_3) DEP:  Ok con el ajuste de redacción del ID. Ajustar redacción del producto para saber cuál es la condición deseada._x000a_Pendiente: si la formula se cumple cada mes, la meta debe ser 100% constante. Revisar"/>
        <s v="1) Consultor: Ajustar redacción de indicador y fórmula. Definir línea base_x000a_2) CI: Dice que las actividades no dan cuenta de la gestión contractual y deja interrogantes para el proceso_x000a_3) DEP:  Ok con el ajuste de redacción del ID. Ajustar redacción del producto para saber cuál es la condición deseada."/>
        <s v="1) Consultor: Ajustar redacción de indicador y fórmula._x000a_2) CI: Dice que las actividades no dan cuenta de la gestión contractual y deja interrogantes para el proceso_x000a_3) DEP:  Ok con el ajuste de redacción del ID. Ajustar redacción del producto para saber cuál es la condición deseada."/>
        <s v="1) Consultor: Ajustar redacción de indicador y fórmula._x000a_2) CI: Determinar el alcance del producto, pues para CI hace falta la Defensa Jurídica, asi como determinar cual es el rol del proceso en este producto. También mirar el tema de la vigencia pues al politica es a dos años_x000a_3) DEP:  Ok con el ajuste de redacción del ID. Ajustar redacción del producto para saber cuál es la condición deseada."/>
        <s v="1) Consultor: Ajustar redacción de indicador y propone fórmula ya que no tenía. También incluir línea base_x000a_2) CI: Indica q se debe ajustar el producto ya que la redacción no es consistente con el indicador y plantea revisar las actividades_x000a_3) DEP:  Ok con el ajuste de redacción del ID. Ajustar redacción del producto" u="1"/>
      </sharedItems>
    </cacheField>
  </cacheFields>
  <extLst>
    <ext xmlns:x14="http://schemas.microsoft.com/office/spreadsheetml/2009/9/main" uri="{725AE2AE-9491-48be-B2B4-4EB974FC3084}">
      <x14:pivotCacheDefinition pivotCacheId="11933678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3">
  <r>
    <s v="Convergencia regional, _x000a_Transformación productiva, internacionalización y acción climática"/>
    <s v="Alinear la cooperación internacional a las prioridades y agendas de desarrollo._x000a_"/>
    <n v="0.3"/>
    <s v="ALI-124"/>
    <n v="1"/>
    <n v="1"/>
    <x v="0"/>
    <x v="0"/>
    <s v="Acciones implementadas por APC Colombia en el marco de la Estrategia ENCI 2023-2026 para la vigencia 2024"/>
    <s v="Diego Alejandro Zuluaga"/>
    <x v="0"/>
    <x v="0"/>
    <x v="0"/>
    <x v="0"/>
    <x v="0"/>
    <x v="0"/>
    <s v="Preparación y formulación de la Cooperación Internacional "/>
    <s v="Entidades públicas nacionales, departamentales o municipales; organizaciones no gubernamentales; cooperantes internacionales; sectores sociales departamentales o municipales_x000a_"/>
    <x v="0"/>
    <x v="0"/>
    <x v="0"/>
    <x v="0"/>
    <x v="0"/>
    <x v="0"/>
    <x v="0"/>
    <x v="0"/>
    <x v="0"/>
    <x v="0"/>
    <s v="Inversión (Sistema Nacional de Cooperación Internacional)"/>
    <x v="0"/>
    <x v="0"/>
    <n v="0.4"/>
    <x v="0"/>
    <d v="2024-02-01T00:00:00"/>
    <d v="2024-12-31T00:00:00"/>
    <x v="0"/>
    <s v="Equipo de Talento Humano"/>
    <s v="X"/>
    <s v="X"/>
    <s v="X"/>
    <m/>
    <m/>
    <s v="X"/>
    <m/>
    <m/>
    <m/>
    <m/>
    <m/>
    <s v="X"/>
    <s v="X"/>
    <m/>
    <m/>
    <m/>
    <m/>
    <m/>
    <m/>
    <m/>
    <m/>
    <s v="X"/>
    <m/>
    <s v="X"/>
    <m/>
    <m/>
    <m/>
    <m/>
    <m/>
    <m/>
    <m/>
    <m/>
    <s v="X"/>
    <m/>
    <m/>
    <m/>
    <m/>
    <m/>
    <m/>
    <m/>
    <m/>
    <m/>
    <x v="0"/>
  </r>
  <r>
    <s v="Convergencia regional, _x000a_Transformación productiva, internacionalización y acción climática"/>
    <s v="Alinear la cooperación internacional a las prioridades y agendas de desarrollo._x000a_"/>
    <n v="0.3"/>
    <s v="ALI-124"/>
    <n v="1"/>
    <n v="1"/>
    <x v="0"/>
    <x v="0"/>
    <s v="Acciones implementadas por APC Colombia en el marco de la Estrategia ENCI 2023-2026 para la vigencia 2024"/>
    <s v="Diego Alejandro Zuluaga"/>
    <x v="0"/>
    <x v="0"/>
    <x v="0"/>
    <x v="0"/>
    <x v="0"/>
    <x v="0"/>
    <s v="Preparación y formulación de la Cooperación Internacional "/>
    <s v="Entidades públicas nacionales, departamentales o municipales; organizaciones no gubernamentales; cooperantes internacionales; sectores sociales departamentales o municipales_x000a_"/>
    <x v="0"/>
    <x v="0"/>
    <x v="0"/>
    <x v="0"/>
    <x v="0"/>
    <x v="0"/>
    <x v="0"/>
    <x v="0"/>
    <x v="0"/>
    <x v="0"/>
    <s v="Inversión (Sistema Nacional de Cooperación Internacional)"/>
    <x v="1"/>
    <x v="1"/>
    <n v="0.2"/>
    <x v="1"/>
    <d v="2024-02-01T00:00:00"/>
    <d v="2024-12-31T00:00:00"/>
    <x v="1"/>
    <s v="Equipo de Talento Humano"/>
    <m/>
    <s v="X"/>
    <s v="X"/>
    <m/>
    <m/>
    <s v="X"/>
    <m/>
    <m/>
    <m/>
    <m/>
    <m/>
    <s v="X"/>
    <s v="X"/>
    <m/>
    <m/>
    <m/>
    <m/>
    <s v="X"/>
    <m/>
    <s v="X"/>
    <m/>
    <s v="X"/>
    <m/>
    <s v="X"/>
    <m/>
    <m/>
    <m/>
    <m/>
    <m/>
    <m/>
    <m/>
    <m/>
    <s v="X"/>
    <m/>
    <m/>
    <m/>
    <m/>
    <m/>
    <m/>
    <m/>
    <m/>
    <m/>
    <x v="0"/>
  </r>
  <r>
    <s v="Convergencia regional, _x000a_Transformación productiva, internacionalización y acción climática"/>
    <s v="Alinear la cooperación internacional a las prioridades y agendas de desarrollo._x000a_"/>
    <n v="0.3"/>
    <s v="ALI-124"/>
    <n v="1"/>
    <n v="1"/>
    <x v="0"/>
    <x v="0"/>
    <s v="Acciones implementadas por APC Colombia en el marco de la Estrategia ENCI 2023-2026 para la vigencia 2024"/>
    <s v="Diego Alejandro Zuluaga"/>
    <x v="0"/>
    <x v="0"/>
    <x v="0"/>
    <x v="0"/>
    <x v="0"/>
    <x v="0"/>
    <s v="Preparación y formulación de la Cooperación Internacional "/>
    <s v="Entidades públicas nacionales, departamentales o municipales; organizaciones no gubernamentales; cooperantes internacionales; sectores sociales departamentales o municipales_x000a_"/>
    <x v="0"/>
    <x v="0"/>
    <x v="0"/>
    <x v="0"/>
    <x v="0"/>
    <x v="0"/>
    <x v="0"/>
    <x v="0"/>
    <x v="0"/>
    <x v="0"/>
    <s v="Inversión (Sistema Nacional de Cooperación Internacional)"/>
    <x v="2"/>
    <x v="2"/>
    <n v="0.2"/>
    <x v="2"/>
    <d v="2024-02-01T00:00:00"/>
    <d v="2024-12-31T00:00:00"/>
    <x v="2"/>
    <s v="Equipo de Talento Humano"/>
    <s v="X"/>
    <s v="X"/>
    <s v="X"/>
    <m/>
    <m/>
    <s v="X"/>
    <m/>
    <m/>
    <m/>
    <m/>
    <m/>
    <s v="X"/>
    <s v="X"/>
    <m/>
    <m/>
    <m/>
    <m/>
    <m/>
    <m/>
    <m/>
    <m/>
    <s v="X"/>
    <m/>
    <s v="X"/>
    <m/>
    <m/>
    <m/>
    <m/>
    <m/>
    <m/>
    <m/>
    <m/>
    <s v="X"/>
    <m/>
    <m/>
    <m/>
    <m/>
    <m/>
    <m/>
    <m/>
    <m/>
    <m/>
    <x v="0"/>
  </r>
  <r>
    <s v="Convergencia regional, _x000a_Transformación productiva, internacionalización y acción climática"/>
    <s v="Alinear la cooperación internacional a las prioridades y agendas de desarrollo._x000a_"/>
    <n v="0.3"/>
    <s v="ALI-124"/>
    <n v="1"/>
    <n v="1"/>
    <x v="0"/>
    <x v="0"/>
    <s v="Acciones implementadas por APC Colombia en el marco de la Estrategia ENCI 2023-2026 para la vigencia 2024"/>
    <s v="Diego Alejandro Zuluaga"/>
    <x v="0"/>
    <x v="0"/>
    <x v="0"/>
    <x v="0"/>
    <x v="0"/>
    <x v="0"/>
    <s v="Preparación y formulación de la Cooperación Internacional "/>
    <s v="Entidades públicas nacionales, departamentales o municipales; organizaciones no gubernamentales; cooperantes internacionales; sectores sociales departamentales o municipales_x000a_"/>
    <x v="0"/>
    <x v="0"/>
    <x v="0"/>
    <x v="0"/>
    <x v="0"/>
    <x v="0"/>
    <x v="0"/>
    <x v="0"/>
    <x v="0"/>
    <x v="0"/>
    <s v="Inversión (Sistema Nacional de Cooperación Internacional)"/>
    <x v="3"/>
    <x v="2"/>
    <n v="0.2"/>
    <x v="3"/>
    <d v="2024-02-01T00:00:00"/>
    <d v="2024-12-31T00:00:00"/>
    <x v="2"/>
    <s v="Equipo de Talento Humano"/>
    <s v="X"/>
    <s v="X"/>
    <s v="X"/>
    <m/>
    <m/>
    <s v="X"/>
    <m/>
    <m/>
    <m/>
    <m/>
    <m/>
    <s v="X"/>
    <s v="X"/>
    <m/>
    <m/>
    <m/>
    <m/>
    <m/>
    <m/>
    <m/>
    <m/>
    <s v="X"/>
    <m/>
    <s v="X"/>
    <m/>
    <m/>
    <m/>
    <m/>
    <m/>
    <m/>
    <m/>
    <m/>
    <s v="X"/>
    <m/>
    <m/>
    <m/>
    <m/>
    <m/>
    <m/>
    <m/>
    <m/>
    <m/>
    <x v="0"/>
  </r>
  <r>
    <s v="Convergencia regional, _x000a_Transformación productiva, internacionalización y acción climática"/>
    <s v="Alinear la cooperación internacional a las prioridades y agendas de desarrollo._x000a_"/>
    <n v="0.3"/>
    <s v="ALI-124"/>
    <n v="1"/>
    <n v="1"/>
    <x v="0"/>
    <x v="0"/>
    <s v="Acciones implementadas por APC Colombia en el marco de la Estrategia ENCI 2023-2026 para la vigencia 2024"/>
    <s v="Diego Alejandro Zuluaga"/>
    <x v="0"/>
    <x v="1"/>
    <x v="1"/>
    <x v="1"/>
    <x v="1"/>
    <x v="1"/>
    <s v="Identificación y priorización."/>
    <s v="Cooperantes AOD y Sector privado."/>
    <x v="1"/>
    <x v="1"/>
    <x v="0"/>
    <x v="1"/>
    <x v="1"/>
    <x v="1"/>
    <x v="1"/>
    <x v="1"/>
    <x v="1"/>
    <x v="1"/>
    <s v="Inversión (Sistema Nacional de Cooperación Internacional)"/>
    <x v="4"/>
    <x v="2"/>
    <n v="0.5"/>
    <x v="4"/>
    <d v="2024-01-15T00:00:00"/>
    <d v="2024-12-15T00:00:00"/>
    <x v="3"/>
    <s v="Equipo de Talento Humano"/>
    <s v="X"/>
    <m/>
    <m/>
    <m/>
    <m/>
    <m/>
    <m/>
    <m/>
    <m/>
    <m/>
    <m/>
    <s v="X"/>
    <s v="X"/>
    <m/>
    <s v="X"/>
    <m/>
    <m/>
    <m/>
    <m/>
    <m/>
    <m/>
    <s v="X"/>
    <m/>
    <s v="X"/>
    <m/>
    <m/>
    <m/>
    <m/>
    <m/>
    <m/>
    <m/>
    <m/>
    <m/>
    <m/>
    <m/>
    <m/>
    <m/>
    <m/>
    <m/>
    <m/>
    <m/>
    <m/>
    <x v="1"/>
  </r>
  <r>
    <s v="Convergencia regional, _x000a_Transformación productiva, internacionalización y acción climática"/>
    <s v="Alinear la cooperación internacional a las prioridades y agendas de desarrollo._x000a_"/>
    <n v="0.3"/>
    <s v="ALI-124"/>
    <n v="1"/>
    <n v="1"/>
    <x v="0"/>
    <x v="0"/>
    <s v="Acciones implementadas por APC Colombia en el marco de la Estrategia ENCI 2023-2026 para la vigencia 2024"/>
    <s v="Diego Alejandro Zuluaga"/>
    <x v="0"/>
    <x v="1"/>
    <x v="1"/>
    <x v="1"/>
    <x v="1"/>
    <x v="1"/>
    <s v="Identificación y priorización."/>
    <s v="Cooperantes AOD y Sector privado."/>
    <x v="1"/>
    <x v="1"/>
    <x v="0"/>
    <x v="1"/>
    <x v="1"/>
    <x v="1"/>
    <x v="1"/>
    <x v="1"/>
    <x v="1"/>
    <x v="1"/>
    <s v="Inversión (Sistema Nacional de Cooperación Internacional)"/>
    <x v="5"/>
    <x v="2"/>
    <n v="0.5"/>
    <x v="5"/>
    <d v="2024-01-15T00:00:00"/>
    <d v="2024-12-15T00:00:00"/>
    <x v="3"/>
    <s v="Equipo de Talento Humano"/>
    <m/>
    <m/>
    <m/>
    <m/>
    <m/>
    <m/>
    <m/>
    <m/>
    <m/>
    <m/>
    <m/>
    <s v="X"/>
    <s v="X"/>
    <m/>
    <m/>
    <m/>
    <m/>
    <s v="X"/>
    <m/>
    <m/>
    <m/>
    <m/>
    <m/>
    <m/>
    <m/>
    <m/>
    <m/>
    <m/>
    <m/>
    <m/>
    <m/>
    <m/>
    <m/>
    <m/>
    <m/>
    <m/>
    <m/>
    <m/>
    <m/>
    <m/>
    <m/>
    <m/>
    <x v="1"/>
  </r>
  <r>
    <s v="Convergencia regional, _x000a_Transformación productiva, internacionalización y acción climática"/>
    <s v="Alinear la cooperación internacional a las prioridades y agendas de desarrollo._x000a_"/>
    <n v="0.3"/>
    <s v="ALI-124"/>
    <n v="1"/>
    <n v="1"/>
    <x v="0"/>
    <x v="0"/>
    <s v="Acciones implementadas por APC Colombia en el marco de la Estrategia ENCI 2023-2026 para la vigencia 2024"/>
    <s v="Diego Alejandro Zuluaga"/>
    <x v="0"/>
    <x v="2"/>
    <x v="2"/>
    <x v="2"/>
    <x v="2"/>
    <x v="2"/>
    <s v="Formulación y preparación de la cooperación internacional, Gestión Contractual y Gestión Financiera"/>
    <s v="Paises Socios_x000a_Entidades publicas de nivel Nacional y Territorial_x000a_Entidades privadas Organizaciones No Gubernamentales_x000a_Academia_x000a_Mecanismos de Integración Regional"/>
    <x v="2"/>
    <x v="2"/>
    <x v="0"/>
    <x v="1"/>
    <x v="2"/>
    <x v="2"/>
    <x v="2"/>
    <x v="0"/>
    <x v="0"/>
    <x v="2"/>
    <s v="Funcionamiento (Transferencias Corrientes - Fondo de Cooperación y Asistencia Internacional FOCAI)"/>
    <x v="6"/>
    <x v="3"/>
    <n v="1"/>
    <x v="6"/>
    <d v="2024-04-01T00:00:00"/>
    <d v="2024-12-31T00:00:00"/>
    <x v="4"/>
    <s v="Profesionales de los equipos de trabajo, Servicios de traducción, Hardware y software para Videoconferencias"/>
    <m/>
    <m/>
    <m/>
    <m/>
    <m/>
    <m/>
    <m/>
    <m/>
    <m/>
    <m/>
    <m/>
    <s v="X"/>
    <s v="X"/>
    <m/>
    <m/>
    <m/>
    <m/>
    <m/>
    <m/>
    <m/>
    <m/>
    <s v="X"/>
    <m/>
    <s v="X"/>
    <m/>
    <m/>
    <m/>
    <m/>
    <m/>
    <m/>
    <m/>
    <m/>
    <m/>
    <m/>
    <m/>
    <m/>
    <m/>
    <m/>
    <m/>
    <m/>
    <m/>
    <m/>
    <x v="1"/>
  </r>
  <r>
    <s v="Convergencia regional, _x000a_Transformación productiva, internacionalización y acción climática"/>
    <s v="Alinear la cooperación internacional a las prioridades y agendas de desarrollo._x000a_"/>
    <n v="0.3"/>
    <s v="ALI-124"/>
    <n v="1"/>
    <n v="1"/>
    <x v="1"/>
    <x v="1"/>
    <s v="PENDIENTE"/>
    <s v="Diego Alejandro Zuluaga"/>
    <x v="0"/>
    <x v="3"/>
    <x v="3"/>
    <x v="3"/>
    <x v="0"/>
    <x v="0"/>
    <s v="Preparación y formulación de la Cooperación Internacional"/>
    <s v="Entidades públicas nacionales, departamentales o municipales; organizaciones no gubernamentales; cooperantes internacionales; sectores sociales departamentales o municipales"/>
    <x v="3"/>
    <x v="3"/>
    <x v="0"/>
    <x v="0"/>
    <x v="0"/>
    <x v="0"/>
    <x v="0"/>
    <x v="0"/>
    <x v="0"/>
    <x v="3"/>
    <s v="Inversión (Sistema Nacional de Cooperación Internacional)"/>
    <x v="7"/>
    <x v="4"/>
    <n v="0.3"/>
    <x v="7"/>
    <d v="2024-02-01T00:00:00"/>
    <d v="2024-12-31T00:00:00"/>
    <x v="0"/>
    <s v="Equipo de Talento Humano"/>
    <s v="X"/>
    <s v="X"/>
    <s v="X"/>
    <m/>
    <m/>
    <s v="X"/>
    <m/>
    <m/>
    <m/>
    <m/>
    <m/>
    <s v="X"/>
    <s v="X"/>
    <m/>
    <m/>
    <m/>
    <m/>
    <m/>
    <m/>
    <m/>
    <m/>
    <s v="X"/>
    <m/>
    <s v="X"/>
    <m/>
    <m/>
    <m/>
    <m/>
    <m/>
    <m/>
    <m/>
    <m/>
    <s v="X"/>
    <m/>
    <m/>
    <m/>
    <m/>
    <m/>
    <m/>
    <m/>
    <m/>
    <m/>
    <x v="2"/>
  </r>
  <r>
    <s v="Convergencia regional, _x000a_Transformación productiva, internacionalización y acción climática"/>
    <s v="Alinear la cooperación internacional a las prioridades y agendas de desarrollo._x000a_"/>
    <n v="0.3"/>
    <s v="ALI-124"/>
    <n v="1"/>
    <n v="1"/>
    <x v="1"/>
    <x v="1"/>
    <s v="PENDIENTE"/>
    <s v="Diego Alejandro Zuluaga"/>
    <x v="0"/>
    <x v="3"/>
    <x v="3"/>
    <x v="3"/>
    <x v="0"/>
    <x v="0"/>
    <s v="Preparación y formulación de la Cooperación Internacional"/>
    <s v="Entidades públicas nacionales, departamentales o municipales; organizaciones no gubernamentales; cooperantes internacionales; sectores sociales departamentales o municipales"/>
    <x v="3"/>
    <x v="3"/>
    <x v="0"/>
    <x v="0"/>
    <x v="0"/>
    <x v="0"/>
    <x v="0"/>
    <x v="0"/>
    <x v="0"/>
    <x v="3"/>
    <s v="Inversión (Sistema Nacional de Cooperación Internacional)"/>
    <x v="8"/>
    <x v="5"/>
    <n v="0.3"/>
    <x v="0"/>
    <d v="2024-02-01T00:00:00"/>
    <d v="2024-12-31T00:00:00"/>
    <x v="5"/>
    <s v="Equipo de Talento Humano"/>
    <s v="X"/>
    <s v="X"/>
    <s v="X"/>
    <m/>
    <m/>
    <s v="X"/>
    <m/>
    <m/>
    <m/>
    <m/>
    <m/>
    <s v="X"/>
    <s v="X"/>
    <m/>
    <m/>
    <m/>
    <m/>
    <m/>
    <m/>
    <m/>
    <m/>
    <s v="X"/>
    <m/>
    <s v="X"/>
    <m/>
    <m/>
    <m/>
    <m/>
    <m/>
    <m/>
    <m/>
    <m/>
    <s v="X"/>
    <m/>
    <m/>
    <m/>
    <m/>
    <m/>
    <m/>
    <m/>
    <m/>
    <m/>
    <x v="2"/>
  </r>
  <r>
    <s v="Convergencia regional, _x000a_Transformación productiva, internacionalización y acción climática"/>
    <s v="Alinear la cooperación internacional a las prioridades y agendas de desarrollo._x000a_"/>
    <n v="0.3"/>
    <s v="ALI-124"/>
    <n v="1"/>
    <n v="1"/>
    <x v="1"/>
    <x v="1"/>
    <s v="PENDIENTE"/>
    <s v="Diego Alejandro Zuluaga"/>
    <x v="0"/>
    <x v="3"/>
    <x v="3"/>
    <x v="3"/>
    <x v="0"/>
    <x v="0"/>
    <s v="Preparación y formulación de la Cooperación Internacional"/>
    <s v="Entidades públicas nacionales, departamentales o municipales; organizaciones no gubernamentales; cooperantes internacionales; sectores sociales departamentales o municipales"/>
    <x v="3"/>
    <x v="3"/>
    <x v="0"/>
    <x v="0"/>
    <x v="0"/>
    <x v="0"/>
    <x v="0"/>
    <x v="0"/>
    <x v="0"/>
    <x v="3"/>
    <s v="Inversión (Sistema Nacional de Cooperación Internacional)"/>
    <x v="9"/>
    <x v="6"/>
    <n v="0.3"/>
    <x v="8"/>
    <d v="2024-02-01T00:00:00"/>
    <d v="2024-12-31T00:00:00"/>
    <x v="5"/>
    <s v="Equipo de Talento Humano"/>
    <m/>
    <s v="X"/>
    <s v="X"/>
    <m/>
    <m/>
    <s v="X"/>
    <m/>
    <m/>
    <m/>
    <m/>
    <m/>
    <s v="X"/>
    <s v="X"/>
    <m/>
    <m/>
    <m/>
    <m/>
    <m/>
    <m/>
    <m/>
    <m/>
    <s v="X"/>
    <m/>
    <s v="X"/>
    <m/>
    <m/>
    <m/>
    <m/>
    <m/>
    <m/>
    <m/>
    <m/>
    <s v="X"/>
    <m/>
    <m/>
    <m/>
    <m/>
    <m/>
    <m/>
    <m/>
    <m/>
    <m/>
    <x v="2"/>
  </r>
  <r>
    <s v="Convergencia regional, _x000a_Transformación productiva, internacionalización y acción climática"/>
    <s v="Alinear la cooperación internacional a las prioridades y agendas de desarrollo._x000a_"/>
    <n v="0.3"/>
    <s v="ALI-124"/>
    <n v="1"/>
    <n v="1"/>
    <x v="1"/>
    <x v="1"/>
    <s v="PENDIENTE"/>
    <s v="Diego Alejandro Zuluaga"/>
    <x v="0"/>
    <x v="3"/>
    <x v="3"/>
    <x v="3"/>
    <x v="0"/>
    <x v="0"/>
    <s v="Preparación y formulación de la Cooperación Internacional"/>
    <s v="Entidades públicas nacionales, departamentales o municipales; organizaciones no gubernamentales; cooperantes internacionales; sectores sociales departamentales o municipales"/>
    <x v="3"/>
    <x v="3"/>
    <x v="0"/>
    <x v="0"/>
    <x v="0"/>
    <x v="0"/>
    <x v="0"/>
    <x v="0"/>
    <x v="0"/>
    <x v="3"/>
    <s v="Inversión (Sistema Nacional de Cooperación Internacional)"/>
    <x v="10"/>
    <x v="7"/>
    <n v="0.1"/>
    <x v="9"/>
    <d v="2024-02-01T00:00:00"/>
    <d v="2024-12-31T00:00:00"/>
    <x v="5"/>
    <s v="Equipo de Talento Humano"/>
    <m/>
    <m/>
    <m/>
    <m/>
    <m/>
    <m/>
    <m/>
    <m/>
    <m/>
    <m/>
    <m/>
    <s v="X"/>
    <s v="X"/>
    <m/>
    <s v="X"/>
    <s v="X"/>
    <s v="X"/>
    <s v="X"/>
    <s v="X"/>
    <s v="X"/>
    <s v="X"/>
    <s v="X"/>
    <s v="X"/>
    <s v="X"/>
    <s v="X"/>
    <m/>
    <m/>
    <m/>
    <m/>
    <m/>
    <m/>
    <m/>
    <m/>
    <m/>
    <m/>
    <m/>
    <m/>
    <m/>
    <m/>
    <m/>
    <m/>
    <m/>
    <x v="2"/>
  </r>
  <r>
    <s v="Convergencia regional, _x000a_Transformación productiva, internacionalización y acción climática"/>
    <s v="Alinear la cooperación internacional a las prioridades y agendas de desarrollo._x000a_"/>
    <n v="0.3"/>
    <s v="ALI-124"/>
    <n v="1"/>
    <n v="1"/>
    <x v="2"/>
    <x v="2"/>
    <s v="Modalidades de cooperación internacional desarrolladas que contribuyen al posicionamiento de Colombia en la gestión de la cooperación"/>
    <s v="Diego Alejandro Zuluaga"/>
    <x v="0"/>
    <x v="4"/>
    <x v="4"/>
    <x v="4"/>
    <x v="0"/>
    <x v="0"/>
    <s v="Preparación y formulación de la Cooperación Internacional"/>
    <s v="Entidades públicas, Organizaciones No Gubernamentales, Cooperantes Internacionales y Entidades Sin Ánimo de Lucro."/>
    <x v="4"/>
    <x v="4"/>
    <x v="0"/>
    <x v="2"/>
    <x v="3"/>
    <x v="3"/>
    <x v="1"/>
    <x v="0"/>
    <x v="0"/>
    <x v="4"/>
    <s v="Inversión (Contrapartidas)"/>
    <x v="11"/>
    <x v="2"/>
    <n v="0.2"/>
    <x v="10"/>
    <d v="2024-02-01T00:00:00"/>
    <d v="2024-12-31T00:00:00"/>
    <x v="6"/>
    <s v="Equipo de Talento Humano"/>
    <s v="X"/>
    <s v="X"/>
    <s v="X"/>
    <m/>
    <m/>
    <s v="X"/>
    <m/>
    <m/>
    <m/>
    <m/>
    <m/>
    <s v="X"/>
    <m/>
    <m/>
    <s v="X"/>
    <m/>
    <m/>
    <s v="X"/>
    <m/>
    <m/>
    <m/>
    <s v="X"/>
    <m/>
    <s v="X"/>
    <m/>
    <m/>
    <m/>
    <m/>
    <m/>
    <m/>
    <m/>
    <m/>
    <s v="X"/>
    <m/>
    <m/>
    <m/>
    <m/>
    <m/>
    <m/>
    <m/>
    <m/>
    <m/>
    <x v="3"/>
  </r>
  <r>
    <s v="Convergencia regional, _x000a_Transformación productiva, internacionalización y acción climática"/>
    <s v="Alinear la cooperación internacional a las prioridades y agendas de desarrollo._x000a_"/>
    <n v="0.3"/>
    <s v="ALI-124"/>
    <n v="1"/>
    <n v="1"/>
    <x v="2"/>
    <x v="2"/>
    <s v="Modalidades de cooperación internacional desarrolladas que contribuyen al posicionamiento de Colombia en la gestión de la cooperación"/>
    <s v="Diego Alejandro Zuluaga"/>
    <x v="0"/>
    <x v="4"/>
    <x v="4"/>
    <x v="4"/>
    <x v="0"/>
    <x v="0"/>
    <s v="Preparación y formulación de la Cooperación Internacional"/>
    <s v="Entidades públicas, Organizaciones No Gubernamentales, Cooperantes Internacionales y Entidades Sin Ánimo de Lucro."/>
    <x v="4"/>
    <x v="4"/>
    <x v="0"/>
    <x v="2"/>
    <x v="3"/>
    <x v="3"/>
    <x v="1"/>
    <x v="0"/>
    <x v="0"/>
    <x v="4"/>
    <s v="Inversión (Contrapartidas)"/>
    <x v="12"/>
    <x v="8"/>
    <n v="0.8"/>
    <x v="11"/>
    <d v="2024-03-30T00:00:00"/>
    <d v="2024-05-31T00:00:00"/>
    <x v="6"/>
    <s v="Equipo de Talento Humano"/>
    <m/>
    <s v="X"/>
    <s v="X"/>
    <m/>
    <m/>
    <s v="X"/>
    <m/>
    <m/>
    <m/>
    <m/>
    <m/>
    <s v="X"/>
    <m/>
    <m/>
    <s v="X"/>
    <s v="X"/>
    <s v="X"/>
    <s v="X"/>
    <m/>
    <m/>
    <m/>
    <s v="X"/>
    <m/>
    <s v="X"/>
    <m/>
    <m/>
    <m/>
    <m/>
    <m/>
    <m/>
    <m/>
    <m/>
    <s v="X"/>
    <m/>
    <m/>
    <m/>
    <m/>
    <m/>
    <m/>
    <m/>
    <m/>
    <m/>
    <x v="3"/>
  </r>
  <r>
    <s v="Convergencia regional, _x000a_Transformación productiva, internacionalización y acción climática"/>
    <s v="Alinear la cooperación internacional a las prioridades y agendas de desarrollo._x000a_"/>
    <n v="0.3"/>
    <s v="ALI-124"/>
    <n v="1"/>
    <n v="1"/>
    <x v="2"/>
    <x v="2"/>
    <s v="Modalidades de cooperación internacional desarrolladas que contribuyen al posicionamiento de Colombia en la gestión de la cooperación"/>
    <s v="Santiago Quiñones"/>
    <x v="1"/>
    <x v="5"/>
    <x v="5"/>
    <x v="5"/>
    <x v="1"/>
    <x v="1"/>
    <s v="Identificación y priorizaciónde la Cooperación Internacional"/>
    <s v="Paises Socios_x000a_Entidades publicas de nivel Nacional y Territorial_x000a_Entidades privadas Organizaciones No Gubernamentales_x000a_Academia_x000a_Mecanismos de Integración Regional"/>
    <x v="5"/>
    <x v="5"/>
    <x v="0"/>
    <x v="0"/>
    <x v="0"/>
    <x v="0"/>
    <x v="0"/>
    <x v="0"/>
    <x v="0"/>
    <x v="5"/>
    <s v="Inversión (Transformación digital)"/>
    <x v="13"/>
    <x v="2"/>
    <n v="0.3"/>
    <x v="12"/>
    <d v="2024-01-15T00:00:00"/>
    <d v="2024-12-15T00:00:00"/>
    <x v="7"/>
    <s v="Equipo de Talento Humano"/>
    <m/>
    <m/>
    <m/>
    <m/>
    <m/>
    <m/>
    <m/>
    <m/>
    <m/>
    <m/>
    <m/>
    <s v="X"/>
    <s v="X"/>
    <m/>
    <s v="X"/>
    <m/>
    <m/>
    <s v="X"/>
    <m/>
    <m/>
    <m/>
    <s v="X"/>
    <m/>
    <s v="X"/>
    <m/>
    <m/>
    <m/>
    <m/>
    <m/>
    <m/>
    <m/>
    <m/>
    <m/>
    <m/>
    <m/>
    <m/>
    <m/>
    <m/>
    <m/>
    <m/>
    <m/>
    <m/>
    <x v="4"/>
  </r>
  <r>
    <s v="Convergencia regional, _x000a_Transformación productiva, internacionalización y acción climática"/>
    <s v="Alinear la cooperación internacional a las prioridades y agendas de desarrollo._x000a_"/>
    <n v="0.3"/>
    <s v="ALI-124"/>
    <n v="1"/>
    <n v="1"/>
    <x v="2"/>
    <x v="2"/>
    <s v="Modalidades de cooperación internacional desarrolladas que contribuyen al posicionamiento de Colombia en la gestión de la cooperación"/>
    <s v="Santiago Quiñones"/>
    <x v="1"/>
    <x v="5"/>
    <x v="5"/>
    <x v="5"/>
    <x v="1"/>
    <x v="1"/>
    <s v="Identificación y priorizaciónde la Cooperación Internacional"/>
    <s v="Paises Socios_x000a_Entidades publicas de nivel Nacional y Territorial_x000a_Entidades privadas Organizaciones No Gubernamentales_x000a_Academia_x000a_Mecanismos de Integración Regional"/>
    <x v="5"/>
    <x v="5"/>
    <x v="0"/>
    <x v="0"/>
    <x v="3"/>
    <x v="4"/>
    <x v="3"/>
    <x v="0"/>
    <x v="0"/>
    <x v="5"/>
    <s v="Inversión (Transformación digital)"/>
    <x v="14"/>
    <x v="2"/>
    <n v="0.4"/>
    <x v="13"/>
    <d v="2024-01-15T00:00:00"/>
    <d v="2024-12-15T00:00:00"/>
    <x v="8"/>
    <s v="Equipo de Talento Humano"/>
    <m/>
    <m/>
    <m/>
    <m/>
    <m/>
    <m/>
    <m/>
    <m/>
    <m/>
    <m/>
    <m/>
    <s v="X"/>
    <s v="X"/>
    <m/>
    <m/>
    <s v="X"/>
    <m/>
    <m/>
    <m/>
    <m/>
    <m/>
    <s v="X"/>
    <m/>
    <s v="X"/>
    <m/>
    <m/>
    <m/>
    <m/>
    <m/>
    <m/>
    <m/>
    <m/>
    <m/>
    <m/>
    <m/>
    <m/>
    <m/>
    <m/>
    <m/>
    <m/>
    <m/>
    <m/>
    <x v="4"/>
  </r>
  <r>
    <s v="Convergencia regional, _x000a_Transformación productiva, internacionalización y acción climática"/>
    <s v="Alinear la cooperación internacional a las prioridades y agendas de desarrollo._x000a_"/>
    <n v="0.3"/>
    <s v="ALI-124"/>
    <n v="1"/>
    <n v="1"/>
    <x v="2"/>
    <x v="2"/>
    <s v="Modalidades de cooperación internacional desarrolladas que contribuyen al posicionamiento de Colombia en la gestión de la cooperación"/>
    <s v="Santiago Quiñones"/>
    <x v="1"/>
    <x v="5"/>
    <x v="5"/>
    <x v="5"/>
    <x v="1"/>
    <x v="1"/>
    <s v="Identificación y priorizaciónde la Cooperación Internacional"/>
    <s v="Paises Socios_x000a_Entidades publicas de nivel Nacional y Territorial_x000a_Entidades privadas Organizaciones No Gubernamentales_x000a_Academia_x000a_Mecanismos de Integración Regional"/>
    <x v="5"/>
    <x v="5"/>
    <x v="0"/>
    <x v="0"/>
    <x v="3"/>
    <x v="4"/>
    <x v="3"/>
    <x v="0"/>
    <x v="0"/>
    <x v="5"/>
    <s v="Inversión (Transformación digital)"/>
    <x v="15"/>
    <x v="9"/>
    <n v="0.3"/>
    <x v="14"/>
    <d v="2024-01-15T00:00:00"/>
    <d v="2024-12-15T00:00:00"/>
    <x v="9"/>
    <s v="Equipo de Talento Humano"/>
    <m/>
    <s v="X"/>
    <s v="X"/>
    <m/>
    <m/>
    <s v="X"/>
    <m/>
    <m/>
    <m/>
    <m/>
    <m/>
    <s v="X"/>
    <s v="X"/>
    <s v="X"/>
    <s v="X"/>
    <s v="X"/>
    <s v="X"/>
    <s v="X"/>
    <s v="X"/>
    <s v="X"/>
    <m/>
    <s v="X"/>
    <m/>
    <s v="X"/>
    <m/>
    <s v="X"/>
    <m/>
    <m/>
    <m/>
    <m/>
    <m/>
    <m/>
    <s v="X"/>
    <m/>
    <m/>
    <m/>
    <m/>
    <m/>
    <m/>
    <m/>
    <m/>
    <m/>
    <x v="4"/>
  </r>
  <r>
    <s v="Convergencia regional, _x000a_Transformación productiva, internacionalización y acción climática"/>
    <s v="Alinear la cooperación internacional a las prioridades y agendas de desarrollo._x000a_"/>
    <n v="0.3"/>
    <s v="ALI-124"/>
    <n v="1"/>
    <n v="1"/>
    <x v="2"/>
    <x v="2"/>
    <s v="Modalidades de cooperación internacional desarrolladas que contribuyen al posicionamiento de Colombia en la gestión de la cooperación"/>
    <s v="Daniel Rodríguez"/>
    <x v="2"/>
    <x v="6"/>
    <x v="6"/>
    <x v="6"/>
    <x v="2"/>
    <x v="2"/>
    <s v="Identificación y priorización, preparación y formulación, gestión contracutal, gestión financiera, gestión jurídica"/>
    <s v="Países socios, mecanismos de integración regional, entidades públicas del nivel nacional y territorial, entidades privadas, organizaciones de la sociedad civil y academia"/>
    <x v="6"/>
    <x v="6"/>
    <x v="0"/>
    <x v="1"/>
    <x v="4"/>
    <x v="0"/>
    <x v="4"/>
    <x v="2"/>
    <x v="0"/>
    <x v="6"/>
    <s v="Funcionamiento (Transferencias Corrientes - Fondo de Cooperación y Asistencia Internacional FOCAI)"/>
    <x v="16"/>
    <x v="10"/>
    <n v="0.25"/>
    <x v="15"/>
    <d v="2024-02-15T00:00:00"/>
    <d v="2024-12-31T00:00:00"/>
    <x v="10"/>
    <s v="Profesionales de los equipos de trabajo, Servicios de traducción, Hardware y software para Videoconferencias"/>
    <m/>
    <m/>
    <m/>
    <m/>
    <m/>
    <m/>
    <m/>
    <m/>
    <m/>
    <m/>
    <m/>
    <s v="X"/>
    <m/>
    <m/>
    <s v="X"/>
    <m/>
    <m/>
    <m/>
    <m/>
    <m/>
    <m/>
    <s v="X"/>
    <m/>
    <s v="X"/>
    <m/>
    <m/>
    <m/>
    <m/>
    <m/>
    <m/>
    <m/>
    <m/>
    <m/>
    <m/>
    <m/>
    <m/>
    <m/>
    <m/>
    <m/>
    <m/>
    <m/>
    <m/>
    <x v="5"/>
  </r>
  <r>
    <s v="Convergencia regional, _x000a_Transformación productiva, internacionalización y acción climática"/>
    <s v="Alinear la cooperación internacional a las prioridades y agendas de desarrollo._x000a_"/>
    <n v="0.3"/>
    <s v="ALI-124"/>
    <n v="1"/>
    <n v="1"/>
    <x v="2"/>
    <x v="2"/>
    <s v="Modalidades de cooperación internacional desarrolladas que contribuyen al posicionamiento de Colombia en la gestión de la cooperación"/>
    <s v="Daniel Rodríguez"/>
    <x v="2"/>
    <x v="7"/>
    <x v="7"/>
    <x v="6"/>
    <x v="2"/>
    <x v="2"/>
    <s v="Identificación y priorización, preparación y formulación, gestión contracutal, gestión financiera, gestión jurídica"/>
    <s v="Países socios, mecanismos de integración regional, entidades públicas del nivel nacional y territorial, entidades privadas, organizaciones de la sociedad civil y academia"/>
    <x v="7"/>
    <x v="6"/>
    <x v="0"/>
    <x v="1"/>
    <x v="2"/>
    <x v="5"/>
    <x v="5"/>
    <x v="0"/>
    <x v="0"/>
    <x v="7"/>
    <s v="Funcionamiento (Transferencias Corrientes - Fondo de Cooperación y Asistencia Internacional FOCAI)"/>
    <x v="17"/>
    <x v="11"/>
    <n v="0.15"/>
    <x v="16"/>
    <d v="2024-03-01T00:00:00"/>
    <d v="2024-12-31T00:00:00"/>
    <x v="10"/>
    <s v="Profesionales de los equipos de trabajo, Servicios de traducción, Hardware y software para Videoconferencias"/>
    <m/>
    <m/>
    <m/>
    <m/>
    <m/>
    <m/>
    <m/>
    <m/>
    <m/>
    <m/>
    <m/>
    <s v="X"/>
    <m/>
    <m/>
    <s v="X"/>
    <s v="X"/>
    <m/>
    <m/>
    <m/>
    <m/>
    <m/>
    <s v="X"/>
    <m/>
    <s v="X"/>
    <s v="X"/>
    <m/>
    <m/>
    <m/>
    <m/>
    <m/>
    <m/>
    <m/>
    <m/>
    <m/>
    <m/>
    <m/>
    <m/>
    <m/>
    <m/>
    <m/>
    <m/>
    <m/>
    <x v="5"/>
  </r>
  <r>
    <s v="Convergencia regional, _x000a_Transformación productiva, internacionalización y acción climática"/>
    <s v="Alinear la cooperación internacional a las prioridades y agendas de desarrollo._x000a_"/>
    <n v="0.3"/>
    <s v="ALI-124"/>
    <n v="1"/>
    <n v="1"/>
    <x v="2"/>
    <x v="2"/>
    <s v="Modalidades de cooperación internacional desarrolladas que contribuyen al posicionamiento de Colombia en la gestión de la cooperación"/>
    <s v="Daniel Rodríguez"/>
    <x v="2"/>
    <x v="8"/>
    <x v="8"/>
    <x v="7"/>
    <x v="2"/>
    <x v="2"/>
    <s v="Formulación y preparación de la cooperación internacional, Gestión Contractual y Gestión Financiera"/>
    <s v="Paises Socios_x000a_Entidades publicas de nivel Nacional y Territorial_x000a_Entidades privadas Organizaciones No Gubernamentales_x000a_Academia_x000a_Mecanismos de Integración Regional"/>
    <x v="8"/>
    <x v="7"/>
    <x v="0"/>
    <x v="1"/>
    <x v="2"/>
    <x v="6"/>
    <x v="6"/>
    <x v="0"/>
    <x v="0"/>
    <x v="8"/>
    <s v="Funcionamiento (Transferencias Corrientes - Fondo de Cooperación y Asistencia Internacional FOCAI)"/>
    <x v="18"/>
    <x v="12"/>
    <n v="0.25"/>
    <x v="6"/>
    <d v="2024-03-01T00:00:00"/>
    <d v="2024-12-31T00:00:00"/>
    <x v="4"/>
    <s v="Profesionales de los equipos de trabajo, Servicios de traducción, Hardware y software para Videoconferencias"/>
    <s v="X"/>
    <m/>
    <m/>
    <m/>
    <m/>
    <m/>
    <m/>
    <m/>
    <m/>
    <m/>
    <m/>
    <s v="X"/>
    <m/>
    <m/>
    <s v="X"/>
    <s v="X"/>
    <m/>
    <m/>
    <m/>
    <m/>
    <m/>
    <s v="X"/>
    <m/>
    <s v="X"/>
    <s v="X"/>
    <m/>
    <m/>
    <m/>
    <m/>
    <m/>
    <m/>
    <m/>
    <m/>
    <m/>
    <m/>
    <m/>
    <m/>
    <m/>
    <m/>
    <m/>
    <m/>
    <m/>
    <x v="6"/>
  </r>
  <r>
    <s v="Convergencia regional, _x000a_Transformación productiva, internacionalización y acción climática"/>
    <s v="Alinear la cooperación internacional a las prioridades y agendas de desarrollo._x000a_"/>
    <n v="0.3"/>
    <s v="ALI-124"/>
    <n v="1"/>
    <n v="1"/>
    <x v="2"/>
    <x v="2"/>
    <s v="Modalidades de cooperación internacional desarrolladas que contribuyen al posicionamiento de Colombia en la gestión de la cooperación"/>
    <s v="Jhonnatan Gamboa"/>
    <x v="0"/>
    <x v="9"/>
    <x v="9"/>
    <x v="8"/>
    <x v="0"/>
    <x v="0"/>
    <s v="Identificación y priorización, preparación y formulación, implementación y seguimiento"/>
    <s v="Entidades públicas departamentales o municipales, aliados nacionales e internacionales"/>
    <x v="9"/>
    <x v="8"/>
    <x v="0"/>
    <x v="1"/>
    <x v="0"/>
    <x v="0"/>
    <x v="0"/>
    <x v="0"/>
    <x v="0"/>
    <x v="8"/>
    <s v="Funcionamiento (Transferencias Corrientes - Fondo de Cooperación y Asistencia Internacional FOCAI)"/>
    <x v="19"/>
    <x v="2"/>
    <n v="0.3"/>
    <x v="17"/>
    <d v="2024-01-01T00:00:00"/>
    <d v="2024-05-31T00:00:00"/>
    <x v="11"/>
    <s v="Equipo de Talento Humano"/>
    <m/>
    <m/>
    <m/>
    <m/>
    <m/>
    <m/>
    <m/>
    <m/>
    <m/>
    <m/>
    <m/>
    <m/>
    <m/>
    <m/>
    <m/>
    <m/>
    <m/>
    <m/>
    <m/>
    <m/>
    <m/>
    <m/>
    <m/>
    <m/>
    <m/>
    <m/>
    <m/>
    <m/>
    <m/>
    <m/>
    <m/>
    <m/>
    <m/>
    <m/>
    <m/>
    <m/>
    <m/>
    <m/>
    <m/>
    <m/>
    <m/>
    <m/>
    <x v="7"/>
  </r>
  <r>
    <s v="Convergencia regional, _x000a_Transformación productiva, internacionalización y acción climática"/>
    <s v="Alinear la cooperación internacional a las prioridades y agendas de desarrollo._x000a_"/>
    <n v="0.3"/>
    <s v="ALI-124"/>
    <n v="1"/>
    <n v="1"/>
    <x v="2"/>
    <x v="2"/>
    <s v="Modalidades de cooperación internacional desarrolladas que contribuyen al posicionamiento de Colombia en la gestión de la cooperación"/>
    <s v="Jhonnatan Gamboa"/>
    <x v="0"/>
    <x v="9"/>
    <x v="9"/>
    <x v="8"/>
    <x v="0"/>
    <x v="0"/>
    <s v="Identificación y priorización, preparación y formulación, implementación y seguimiento"/>
    <s v="Entidades públicas departamentales o municipales, aliados nacionales e internacionales"/>
    <x v="9"/>
    <x v="8"/>
    <x v="0"/>
    <x v="1"/>
    <x v="0"/>
    <x v="0"/>
    <x v="0"/>
    <x v="0"/>
    <x v="0"/>
    <x v="8"/>
    <s v="Funcionamiento (Transferencias Corrientes - Fondo de Cooperación y Asistencia Internacional FOCAI)"/>
    <x v="20"/>
    <x v="2"/>
    <n v="0.7"/>
    <x v="18"/>
    <d v="2024-01-01T00:00:00"/>
    <d v="2024-12-31T00:00:00"/>
    <x v="11"/>
    <s v="Equipo de Talento Humano"/>
    <m/>
    <m/>
    <m/>
    <m/>
    <m/>
    <m/>
    <m/>
    <m/>
    <m/>
    <m/>
    <m/>
    <m/>
    <m/>
    <m/>
    <m/>
    <m/>
    <m/>
    <m/>
    <m/>
    <m/>
    <m/>
    <m/>
    <m/>
    <m/>
    <m/>
    <m/>
    <m/>
    <m/>
    <m/>
    <m/>
    <m/>
    <m/>
    <m/>
    <m/>
    <m/>
    <m/>
    <m/>
    <m/>
    <m/>
    <m/>
    <m/>
    <m/>
    <x v="7"/>
  </r>
  <r>
    <s v="Convergencia regional, _x000a_Transformación productiva, internacionalización y acción climática"/>
    <s v="Alinear la cooperación internacional a las prioridades y agendas de desarrollo._x000a_"/>
    <n v="0.3"/>
    <s v="ALI-124"/>
    <n v="1"/>
    <n v="1"/>
    <x v="2"/>
    <x v="2"/>
    <s v="Modalidades de cooperación internacional desarrolladas que contribuyen al posicionamiento de Colombia en la gestión de la cooperación"/>
    <s v="Yair Alexander Valderrama Parra"/>
    <x v="3"/>
    <x v="10"/>
    <x v="10"/>
    <x v="9"/>
    <x v="3"/>
    <x v="3"/>
    <s v="Identificación y priorización, preparación y formulación, implementación y seguimiento, gestión contracutal, gestión financiera, gestión jurídica, administración de recursos y donaciones en especie."/>
    <s v=" Cooperantes, Aliados Técnicos, proveedores y contratistas."/>
    <x v="10"/>
    <x v="1"/>
    <x v="0"/>
    <x v="3"/>
    <x v="2"/>
    <x v="7"/>
    <x v="7"/>
    <x v="0"/>
    <x v="0"/>
    <x v="9"/>
    <s v="Inversión (Administración de recursos)"/>
    <x v="21"/>
    <x v="2"/>
    <n v="0.2"/>
    <x v="19"/>
    <d v="2024-01-15T00:00:00"/>
    <d v="2024-04-30T00:00:00"/>
    <x v="12"/>
    <s v="Equipo de Talento Humano"/>
    <s v="X"/>
    <m/>
    <m/>
    <m/>
    <m/>
    <m/>
    <m/>
    <m/>
    <m/>
    <m/>
    <m/>
    <s v="X"/>
    <s v="X"/>
    <m/>
    <m/>
    <m/>
    <m/>
    <m/>
    <m/>
    <m/>
    <m/>
    <s v="X"/>
    <m/>
    <s v="X"/>
    <m/>
    <m/>
    <m/>
    <m/>
    <m/>
    <m/>
    <m/>
    <m/>
    <m/>
    <m/>
    <m/>
    <m/>
    <m/>
    <m/>
    <m/>
    <m/>
    <m/>
    <m/>
    <x v="8"/>
  </r>
  <r>
    <s v="Convergencia regional, _x000a_Transformación productiva, internacionalización y acción climática"/>
    <s v="Alinear la cooperación internacional a las prioridades y agendas de desarrollo._x000a_"/>
    <n v="0.3"/>
    <s v="ALI-124"/>
    <n v="1"/>
    <n v="1"/>
    <x v="2"/>
    <x v="2"/>
    <s v="Modalidades de cooperación internacional desarrolladas que contribuyen al posicionamiento de Colombia en la gestión de la cooperación"/>
    <s v="Yair Alexander Valderrama Parra"/>
    <x v="3"/>
    <x v="10"/>
    <x v="10"/>
    <x v="9"/>
    <x v="3"/>
    <x v="3"/>
    <s v="Identificación y priorización, preparación y formulación, implementación y seguimiento, gestión contracutal, gestión financiera, gestión jurídica, administración de recursos y donaciones en especie."/>
    <s v=" Cooperantes, Aliados Técnicos, proveedores y contratistas."/>
    <x v="10"/>
    <x v="1"/>
    <x v="0"/>
    <x v="3"/>
    <x v="2"/>
    <x v="7"/>
    <x v="7"/>
    <x v="0"/>
    <x v="0"/>
    <x v="9"/>
    <s v="Inversión (Administración de recursos)"/>
    <x v="22"/>
    <x v="13"/>
    <n v="0.5"/>
    <x v="20"/>
    <d v="2024-01-01T00:00:00"/>
    <d v="2024-12-31T00:00:00"/>
    <x v="12"/>
    <s v="Equipo de Talento Humano"/>
    <m/>
    <s v="X"/>
    <s v="X"/>
    <m/>
    <m/>
    <s v="X"/>
    <m/>
    <m/>
    <m/>
    <m/>
    <m/>
    <s v="X"/>
    <s v="X"/>
    <m/>
    <s v="X"/>
    <s v="X"/>
    <m/>
    <s v="X"/>
    <m/>
    <m/>
    <m/>
    <s v="X"/>
    <m/>
    <s v="X"/>
    <s v="X"/>
    <m/>
    <m/>
    <m/>
    <m/>
    <m/>
    <m/>
    <m/>
    <s v="X"/>
    <m/>
    <m/>
    <m/>
    <m/>
    <m/>
    <m/>
    <m/>
    <m/>
    <m/>
    <x v="8"/>
  </r>
  <r>
    <s v="Convergencia regional, _x000a_Transformación productiva, internacionalización y acción climática"/>
    <s v="Alinear la cooperación internacional a las prioridades y agendas de desarrollo._x000a_"/>
    <n v="0.3"/>
    <s v="ALI-124"/>
    <n v="1"/>
    <n v="1"/>
    <x v="2"/>
    <x v="2"/>
    <s v="Modalidades de cooperación internacional desarrolladas que contribuyen al posicionamiento de Colombia en la gestión de la cooperación"/>
    <s v="Yair Alexander Valderrama Parra"/>
    <x v="3"/>
    <x v="10"/>
    <x v="10"/>
    <x v="9"/>
    <x v="3"/>
    <x v="3"/>
    <s v="Identificación y priorización, preparación y formulación, implementación y seguimiento, gestión contracutal, gestión financiera, gestión jurídica, administración de recursos y donaciones en especie."/>
    <s v=" Cooperantes, Aliados Técnicos, proveedores y contratistas."/>
    <x v="10"/>
    <x v="1"/>
    <x v="0"/>
    <x v="3"/>
    <x v="2"/>
    <x v="7"/>
    <x v="7"/>
    <x v="0"/>
    <x v="0"/>
    <x v="9"/>
    <s v="Inversión (Administración de recursos)"/>
    <x v="23"/>
    <x v="2"/>
    <n v="0.1"/>
    <x v="21"/>
    <d v="2024-02-01T00:00:00"/>
    <d v="2024-12-31T00:00:00"/>
    <x v="12"/>
    <s v="Equipo de Talento Humano"/>
    <m/>
    <m/>
    <m/>
    <m/>
    <m/>
    <m/>
    <m/>
    <m/>
    <m/>
    <m/>
    <m/>
    <m/>
    <m/>
    <m/>
    <m/>
    <m/>
    <m/>
    <m/>
    <m/>
    <m/>
    <m/>
    <m/>
    <m/>
    <m/>
    <m/>
    <m/>
    <m/>
    <m/>
    <m/>
    <m/>
    <m/>
    <m/>
    <m/>
    <m/>
    <m/>
    <m/>
    <m/>
    <m/>
    <m/>
    <m/>
    <m/>
    <m/>
    <x v="8"/>
  </r>
  <r>
    <s v="Convergencia regional, _x000a_Transformación productiva, internacionalización y acción climática"/>
    <s v="Alinear la cooperación internacional a las prioridades y agendas de desarrollo._x000a_"/>
    <n v="0.3"/>
    <s v="ALI-124"/>
    <n v="1"/>
    <n v="1"/>
    <x v="2"/>
    <x v="2"/>
    <s v="Modalidades de cooperación internacional desarrolladas que contribuyen al posicionamiento de Colombia en la gestión de la cooperación"/>
    <s v="Yair Alexander Valderrama Parra"/>
    <x v="3"/>
    <x v="10"/>
    <x v="10"/>
    <x v="9"/>
    <x v="3"/>
    <x v="3"/>
    <s v="Identificación y priorización, preparación y formulación, implementación y seguimiento, gestión contracutal, gestión financiera, gestión jurídica, administración de recursos y donaciones en especie."/>
    <s v=" Cooperantes, Aliados Técnicos, proveedores y contratistas."/>
    <x v="10"/>
    <x v="1"/>
    <x v="0"/>
    <x v="3"/>
    <x v="2"/>
    <x v="7"/>
    <x v="7"/>
    <x v="0"/>
    <x v="0"/>
    <x v="9"/>
    <s v="Inversión (Administración de recursos)"/>
    <x v="24"/>
    <x v="2"/>
    <n v="0.2"/>
    <x v="22"/>
    <d v="2024-01-01T00:00:00"/>
    <d v="2024-12-31T00:00:00"/>
    <x v="12"/>
    <s v="Equipo de Talento Humano"/>
    <m/>
    <m/>
    <m/>
    <m/>
    <m/>
    <m/>
    <m/>
    <m/>
    <m/>
    <m/>
    <m/>
    <m/>
    <m/>
    <m/>
    <s v="X"/>
    <s v="X"/>
    <s v="X"/>
    <m/>
    <m/>
    <m/>
    <m/>
    <m/>
    <m/>
    <m/>
    <m/>
    <m/>
    <m/>
    <m/>
    <m/>
    <m/>
    <m/>
    <m/>
    <m/>
    <m/>
    <m/>
    <m/>
    <m/>
    <m/>
    <m/>
    <m/>
    <m/>
    <m/>
    <x v="8"/>
  </r>
  <r>
    <s v="Convergencia regional, _x000a_Transformación productiva, internacionalización y acción climática"/>
    <s v="Alinear la cooperación internacional a las prioridades y agendas de desarrollo._x000a_"/>
    <n v="0.3"/>
    <s v="ALI-124"/>
    <n v="1"/>
    <n v="1"/>
    <x v="2"/>
    <x v="2"/>
    <s v="Modalidades de cooperación internacional desarrolladas que contribuyen al posicionamiento de Colombia en la gestión de la cooperación"/>
    <s v="Yair Alexander Valderrama Parra"/>
    <x v="3"/>
    <x v="11"/>
    <x v="11"/>
    <x v="10"/>
    <x v="3"/>
    <x v="3"/>
    <s v="Gestión Administrativa, Gestión Financiera, administración de recursos y donaciones en especie."/>
    <s v="Donantes, Beneficiarios finales, agentes aduaneros u operadores logísticos y entes reguladores."/>
    <x v="11"/>
    <x v="9"/>
    <x v="0"/>
    <x v="4"/>
    <x v="0"/>
    <x v="0"/>
    <x v="8"/>
    <x v="0"/>
    <x v="0"/>
    <x v="1"/>
    <s v="Inversión (Administración de recursos)"/>
    <x v="25"/>
    <x v="2"/>
    <n v="0.5"/>
    <x v="23"/>
    <d v="2024-01-01T00:00:00"/>
    <d v="2024-12-31T00:00:00"/>
    <x v="12"/>
    <s v="Equipo de Talento Humano"/>
    <m/>
    <m/>
    <m/>
    <m/>
    <m/>
    <m/>
    <m/>
    <m/>
    <m/>
    <m/>
    <m/>
    <s v="X"/>
    <s v="X"/>
    <m/>
    <m/>
    <m/>
    <m/>
    <m/>
    <m/>
    <m/>
    <m/>
    <m/>
    <m/>
    <m/>
    <m/>
    <m/>
    <m/>
    <m/>
    <m/>
    <m/>
    <m/>
    <m/>
    <m/>
    <m/>
    <m/>
    <m/>
    <m/>
    <m/>
    <m/>
    <m/>
    <m/>
    <m/>
    <x v="9"/>
  </r>
  <r>
    <s v="Convergencia regional, _x000a_Transformación productiva, internacionalización y acción climática"/>
    <s v="Alinear la cooperación internacional a las prioridades y agendas de desarrollo._x000a_"/>
    <n v="0.3"/>
    <s v="ALI-124"/>
    <n v="1"/>
    <n v="1"/>
    <x v="2"/>
    <x v="2"/>
    <s v="Modalidades de cooperación internacional desarrolladas que contribuyen al posicionamiento de Colombia en la gestión de la cooperación"/>
    <s v="Yair Alexander Valderrama Parra"/>
    <x v="3"/>
    <x v="11"/>
    <x v="11"/>
    <x v="10"/>
    <x v="3"/>
    <x v="3"/>
    <s v="Gestión Administrativa, Gestión Financiera, administración de recursos y donaciones en especie."/>
    <s v="Donantes, Beneficiarios finales, agentes aduaneros u operadores logísticos y entes reguladores."/>
    <x v="11"/>
    <x v="9"/>
    <x v="0"/>
    <x v="4"/>
    <x v="0"/>
    <x v="0"/>
    <x v="8"/>
    <x v="0"/>
    <x v="0"/>
    <x v="1"/>
    <s v="Inversión (Administración de recursos)"/>
    <x v="26"/>
    <x v="2"/>
    <n v="0.5"/>
    <x v="24"/>
    <d v="2024-01-01T00:00:00"/>
    <d v="2024-12-31T00:00:00"/>
    <x v="12"/>
    <s v="Equipo de Talento Humano"/>
    <m/>
    <m/>
    <m/>
    <m/>
    <m/>
    <m/>
    <m/>
    <m/>
    <m/>
    <m/>
    <m/>
    <m/>
    <m/>
    <m/>
    <s v="X"/>
    <s v="X"/>
    <s v="X"/>
    <m/>
    <m/>
    <m/>
    <m/>
    <s v="X"/>
    <m/>
    <s v="X"/>
    <m/>
    <m/>
    <m/>
    <m/>
    <m/>
    <m/>
    <m/>
    <m/>
    <m/>
    <m/>
    <m/>
    <m/>
    <m/>
    <m/>
    <m/>
    <m/>
    <m/>
    <m/>
    <x v="9"/>
  </r>
  <r>
    <s v="Convergencia regional, _x000a_Transformación productiva, internacionalización y acción climática"/>
    <s v="Alinear la cooperación internacional a las prioridades y agendas de desarrollo._x000a_"/>
    <n v="0.3"/>
    <s v="ALI-124"/>
    <n v="1"/>
    <n v="1"/>
    <x v="3"/>
    <x v="3"/>
    <s v="Nuevas fuentes y mecanismos de financiamiento potencializados"/>
    <s v="Santiago Quiñones"/>
    <x v="1"/>
    <x v="12"/>
    <x v="12"/>
    <x v="11"/>
    <x v="1"/>
    <x v="1"/>
    <s v="Identificación y priorización"/>
    <s v=" Cooperantes, Aliados "/>
    <x v="12"/>
    <x v="1"/>
    <x v="0"/>
    <x v="0"/>
    <x v="5"/>
    <x v="3"/>
    <x v="0"/>
    <x v="0"/>
    <x v="0"/>
    <x v="10"/>
    <s v="Funcionamiento (Adquisición de bienes y servicios)"/>
    <x v="27"/>
    <x v="14"/>
    <n v="0.5"/>
    <x v="25"/>
    <d v="2024-01-15T00:00:00"/>
    <d v="2024-12-15T00:00:00"/>
    <x v="13"/>
    <s v="Equipo de Talento Humano"/>
    <s v="X"/>
    <s v="X"/>
    <s v="X"/>
    <m/>
    <m/>
    <s v="X"/>
    <m/>
    <m/>
    <m/>
    <m/>
    <m/>
    <s v="X"/>
    <s v="X"/>
    <m/>
    <m/>
    <m/>
    <m/>
    <m/>
    <m/>
    <s v="X"/>
    <m/>
    <s v="X"/>
    <m/>
    <s v="X"/>
    <m/>
    <m/>
    <m/>
    <m/>
    <m/>
    <m/>
    <m/>
    <m/>
    <s v="X"/>
    <m/>
    <m/>
    <m/>
    <m/>
    <m/>
    <m/>
    <m/>
    <m/>
    <m/>
    <x v="10"/>
  </r>
  <r>
    <s v="Convergencia regional, _x000a_Transformación productiva, internacionalización y acción climática"/>
    <s v="Alinear la cooperación internacional a las prioridades y agendas de desarrollo._x000a_"/>
    <n v="0.3"/>
    <s v="ALI-124"/>
    <n v="1"/>
    <n v="1"/>
    <x v="3"/>
    <x v="3"/>
    <s v="Nuevas fuentes y mecanismos de financiamiento potencializados"/>
    <s v="Santiago Quiñones"/>
    <x v="1"/>
    <x v="12"/>
    <x v="12"/>
    <x v="11"/>
    <x v="1"/>
    <x v="1"/>
    <s v="Identificación y priorización"/>
    <s v=" Cooperantes, Aliados "/>
    <x v="12"/>
    <x v="1"/>
    <x v="0"/>
    <x v="0"/>
    <x v="5"/>
    <x v="3"/>
    <x v="0"/>
    <x v="0"/>
    <x v="0"/>
    <x v="10"/>
    <s v="Funcionamiento (Adquisición de bienes y servicios)"/>
    <x v="28"/>
    <x v="14"/>
    <n v="0.5"/>
    <x v="26"/>
    <d v="2024-01-15T00:00:00"/>
    <d v="2024-12-15T00:00:00"/>
    <x v="13"/>
    <s v="Equipo de Talento Humano"/>
    <m/>
    <s v="X"/>
    <s v="X"/>
    <m/>
    <m/>
    <s v="X"/>
    <m/>
    <m/>
    <m/>
    <m/>
    <m/>
    <s v="X"/>
    <s v="X"/>
    <m/>
    <m/>
    <m/>
    <m/>
    <m/>
    <m/>
    <s v="X"/>
    <m/>
    <s v="X"/>
    <m/>
    <s v="X"/>
    <m/>
    <m/>
    <m/>
    <m/>
    <m/>
    <m/>
    <m/>
    <m/>
    <s v="X"/>
    <m/>
    <m/>
    <m/>
    <m/>
    <m/>
    <m/>
    <m/>
    <m/>
    <m/>
    <x v="10"/>
  </r>
  <r>
    <s v="Convergencia regional"/>
    <s v="Gestionar conocimiento orientado al fortalecimiento de capacidades en cooperación internacional para el desarrollo"/>
    <n v="0.25"/>
    <s v="GES-124"/>
    <n v="1"/>
    <n v="1"/>
    <x v="4"/>
    <x v="4"/>
    <s v="Se debe ajustar"/>
    <s v="Maria Paula Alonso"/>
    <x v="4"/>
    <x v="13"/>
    <x v="13"/>
    <x v="12"/>
    <x v="4"/>
    <x v="4"/>
    <s v="Todos los procesos"/>
    <s v="Entidades públicas nacionales, departamentales o municipales; organizaciones no gubernamentales; cooperantes internacionales; sectores sociales departamentales o municipales, academia, centros de estudio, investigadores, Observatorios pares del orden nacional e internacional"/>
    <x v="13"/>
    <x v="10"/>
    <x v="0"/>
    <x v="5"/>
    <x v="0"/>
    <x v="0"/>
    <x v="0"/>
    <x v="0"/>
    <x v="0"/>
    <x v="11"/>
    <s v="Funcionamiento (Transferencias Corrientes - Fondo de Cooperación y Asistencia Internacional FOCAI)"/>
    <x v="29"/>
    <x v="15"/>
    <n v="0.5"/>
    <x v="27"/>
    <d v="2024-02-01T00:00:00"/>
    <d v="2024-12-01T00:00:00"/>
    <x v="14"/>
    <s v="Equipo de Talento Humano"/>
    <m/>
    <s v="X"/>
    <s v="X"/>
    <m/>
    <m/>
    <s v="X"/>
    <m/>
    <m/>
    <m/>
    <m/>
    <m/>
    <m/>
    <m/>
    <m/>
    <m/>
    <m/>
    <s v="X"/>
    <m/>
    <s v="X"/>
    <s v="X"/>
    <m/>
    <s v="X"/>
    <m/>
    <s v="X"/>
    <m/>
    <m/>
    <m/>
    <m/>
    <m/>
    <m/>
    <m/>
    <m/>
    <s v="X"/>
    <m/>
    <m/>
    <m/>
    <m/>
    <m/>
    <m/>
    <m/>
    <m/>
    <m/>
    <x v="11"/>
  </r>
  <r>
    <s v="Convergencia regional"/>
    <s v="Gestionar conocimiento orientado al fortalecimiento de capacidades en cooperación internacional para el desarrollo"/>
    <n v="0.25"/>
    <s v="GES-124"/>
    <n v="1"/>
    <n v="1"/>
    <x v="4"/>
    <x v="4"/>
    <s v="Se debe ajustar"/>
    <s v="Maria Paula Alonso"/>
    <x v="4"/>
    <x v="14"/>
    <x v="14"/>
    <x v="13"/>
    <x v="4"/>
    <x v="4"/>
    <s v="Todos los procesos"/>
    <s v="Entidades públicas nacionales, departamentales o municipales; organizaciones no gubernamentales; cooperantes internacionales; sectores sociales departamentales o municipales, academia, centros de estudio, investigadores, Observatorios pares del orden nacional e internacional"/>
    <x v="14"/>
    <x v="11"/>
    <x v="0"/>
    <x v="5"/>
    <x v="0"/>
    <x v="0"/>
    <x v="0"/>
    <x v="0"/>
    <x v="0"/>
    <x v="12"/>
    <s v="Funcionamiento (Transferencias Corrientes - Fondo de Cooperación y Asistencia Internacional FOCAI)"/>
    <x v="30"/>
    <x v="16"/>
    <n v="0.5"/>
    <x v="28"/>
    <d v="2024-01-19T00:00:00"/>
    <d v="2024-12-01T00:00:00"/>
    <x v="14"/>
    <s v="Equipo de Talento Humano"/>
    <m/>
    <s v="X"/>
    <s v="X"/>
    <m/>
    <m/>
    <s v="X"/>
    <m/>
    <m/>
    <m/>
    <m/>
    <m/>
    <s v="X"/>
    <s v="X"/>
    <m/>
    <s v="X"/>
    <s v="X"/>
    <s v="X"/>
    <s v="X"/>
    <s v="X"/>
    <s v="X"/>
    <m/>
    <s v="X"/>
    <m/>
    <s v="X"/>
    <m/>
    <m/>
    <m/>
    <m/>
    <m/>
    <m/>
    <m/>
    <m/>
    <s v="X"/>
    <m/>
    <m/>
    <m/>
    <m/>
    <m/>
    <m/>
    <m/>
    <m/>
    <m/>
    <x v="11"/>
  </r>
  <r>
    <s v="Convergencia regional"/>
    <s v="Gestionar conocimiento orientado al fortalecimiento de capacidades en cooperación internacional para el desarrollo"/>
    <n v="0.25"/>
    <s v="GES-124"/>
    <n v="1"/>
    <n v="1"/>
    <x v="5"/>
    <x v="5"/>
    <s v="Estrategia de Gestión del Conocimiento y la Innovación diseñada e implementada"/>
    <s v="Carlos Alberto Cifuentes"/>
    <x v="4"/>
    <x v="15"/>
    <x v="15"/>
    <x v="14"/>
    <x v="5"/>
    <x v="4"/>
    <s v="Todos los procesos"/>
    <s v="Entidades públicas nacionales, departamentales o municipales; organizaciones no gubernamentales; cooperantes internacionales; sectores sociales departamentales o municipales, academia, centros de estudio, investigadores, Observatorios pares del orden nacional e internacional, personal de APC-Colombia"/>
    <x v="15"/>
    <x v="12"/>
    <x v="0"/>
    <x v="5"/>
    <x v="6"/>
    <x v="0"/>
    <x v="1"/>
    <x v="0"/>
    <x v="0"/>
    <x v="1"/>
    <s v="N/A"/>
    <x v="31"/>
    <x v="2"/>
    <n v="0.15"/>
    <x v="29"/>
    <d v="2024-01-01T00:00:00"/>
    <d v="2024-02-29T00:00:00"/>
    <x v="15"/>
    <s v="Equipo de Talento Humano"/>
    <s v="X"/>
    <m/>
    <m/>
    <m/>
    <m/>
    <m/>
    <m/>
    <m/>
    <m/>
    <m/>
    <m/>
    <s v="X"/>
    <s v="X"/>
    <m/>
    <m/>
    <m/>
    <m/>
    <m/>
    <m/>
    <s v="X"/>
    <m/>
    <m/>
    <m/>
    <s v="X"/>
    <m/>
    <m/>
    <m/>
    <m/>
    <m/>
    <m/>
    <m/>
    <m/>
    <m/>
    <m/>
    <m/>
    <m/>
    <m/>
    <m/>
    <m/>
    <m/>
    <m/>
    <m/>
    <x v="12"/>
  </r>
  <r>
    <s v="Convergencia regional"/>
    <s v="Gestionar conocimiento orientado al fortalecimiento de capacidades en cooperación internacional para el desarrollo"/>
    <n v="0.25"/>
    <s v="GES-124"/>
    <n v="1"/>
    <n v="1"/>
    <x v="5"/>
    <x v="5"/>
    <s v="Estrategia de Gestión del Conocimiento y la Innovación diseñada e implementada"/>
    <s v="Carlos Alberto Cifuentes"/>
    <x v="4"/>
    <x v="15"/>
    <x v="15"/>
    <x v="14"/>
    <x v="5"/>
    <x v="4"/>
    <s v="Todos los procesos"/>
    <s v="Entidades públicas nacionales, departamentales o municipales; organizaciones no gubernamentales; cooperantes internacionales; sectores sociales departamentales o municipales, academia, centros de estudio, investigadores, Observatorios pares del orden nacional e internacional, personal de APC-Colombia"/>
    <x v="15"/>
    <x v="12"/>
    <x v="0"/>
    <x v="5"/>
    <x v="0"/>
    <x v="0"/>
    <x v="0"/>
    <x v="0"/>
    <x v="0"/>
    <x v="1"/>
    <s v="N/A"/>
    <x v="32"/>
    <x v="2"/>
    <n v="0.4"/>
    <x v="30"/>
    <d v="2024-01-01T00:00:00"/>
    <d v="2024-12-31T00:00:00"/>
    <x v="15"/>
    <s v="Equipo de Talento Humano"/>
    <m/>
    <m/>
    <m/>
    <m/>
    <m/>
    <m/>
    <m/>
    <m/>
    <m/>
    <m/>
    <m/>
    <s v="X"/>
    <m/>
    <m/>
    <m/>
    <m/>
    <s v="X"/>
    <s v="X"/>
    <m/>
    <s v="X"/>
    <m/>
    <m/>
    <m/>
    <s v="X"/>
    <m/>
    <m/>
    <m/>
    <m/>
    <m/>
    <m/>
    <m/>
    <m/>
    <m/>
    <m/>
    <m/>
    <m/>
    <m/>
    <m/>
    <m/>
    <m/>
    <m/>
    <m/>
    <x v="12"/>
  </r>
  <r>
    <s v="Convergencia regional"/>
    <s v="Gestionar conocimiento orientado al fortalecimiento de capacidades en cooperación internacional para el desarrollo"/>
    <n v="0.25"/>
    <s v="GES-124"/>
    <n v="1"/>
    <n v="1"/>
    <x v="5"/>
    <x v="5"/>
    <s v="Estrategia de Gestión del Conocimiento y la Innovación diseñada e implementada"/>
    <s v="Carlos Alberto Cifuentes"/>
    <x v="4"/>
    <x v="15"/>
    <x v="15"/>
    <x v="14"/>
    <x v="5"/>
    <x v="4"/>
    <s v="Todos los procesos"/>
    <s v="Entidades públicas nacionales, departamentales o municipales; organizaciones no gubernamentales; cooperantes internacionales; sectores sociales departamentales o municipales, academia, centros de estudio, investigadores, Observatorios pares del orden nacional e internacional, personal de APC-Colombia"/>
    <x v="15"/>
    <x v="12"/>
    <x v="0"/>
    <x v="5"/>
    <x v="0"/>
    <x v="0"/>
    <x v="0"/>
    <x v="0"/>
    <x v="0"/>
    <x v="1"/>
    <s v="N/A"/>
    <x v="33"/>
    <x v="2"/>
    <n v="0.25"/>
    <x v="31"/>
    <d v="2024-03-01T00:00:00"/>
    <d v="2024-06-30T00:00:00"/>
    <x v="15"/>
    <s v="Equipo de Talento Humano"/>
    <s v="X"/>
    <m/>
    <m/>
    <m/>
    <m/>
    <m/>
    <m/>
    <m/>
    <m/>
    <m/>
    <m/>
    <s v="X"/>
    <s v="X"/>
    <m/>
    <m/>
    <m/>
    <m/>
    <m/>
    <m/>
    <s v="X"/>
    <m/>
    <m/>
    <m/>
    <s v="X"/>
    <m/>
    <m/>
    <m/>
    <m/>
    <m/>
    <m/>
    <m/>
    <m/>
    <m/>
    <m/>
    <m/>
    <m/>
    <m/>
    <m/>
    <m/>
    <m/>
    <m/>
    <m/>
    <x v="12"/>
  </r>
  <r>
    <s v="Convergencia regional"/>
    <s v="Gestionar conocimiento orientado al fortalecimiento de capacidades en cooperación internacional para el desarrollo"/>
    <n v="0.25"/>
    <s v="GES-124"/>
    <n v="1"/>
    <n v="1"/>
    <x v="5"/>
    <x v="5"/>
    <s v="Estrategia de Gestión del Conocimiento y la Innovación diseñada e implementada"/>
    <s v="Carlos Alberto Cifuentes"/>
    <x v="4"/>
    <x v="15"/>
    <x v="15"/>
    <x v="14"/>
    <x v="5"/>
    <x v="4"/>
    <s v="Todos los procesos"/>
    <s v="Entidades públicas nacionales, departamentales o municipales; organizaciones no gubernamentales; cooperantes internacionales; sectores sociales departamentales o municipales, academia, centros de estudio, investigadores, Observatorios pares del orden nacional e internacional, personal de APC-Colombia"/>
    <x v="15"/>
    <x v="12"/>
    <x v="0"/>
    <x v="5"/>
    <x v="0"/>
    <x v="0"/>
    <x v="0"/>
    <x v="0"/>
    <x v="0"/>
    <x v="1"/>
    <s v="N/A"/>
    <x v="34"/>
    <x v="2"/>
    <n v="0.2"/>
    <x v="32"/>
    <d v="2024-03-01T00:00:00"/>
    <d v="2024-12-31T00:00:00"/>
    <x v="15"/>
    <s v="Equipo de Talento Humano"/>
    <m/>
    <m/>
    <m/>
    <s v="X"/>
    <m/>
    <m/>
    <m/>
    <m/>
    <m/>
    <m/>
    <m/>
    <s v="X"/>
    <m/>
    <m/>
    <m/>
    <m/>
    <s v="X"/>
    <s v="X"/>
    <m/>
    <s v="X"/>
    <m/>
    <m/>
    <m/>
    <m/>
    <m/>
    <m/>
    <m/>
    <m/>
    <m/>
    <m/>
    <s v="X"/>
    <s v="X"/>
    <m/>
    <m/>
    <m/>
    <s v="X"/>
    <m/>
    <m/>
    <m/>
    <s v="X"/>
    <m/>
    <m/>
    <x v="12"/>
  </r>
  <r>
    <s v="Internacionalización"/>
    <s v="Producir información de calidad, oportuna y pertinente, para la toma de decisiones en materia de cooperación internacional al desarrollo_x000a_"/>
    <n v="0.25"/>
    <s v="PRO-124"/>
    <n v="1"/>
    <n v="1"/>
    <x v="6"/>
    <x v="6"/>
    <s v="Se debe ajustar"/>
    <s v="Santiago Quiñones"/>
    <x v="1"/>
    <x v="16"/>
    <x v="16"/>
    <x v="15"/>
    <x v="1"/>
    <x v="1"/>
    <s v="Todos los procesos "/>
    <s v="DANE, cooperantes, otros actores del SNCI que provean información, usuarios internos"/>
    <x v="16"/>
    <x v="13"/>
    <x v="0"/>
    <x v="1"/>
    <x v="0"/>
    <x v="0"/>
    <x v="0"/>
    <x v="0"/>
    <x v="0"/>
    <x v="1"/>
    <s v="N/A"/>
    <x v="35"/>
    <x v="2"/>
    <n v="0.15"/>
    <x v="33"/>
    <d v="2024-01-15T00:00:00"/>
    <d v="2024-12-15T00:00:00"/>
    <x v="16"/>
    <s v="Equipo de Talento Humano"/>
    <m/>
    <m/>
    <m/>
    <m/>
    <m/>
    <m/>
    <m/>
    <m/>
    <m/>
    <m/>
    <m/>
    <m/>
    <m/>
    <m/>
    <m/>
    <m/>
    <m/>
    <m/>
    <s v="X"/>
    <s v="X"/>
    <m/>
    <m/>
    <m/>
    <s v="X"/>
    <m/>
    <m/>
    <m/>
    <m/>
    <m/>
    <m/>
    <m/>
    <m/>
    <m/>
    <m/>
    <m/>
    <m/>
    <m/>
    <m/>
    <m/>
    <m/>
    <m/>
    <m/>
    <x v="13"/>
  </r>
  <r>
    <s v="Internacionalización"/>
    <s v="Producir información de calidad, oportuna y pertinente, para la toma de decisiones en materia de cooperación internacional al desarrollo_x000a_"/>
    <n v="0.25"/>
    <s v="PRO-124"/>
    <n v="1"/>
    <n v="1"/>
    <x v="6"/>
    <x v="6"/>
    <s v="Se debe ajustar"/>
    <s v="Santiago Quiñones"/>
    <x v="1"/>
    <x v="16"/>
    <x v="16"/>
    <x v="15"/>
    <x v="1"/>
    <x v="1"/>
    <s v="Todos los procesos "/>
    <s v="DANE, cooperantes, otros actores del SNCI que provean información, usuarios internos"/>
    <x v="16"/>
    <x v="13"/>
    <x v="0"/>
    <x v="1"/>
    <x v="0"/>
    <x v="0"/>
    <x v="0"/>
    <x v="0"/>
    <x v="0"/>
    <x v="1"/>
    <s v="N/A"/>
    <x v="36"/>
    <x v="2"/>
    <n v="0.15"/>
    <x v="34"/>
    <d v="2024-01-15T00:00:00"/>
    <d v="2024-12-15T00:00:00"/>
    <x v="16"/>
    <s v="Equipo de Talento Humano"/>
    <m/>
    <m/>
    <m/>
    <m/>
    <m/>
    <m/>
    <m/>
    <m/>
    <m/>
    <m/>
    <m/>
    <s v="X"/>
    <m/>
    <m/>
    <m/>
    <m/>
    <m/>
    <s v="X"/>
    <s v="X"/>
    <s v="X"/>
    <m/>
    <m/>
    <m/>
    <s v="X"/>
    <m/>
    <m/>
    <m/>
    <m/>
    <m/>
    <m/>
    <m/>
    <m/>
    <m/>
    <m/>
    <m/>
    <m/>
    <m/>
    <m/>
    <m/>
    <m/>
    <m/>
    <m/>
    <x v="13"/>
  </r>
  <r>
    <s v="Internacionalización"/>
    <s v="Producir información de calidad, oportuna y pertinente, para la toma de decisiones en materia de cooperación internacional al desarrollo_x000a_"/>
    <n v="0.25"/>
    <s v="PRO-124"/>
    <n v="1"/>
    <n v="1"/>
    <x v="6"/>
    <x v="6"/>
    <s v="Se debe ajustar"/>
    <s v="Santiago Quiñones"/>
    <x v="1"/>
    <x v="16"/>
    <x v="16"/>
    <x v="15"/>
    <x v="1"/>
    <x v="1"/>
    <s v="Todos los procesos "/>
    <s v="DANE, cooperantes, otros actores del SNCI que provean información, usuarios internos"/>
    <x v="16"/>
    <x v="13"/>
    <x v="0"/>
    <x v="1"/>
    <x v="0"/>
    <x v="0"/>
    <x v="0"/>
    <x v="0"/>
    <x v="0"/>
    <x v="1"/>
    <s v="N/A"/>
    <x v="37"/>
    <x v="2"/>
    <n v="0.7"/>
    <x v="35"/>
    <d v="2024-01-15T00:00:00"/>
    <d v="2024-06-30T00:00:00"/>
    <x v="8"/>
    <s v="Equipo de Talento Humano"/>
    <m/>
    <m/>
    <m/>
    <m/>
    <m/>
    <m/>
    <m/>
    <m/>
    <m/>
    <m/>
    <m/>
    <s v="X"/>
    <m/>
    <m/>
    <s v="X"/>
    <s v="X"/>
    <s v="X"/>
    <s v="X"/>
    <s v="X"/>
    <s v="X"/>
    <m/>
    <m/>
    <m/>
    <s v="X"/>
    <m/>
    <m/>
    <m/>
    <m/>
    <m/>
    <m/>
    <m/>
    <m/>
    <m/>
    <m/>
    <m/>
    <m/>
    <m/>
    <m/>
    <m/>
    <m/>
    <m/>
    <m/>
    <x v="13"/>
  </r>
  <r>
    <s v="Internacionalización"/>
    <s v="Producir información de calidad, oportuna y pertinente, para la toma de decisiones en materia de cooperación internacional al desarrollo_x000a_"/>
    <n v="0.25"/>
    <s v="PRO-124"/>
    <n v="1"/>
    <n v="1"/>
    <x v="7"/>
    <x v="7"/>
    <s v="No es claro la condición deseada del SGI: se quiere crear? Mejorar? Construir? Desarrollar?"/>
    <s v="Willy Alexander Vijalba"/>
    <x v="3"/>
    <x v="17"/>
    <x v="17"/>
    <x v="16"/>
    <x v="6"/>
    <x v="3"/>
    <s v="Todos los procesos"/>
    <s v="APC-Colombia, Agencias de Cooperación, Entidades Territoriales, Gobierno, Actores Bilaterales, Organismos Multilaterales, Sector Privado, Organizaciones de la sociedad civil, ciudadanía en general."/>
    <x v="17"/>
    <x v="14"/>
    <x v="0"/>
    <x v="0"/>
    <x v="3"/>
    <x v="0"/>
    <x v="0"/>
    <x v="0"/>
    <x v="0"/>
    <x v="13"/>
    <s v="Inversión (Transformación digital)"/>
    <x v="38"/>
    <x v="17"/>
    <n v="0.62874718713113309"/>
    <x v="36"/>
    <d v="2024-01-01T00:00:00"/>
    <d v="2024-12-31T00:00:00"/>
    <x v="17"/>
    <s v="Personal del Grupo de Tecnologías, Director DAF, Hardware, Software, Servicios Tecnologicos, Sistemas de Información"/>
    <m/>
    <m/>
    <m/>
    <m/>
    <m/>
    <m/>
    <m/>
    <s v="X"/>
    <s v="X"/>
    <m/>
    <m/>
    <s v="X"/>
    <m/>
    <m/>
    <m/>
    <m/>
    <m/>
    <s v="X"/>
    <s v="X"/>
    <s v="X"/>
    <m/>
    <s v="X"/>
    <s v="X"/>
    <s v="X"/>
    <m/>
    <m/>
    <m/>
    <m/>
    <m/>
    <m/>
    <m/>
    <m/>
    <s v="X"/>
    <m/>
    <m/>
    <m/>
    <m/>
    <m/>
    <m/>
    <s v="X"/>
    <s v="X"/>
    <s v="X"/>
    <x v="14"/>
  </r>
  <r>
    <s v="Internacionalización"/>
    <s v="Producir información de calidad, oportuna y pertinente, para la toma de decisiones en materia de cooperación internacional al desarrollo_x000a_"/>
    <n v="0.25"/>
    <s v="PRO-124"/>
    <n v="1"/>
    <n v="1"/>
    <x v="7"/>
    <x v="7"/>
    <s v="No es claro la condición deseada del SGI: se quiere crear? Mejorar? Construir? Desarrollar?"/>
    <s v="Willy Alexander Vijalba"/>
    <x v="3"/>
    <x v="17"/>
    <x v="17"/>
    <x v="16"/>
    <x v="6"/>
    <x v="3"/>
    <s v="Todos los procesos"/>
    <s v="APC-Colombia, Agencias de Cooperación, Entidades Territoriales, Gobierno, Actores Bilaterales, Organismos Multilaterales, Sector Privado, Organizaciones de la sociedad civil, ciudadanía en general."/>
    <x v="17"/>
    <x v="14"/>
    <x v="0"/>
    <x v="0"/>
    <x v="3"/>
    <x v="0"/>
    <x v="0"/>
    <x v="0"/>
    <x v="0"/>
    <x v="13"/>
    <s v="Funcionamiento (Adquisición de bienes y servicios)"/>
    <x v="39"/>
    <x v="18"/>
    <n v="0.37125281286886691"/>
    <x v="37"/>
    <d v="2024-02-01T00:00:00"/>
    <d v="2024-12-31T00:00:00"/>
    <x v="18"/>
    <s v="Personal del Grupo de Tecnologías, Director DAF, Hardware, Software, Servicios Tecnologicos, Sistemas de Información"/>
    <m/>
    <m/>
    <m/>
    <m/>
    <m/>
    <m/>
    <m/>
    <s v="X"/>
    <s v="X"/>
    <m/>
    <m/>
    <s v="X"/>
    <m/>
    <m/>
    <m/>
    <m/>
    <m/>
    <s v="X"/>
    <s v="X"/>
    <s v="X"/>
    <m/>
    <s v="X"/>
    <s v="X"/>
    <s v="X"/>
    <m/>
    <m/>
    <m/>
    <m/>
    <m/>
    <m/>
    <m/>
    <m/>
    <s v="X"/>
    <m/>
    <m/>
    <m/>
    <m/>
    <m/>
    <m/>
    <s v="X"/>
    <s v="X"/>
    <s v="X"/>
    <x v="14"/>
  </r>
  <r>
    <s v="Convergencia regional, _x000a_Transformación productiva, "/>
    <s v="Optimizar el modelo de operación para contribuir de manera efectiva al logro de los propósitos institucionales"/>
    <n v="0.2"/>
    <s v="OPT-124"/>
    <n v="1"/>
    <n v="1"/>
    <x v="8"/>
    <x v="8"/>
    <s v="Se debe ajustar"/>
    <s v="Jeny Patricia Gutiérrez"/>
    <x v="2"/>
    <x v="18"/>
    <x v="18"/>
    <x v="17"/>
    <x v="2"/>
    <x v="2"/>
    <s v="Gestión Jurídica, Gestión Contractual y Gestión Financiera"/>
    <s v="Paises Socios_x000a_Entidades publicas de nivel Nacional y Territorial_x000a_Entidades privadas Organizaciones No Gubernamentales_x000a_Academia_x000a_Mecanismos de Integración Regional"/>
    <x v="18"/>
    <x v="15"/>
    <x v="0"/>
    <x v="1"/>
    <x v="2"/>
    <x v="0"/>
    <x v="0"/>
    <x v="0"/>
    <x v="0"/>
    <x v="14"/>
    <s v="Funcionamiento (Adquisición de bienes y servicios)"/>
    <x v="40"/>
    <x v="19"/>
    <n v="1"/>
    <x v="38"/>
    <d v="2024-04-01T00:00:00"/>
    <d v="2024-12-15T00:00:00"/>
    <x v="19"/>
    <s v="Profesionales de los equipos de trabajo, Servicios de traducción, Hardware y software para Videoconferencias"/>
    <m/>
    <m/>
    <m/>
    <m/>
    <m/>
    <m/>
    <m/>
    <m/>
    <m/>
    <m/>
    <m/>
    <s v="X"/>
    <m/>
    <m/>
    <s v="X"/>
    <s v="X"/>
    <m/>
    <s v="X"/>
    <m/>
    <s v="X"/>
    <m/>
    <s v="X"/>
    <m/>
    <m/>
    <m/>
    <m/>
    <m/>
    <m/>
    <m/>
    <m/>
    <m/>
    <m/>
    <m/>
    <m/>
    <m/>
    <m/>
    <m/>
    <m/>
    <m/>
    <m/>
    <m/>
    <m/>
    <x v="14"/>
  </r>
  <r>
    <s v="Convergencia regional, _x000a_Transformación productiva, "/>
    <s v="Optimizar el modelo de operación para contribuir de manera efectiva al logro de los propósitos institucionales"/>
    <n v="0.2"/>
    <s v="OPT-124"/>
    <n v="1"/>
    <n v="1"/>
    <x v="9"/>
    <x v="9"/>
    <s v="Se debe ajustar"/>
    <s v="Maria Paula Alonso"/>
    <x v="4"/>
    <x v="19"/>
    <x v="19"/>
    <x v="18"/>
    <x v="4"/>
    <x v="4"/>
    <s v="Todos los procesos"/>
    <s v="Grupos de valor involucrados para la actividad"/>
    <x v="19"/>
    <x v="16"/>
    <x v="0"/>
    <x v="1"/>
    <x v="0"/>
    <x v="0"/>
    <x v="0"/>
    <x v="0"/>
    <x v="0"/>
    <x v="1"/>
    <s v="N/A"/>
    <x v="41"/>
    <x v="2"/>
    <n v="0.2"/>
    <x v="39"/>
    <d v="2024-01-01T00:00:00"/>
    <d v="2024-04-30T00:00:00"/>
    <x v="20"/>
    <s v="Equipo de Talento Humano"/>
    <s v="X"/>
    <m/>
    <m/>
    <m/>
    <m/>
    <m/>
    <m/>
    <m/>
    <m/>
    <m/>
    <m/>
    <s v="X"/>
    <s v="X"/>
    <m/>
    <s v="X"/>
    <s v="X"/>
    <s v="X"/>
    <s v="X"/>
    <s v="X"/>
    <s v="X"/>
    <m/>
    <m/>
    <m/>
    <s v="X"/>
    <m/>
    <m/>
    <m/>
    <m/>
    <m/>
    <m/>
    <m/>
    <m/>
    <m/>
    <m/>
    <m/>
    <m/>
    <m/>
    <m/>
    <m/>
    <m/>
    <m/>
    <m/>
    <x v="15"/>
  </r>
  <r>
    <s v="Convergencia regional, _x000a_Transformación productiva, "/>
    <s v="Optimizar el modelo de operación para contribuir de manera efectiva al logro de los propósitos institucionales"/>
    <n v="0.2"/>
    <s v="OPT-124"/>
    <n v="1"/>
    <n v="1"/>
    <x v="9"/>
    <x v="9"/>
    <s v="Se debe ajustar"/>
    <s v="Maria Paula Alonso"/>
    <x v="4"/>
    <x v="19"/>
    <x v="19"/>
    <x v="18"/>
    <x v="4"/>
    <x v="4"/>
    <s v="Todos los procesos"/>
    <s v="Grupos de valor involucrados para la actividad"/>
    <x v="19"/>
    <x v="16"/>
    <x v="0"/>
    <x v="1"/>
    <x v="0"/>
    <x v="0"/>
    <x v="0"/>
    <x v="0"/>
    <x v="0"/>
    <x v="1"/>
    <s v="N/A"/>
    <x v="42"/>
    <x v="2"/>
    <n v="0.4"/>
    <x v="40"/>
    <d v="2024-01-01T00:00:00"/>
    <d v="2024-12-31T00:00:00"/>
    <x v="20"/>
    <s v="Equipo de Talento Humano"/>
    <m/>
    <m/>
    <m/>
    <m/>
    <m/>
    <m/>
    <m/>
    <m/>
    <m/>
    <m/>
    <m/>
    <s v="X"/>
    <s v="X"/>
    <m/>
    <s v="X"/>
    <s v="X"/>
    <s v="X"/>
    <s v="X"/>
    <s v="X"/>
    <s v="X"/>
    <m/>
    <m/>
    <m/>
    <s v="X"/>
    <m/>
    <m/>
    <m/>
    <m/>
    <m/>
    <m/>
    <m/>
    <m/>
    <m/>
    <m/>
    <m/>
    <m/>
    <m/>
    <m/>
    <m/>
    <m/>
    <m/>
    <m/>
    <x v="15"/>
  </r>
  <r>
    <s v="Convergencia regional, _x000a_Transformación productiva, "/>
    <s v="Optimizar el modelo de operación para contribuir de manera efectiva al logro de los propósitos institucionales"/>
    <n v="0.2"/>
    <s v="OPT-124"/>
    <n v="1"/>
    <n v="1"/>
    <x v="9"/>
    <x v="9"/>
    <s v="Se debe ajustar"/>
    <s v="Maria Paula Alonso"/>
    <x v="4"/>
    <x v="19"/>
    <x v="19"/>
    <x v="18"/>
    <x v="4"/>
    <x v="4"/>
    <s v="Todos los procesos"/>
    <s v="Grupos de valor involucrados para la actividad"/>
    <x v="19"/>
    <x v="16"/>
    <x v="0"/>
    <x v="1"/>
    <x v="0"/>
    <x v="0"/>
    <x v="0"/>
    <x v="0"/>
    <x v="0"/>
    <x v="1"/>
    <s v="N/A"/>
    <x v="43"/>
    <x v="2"/>
    <n v="0.2"/>
    <x v="41"/>
    <d v="2024-01-01T00:00:00"/>
    <d v="2024-12-31T00:00:00"/>
    <x v="20"/>
    <s v="Equipo de Talento Humano"/>
    <m/>
    <m/>
    <m/>
    <m/>
    <m/>
    <m/>
    <m/>
    <m/>
    <m/>
    <m/>
    <m/>
    <s v="X"/>
    <s v="X"/>
    <m/>
    <s v="X"/>
    <s v="X"/>
    <s v="X"/>
    <s v="X"/>
    <s v="X"/>
    <s v="X"/>
    <m/>
    <m/>
    <m/>
    <s v="X"/>
    <m/>
    <m/>
    <m/>
    <m/>
    <m/>
    <m/>
    <m/>
    <m/>
    <m/>
    <m/>
    <m/>
    <m/>
    <m/>
    <m/>
    <m/>
    <m/>
    <m/>
    <m/>
    <x v="15"/>
  </r>
  <r>
    <s v="Convergencia regional, _x000a_Transformación productiva, "/>
    <s v="Optimizar el modelo de operación para contribuir de manera efectiva al logro de los propósitos institucionales"/>
    <n v="0.2"/>
    <s v="OPT-124"/>
    <n v="1"/>
    <n v="1"/>
    <x v="9"/>
    <x v="9"/>
    <s v="Se debe ajustar"/>
    <s v="Maria Paula Alonso"/>
    <x v="4"/>
    <x v="19"/>
    <x v="19"/>
    <x v="18"/>
    <x v="4"/>
    <x v="4"/>
    <s v="Todos los procesos"/>
    <s v="Grupos de valor involucrados para la actividad"/>
    <x v="19"/>
    <x v="16"/>
    <x v="0"/>
    <x v="1"/>
    <x v="0"/>
    <x v="0"/>
    <x v="0"/>
    <x v="0"/>
    <x v="0"/>
    <x v="1"/>
    <s v="N/A"/>
    <x v="44"/>
    <x v="2"/>
    <n v="0.2"/>
    <x v="42"/>
    <d v="2024-01-01T00:00:00"/>
    <d v="2024-12-31T00:00:00"/>
    <x v="20"/>
    <s v="Equipo de Talento Humano"/>
    <m/>
    <m/>
    <m/>
    <m/>
    <m/>
    <m/>
    <m/>
    <m/>
    <m/>
    <m/>
    <m/>
    <s v="X"/>
    <s v="X"/>
    <m/>
    <s v="X"/>
    <s v="X"/>
    <s v="X"/>
    <s v="X"/>
    <s v="X"/>
    <s v="X"/>
    <m/>
    <m/>
    <m/>
    <s v="X"/>
    <m/>
    <m/>
    <m/>
    <m/>
    <m/>
    <m/>
    <m/>
    <m/>
    <m/>
    <m/>
    <m/>
    <m/>
    <m/>
    <m/>
    <m/>
    <m/>
    <m/>
    <m/>
    <x v="15"/>
  </r>
  <r>
    <s v="Convergencia regional, _x000a_Transformación productiva, "/>
    <s v="Optimizar el modelo de operación para contribuir de manera efectiva al logro de los propósitos institucionales"/>
    <n v="0.2"/>
    <s v="OPT-124"/>
    <n v="1"/>
    <n v="1"/>
    <x v="10"/>
    <x v="10"/>
    <s v="Se debe ajustar"/>
    <s v="Luis Alejandro Gutiérrez S."/>
    <x v="3"/>
    <x v="20"/>
    <x v="20"/>
    <x v="19"/>
    <x v="7"/>
    <x v="3"/>
    <s v="Todos los procesos"/>
    <s v="usuarios internos_x000a_"/>
    <x v="20"/>
    <x v="17"/>
    <x v="0"/>
    <x v="6"/>
    <x v="6"/>
    <x v="4"/>
    <x v="0"/>
    <x v="0"/>
    <x v="0"/>
    <x v="15"/>
    <s v="Funcionamiento (Adquisición de bienes y servicios)"/>
    <x v="45"/>
    <x v="2"/>
    <n v="0.25"/>
    <x v="43"/>
    <d v="2024-01-30T00:00:00"/>
    <d v="2024-03-31T00:00:00"/>
    <x v="21"/>
    <s v="Equipo de Talento Humano"/>
    <s v="X"/>
    <m/>
    <m/>
    <m/>
    <m/>
    <m/>
    <m/>
    <m/>
    <m/>
    <m/>
    <m/>
    <s v="X"/>
    <s v="X"/>
    <m/>
    <s v="X"/>
    <s v="X"/>
    <s v="X"/>
    <s v="X"/>
    <s v="X"/>
    <s v="X"/>
    <s v="X"/>
    <m/>
    <s v="X"/>
    <s v="X"/>
    <s v="X"/>
    <m/>
    <m/>
    <m/>
    <m/>
    <m/>
    <m/>
    <m/>
    <m/>
    <m/>
    <m/>
    <m/>
    <m/>
    <m/>
    <m/>
    <m/>
    <m/>
    <m/>
    <x v="16"/>
  </r>
  <r>
    <s v="Convergencia regional, _x000a_Transformación productiva, "/>
    <s v="Optimizar el modelo de operación para contribuir de manera efectiva al logro de los propósitos institucionales"/>
    <n v="0.2"/>
    <s v="OPT-124"/>
    <n v="1"/>
    <n v="1"/>
    <x v="10"/>
    <x v="10"/>
    <s v="Se debe ajustar"/>
    <s v="Luis Alejandro Gutiérrez S."/>
    <x v="3"/>
    <x v="20"/>
    <x v="20"/>
    <x v="19"/>
    <x v="7"/>
    <x v="3"/>
    <s v="Todos los procesos"/>
    <s v="usuarios internos_x000a_"/>
    <x v="20"/>
    <x v="17"/>
    <x v="0"/>
    <x v="6"/>
    <x v="6"/>
    <x v="4"/>
    <x v="0"/>
    <x v="0"/>
    <x v="0"/>
    <x v="15"/>
    <s v="Funcionamiento (Adquisición de bienes y servicios)"/>
    <x v="46"/>
    <x v="20"/>
    <n v="0.25"/>
    <x v="44"/>
    <d v="2024-02-01T00:00:00"/>
    <d v="2024-12-15T00:00:00"/>
    <x v="22"/>
    <s v="Equipo de Talento Humano"/>
    <m/>
    <s v="X"/>
    <s v="X"/>
    <m/>
    <m/>
    <s v="X"/>
    <m/>
    <m/>
    <m/>
    <m/>
    <m/>
    <s v="X"/>
    <s v="X"/>
    <m/>
    <s v="X"/>
    <s v="X"/>
    <s v="X"/>
    <s v="X"/>
    <s v="X"/>
    <s v="X"/>
    <s v="X"/>
    <m/>
    <s v="X"/>
    <s v="X"/>
    <s v="X"/>
    <m/>
    <m/>
    <m/>
    <m/>
    <m/>
    <m/>
    <m/>
    <s v="X"/>
    <m/>
    <m/>
    <m/>
    <m/>
    <m/>
    <m/>
    <m/>
    <m/>
    <m/>
    <x v="16"/>
  </r>
  <r>
    <s v="Convergencia regional, _x000a_Transformación productiva, "/>
    <s v="Optimizar el modelo de operación para contribuir de manera efectiva al logro de los propósitos institucionales"/>
    <n v="0.2"/>
    <s v="OPT-124"/>
    <n v="1"/>
    <n v="1"/>
    <x v="10"/>
    <x v="10"/>
    <s v="Se debe ajustar"/>
    <s v="Luis Alejandro Gutiérrez S."/>
    <x v="3"/>
    <x v="20"/>
    <x v="20"/>
    <x v="19"/>
    <x v="7"/>
    <x v="3"/>
    <s v="Todos los procesos"/>
    <s v="usuarios internos_x000a_"/>
    <x v="20"/>
    <x v="17"/>
    <x v="0"/>
    <x v="6"/>
    <x v="6"/>
    <x v="4"/>
    <x v="0"/>
    <x v="0"/>
    <x v="0"/>
    <x v="15"/>
    <s v="Funcionamiento (Adquisición de bienes y servicios)"/>
    <x v="47"/>
    <x v="2"/>
    <n v="0.25"/>
    <x v="45"/>
    <d v="2024-04-01T00:00:00"/>
    <d v="2024-12-01T00:00:00"/>
    <x v="22"/>
    <s v="Equipo de Talento Humano"/>
    <s v="X"/>
    <m/>
    <m/>
    <m/>
    <m/>
    <m/>
    <m/>
    <m/>
    <m/>
    <m/>
    <m/>
    <s v="X"/>
    <s v="X"/>
    <m/>
    <s v="X"/>
    <s v="X"/>
    <s v="X"/>
    <s v="X"/>
    <s v="X"/>
    <s v="X"/>
    <s v="X"/>
    <m/>
    <s v="X"/>
    <s v="X"/>
    <s v="X"/>
    <m/>
    <m/>
    <m/>
    <m/>
    <m/>
    <m/>
    <m/>
    <m/>
    <m/>
    <m/>
    <m/>
    <m/>
    <m/>
    <m/>
    <m/>
    <m/>
    <m/>
    <x v="16"/>
  </r>
  <r>
    <s v="Convergencia regional, _x000a_Transformación productiva, "/>
    <s v="Optimizar el modelo de operación para contribuir de manera efectiva al logro de los propósitos institucionales"/>
    <n v="0.2"/>
    <s v="OPT-124"/>
    <n v="1"/>
    <n v="1"/>
    <x v="10"/>
    <x v="10"/>
    <s v="Se debe ajustar"/>
    <s v="Luis Alejandro Gutiérrez S."/>
    <x v="3"/>
    <x v="20"/>
    <x v="20"/>
    <x v="19"/>
    <x v="7"/>
    <x v="3"/>
    <s v="Todos los procesos"/>
    <s v="usuarios internos_x000a_"/>
    <x v="20"/>
    <x v="17"/>
    <x v="0"/>
    <x v="6"/>
    <x v="6"/>
    <x v="4"/>
    <x v="0"/>
    <x v="0"/>
    <x v="0"/>
    <x v="15"/>
    <s v="Funcionamiento (Adquisición de bienes y servicios)"/>
    <x v="48"/>
    <x v="2"/>
    <n v="0.25"/>
    <x v="46"/>
    <d v="2024-04-01T00:00:00"/>
    <d v="2024-12-01T00:00:00"/>
    <x v="23"/>
    <s v="Equipo de Talento Humano"/>
    <m/>
    <m/>
    <m/>
    <m/>
    <m/>
    <m/>
    <m/>
    <m/>
    <m/>
    <m/>
    <m/>
    <s v="X"/>
    <s v="X"/>
    <m/>
    <s v="X"/>
    <s v="X"/>
    <s v="X"/>
    <s v="X"/>
    <s v="X"/>
    <s v="X"/>
    <s v="X"/>
    <m/>
    <s v="X"/>
    <s v="X"/>
    <s v="X"/>
    <m/>
    <m/>
    <m/>
    <m/>
    <m/>
    <m/>
    <m/>
    <m/>
    <m/>
    <m/>
    <m/>
    <m/>
    <m/>
    <m/>
    <m/>
    <m/>
    <m/>
    <x v="16"/>
  </r>
  <r>
    <s v="Convergencia regional, _x000a_Transformación productiva, "/>
    <s v="Optimizar el modelo de operación para contribuir de manera efectiva al logro de los propósitos institucionales"/>
    <n v="0.2"/>
    <s v="OPT-124"/>
    <n v="1"/>
    <n v="1"/>
    <x v="11"/>
    <x v="11"/>
    <s v="Se debe ajustar"/>
    <s v="Yvette Araujo Hernández"/>
    <x v="3"/>
    <x v="21"/>
    <x v="21"/>
    <x v="20"/>
    <x v="8"/>
    <x v="3"/>
    <s v="Todos los procesos"/>
    <s v="Todos los procesos de la Entidad"/>
    <x v="21"/>
    <x v="18"/>
    <x v="0"/>
    <x v="1"/>
    <x v="7"/>
    <x v="8"/>
    <x v="4"/>
    <x v="0"/>
    <x v="0"/>
    <x v="16"/>
    <s v="Funcionamiento (Adquisición de bienes y servicios)"/>
    <x v="49"/>
    <x v="2"/>
    <n v="0.3"/>
    <x v="47"/>
    <d v="2024-01-01T00:00:00"/>
    <d v="2024-01-31T00:00:00"/>
    <x v="24"/>
    <s v="Equipo de Talento Humano"/>
    <s v="X"/>
    <m/>
    <m/>
    <m/>
    <m/>
    <m/>
    <m/>
    <m/>
    <m/>
    <m/>
    <m/>
    <s v="X"/>
    <s v="X"/>
    <m/>
    <s v="X"/>
    <s v="X"/>
    <s v="X"/>
    <s v="X"/>
    <s v="X"/>
    <s v="X"/>
    <s v="X"/>
    <m/>
    <s v="X"/>
    <s v="X"/>
    <s v="X"/>
    <m/>
    <m/>
    <m/>
    <m/>
    <m/>
    <m/>
    <m/>
    <m/>
    <s v="X"/>
    <s v="X"/>
    <s v="X"/>
    <s v="X"/>
    <s v="X"/>
    <s v="X"/>
    <m/>
    <m/>
    <m/>
    <x v="17"/>
  </r>
  <r>
    <s v="Convergencia regional, _x000a_Transformación productiva, "/>
    <s v="Optimizar el modelo de operación para contribuir de manera efectiva al logro de los propósitos institucionales"/>
    <n v="0.2"/>
    <s v="OPT-124"/>
    <n v="1"/>
    <n v="1"/>
    <x v="11"/>
    <x v="11"/>
    <s v="Se debe ajustar"/>
    <s v="Yvette Araujo Hernández"/>
    <x v="3"/>
    <x v="22"/>
    <x v="22"/>
    <x v="21"/>
    <x v="8"/>
    <x v="3"/>
    <s v="Todos los procesos"/>
    <s v="Todos los procesos de la Entidad"/>
    <x v="22"/>
    <x v="1"/>
    <x v="0"/>
    <x v="1"/>
    <x v="0"/>
    <x v="9"/>
    <x v="9"/>
    <x v="3"/>
    <x v="0"/>
    <x v="1"/>
    <s v="Funcionamiento (Adquisición de bienes y servicios)"/>
    <x v="50"/>
    <x v="21"/>
    <n v="0.6"/>
    <x v="48"/>
    <d v="2024-02-01T00:00:00"/>
    <d v="2024-12-16T00:00:00"/>
    <x v="24"/>
    <s v="Equipo de Talento Humano"/>
    <m/>
    <s v="X"/>
    <s v="X"/>
    <m/>
    <m/>
    <s v="X"/>
    <m/>
    <m/>
    <m/>
    <m/>
    <m/>
    <s v="X"/>
    <s v="X"/>
    <m/>
    <s v="X"/>
    <s v="X"/>
    <s v="X"/>
    <s v="X"/>
    <s v="X"/>
    <s v="X"/>
    <s v="X"/>
    <m/>
    <s v="X"/>
    <s v="X"/>
    <s v="X"/>
    <m/>
    <m/>
    <m/>
    <m/>
    <m/>
    <m/>
    <m/>
    <s v="X"/>
    <s v="X"/>
    <s v="X"/>
    <s v="X"/>
    <s v="X"/>
    <s v="X"/>
    <s v="X"/>
    <m/>
    <m/>
    <m/>
    <x v="17"/>
  </r>
  <r>
    <s v="Convergencia regional, _x000a_Transformación productiva, "/>
    <s v="Optimizar el modelo de operación para contribuir de manera efectiva al logro de los propósitos institucionales"/>
    <n v="0.2"/>
    <s v="OPT-124"/>
    <n v="1"/>
    <n v="1"/>
    <x v="11"/>
    <x v="11"/>
    <s v="Se debe ajustar"/>
    <s v="Yvette Araujo Hernández"/>
    <x v="3"/>
    <x v="23"/>
    <x v="23"/>
    <x v="22"/>
    <x v="8"/>
    <x v="3"/>
    <s v="Todos los procesos"/>
    <s v="Todos los procesos de la Entidad"/>
    <x v="23"/>
    <x v="19"/>
    <x v="0"/>
    <x v="1"/>
    <x v="2"/>
    <x v="10"/>
    <x v="10"/>
    <x v="0"/>
    <x v="0"/>
    <x v="1"/>
    <s v="Funcionamiento (Adquisición de bienes y servicios)"/>
    <x v="51"/>
    <x v="2"/>
    <n v="0.1"/>
    <x v="49"/>
    <d v="2024-12-17T00:00:00"/>
    <d v="2024-12-31T00:00:00"/>
    <x v="24"/>
    <s v="Equipo de Talento Humano"/>
    <m/>
    <m/>
    <m/>
    <m/>
    <m/>
    <m/>
    <m/>
    <m/>
    <m/>
    <m/>
    <m/>
    <s v="X"/>
    <s v="X"/>
    <m/>
    <s v="X"/>
    <s v="X"/>
    <s v="X"/>
    <s v="X"/>
    <s v="X"/>
    <s v="X"/>
    <s v="X"/>
    <m/>
    <s v="X"/>
    <s v="X"/>
    <s v="X"/>
    <m/>
    <m/>
    <m/>
    <m/>
    <m/>
    <m/>
    <m/>
    <m/>
    <s v="X"/>
    <s v="X"/>
    <s v="X"/>
    <s v="X"/>
    <s v="X"/>
    <s v="X"/>
    <m/>
    <m/>
    <m/>
    <x v="18"/>
  </r>
  <r>
    <s v="Convergencia regional, _x000a_Transformación productiva, "/>
    <s v="Optimizar el modelo de operación para contribuir de manera efectiva al logro de los propósitos institucionales"/>
    <n v="0.2"/>
    <s v="OPT-124"/>
    <n v="1"/>
    <n v="1"/>
    <x v="12"/>
    <x v="12"/>
    <s v="Se debe ajustar"/>
    <s v="Lucena Valencia"/>
    <x v="3"/>
    <x v="24"/>
    <x v="24"/>
    <x v="23"/>
    <x v="9"/>
    <x v="3"/>
    <s v="Todos los procesos"/>
    <s v="Uusuarios internos de APC-Coiombia, proveedores "/>
    <x v="24"/>
    <x v="20"/>
    <x v="0"/>
    <x v="1"/>
    <x v="0"/>
    <x v="0"/>
    <x v="0"/>
    <x v="0"/>
    <x v="0"/>
    <x v="17"/>
    <s v="Funcionamiento (Adquisición de bienes y servicios)"/>
    <x v="52"/>
    <x v="22"/>
    <n v="0.33"/>
    <x v="50"/>
    <d v="2024-02-01T00:00:00"/>
    <d v="2024-12-15T00:00:00"/>
    <x v="25"/>
    <s v="Equipo de Talento Humano"/>
    <m/>
    <s v="X"/>
    <s v="X"/>
    <m/>
    <m/>
    <s v="X"/>
    <m/>
    <m/>
    <m/>
    <m/>
    <m/>
    <s v="X"/>
    <s v="X"/>
    <m/>
    <s v="X"/>
    <s v="X"/>
    <s v="X"/>
    <s v="X"/>
    <s v="X"/>
    <s v="X"/>
    <s v="X"/>
    <m/>
    <s v="X"/>
    <s v="X"/>
    <s v="X"/>
    <m/>
    <m/>
    <m/>
    <m/>
    <m/>
    <m/>
    <m/>
    <s v="X"/>
    <m/>
    <m/>
    <m/>
    <m/>
    <m/>
    <m/>
    <m/>
    <m/>
    <m/>
    <x v="19"/>
  </r>
  <r>
    <s v="Convergencia regional, _x000a_Transformación productiva, "/>
    <s v="Optimizar el modelo de operación para contribuir de manera efectiva al logro de los propósitos institucionales"/>
    <n v="0.2"/>
    <s v="OPT-124"/>
    <n v="1"/>
    <n v="1"/>
    <x v="12"/>
    <x v="12"/>
    <s v="Se debe ajustar"/>
    <s v="Lucena Valencia"/>
    <x v="3"/>
    <x v="25"/>
    <x v="25"/>
    <x v="24"/>
    <x v="9"/>
    <x v="3"/>
    <s v="Todos los procesos"/>
    <s v="Uusuarios internos de APC-Coiombia, proveedores "/>
    <x v="25"/>
    <x v="21"/>
    <x v="0"/>
    <x v="1"/>
    <x v="2"/>
    <x v="6"/>
    <x v="6"/>
    <x v="0"/>
    <x v="0"/>
    <x v="17"/>
    <s v="Funcionamiento (Adquisición de bienes y servicios)"/>
    <x v="53"/>
    <x v="23"/>
    <n v="0.33"/>
    <x v="51"/>
    <d v="2024-04-01T00:00:00"/>
    <d v="2024-11-30T00:00:00"/>
    <x v="25"/>
    <s v="Equipo de Talento Humano"/>
    <m/>
    <s v="X"/>
    <s v="X"/>
    <m/>
    <m/>
    <s v="X"/>
    <m/>
    <m/>
    <m/>
    <m/>
    <m/>
    <m/>
    <m/>
    <m/>
    <m/>
    <m/>
    <m/>
    <m/>
    <m/>
    <m/>
    <m/>
    <m/>
    <m/>
    <m/>
    <m/>
    <m/>
    <m/>
    <m/>
    <m/>
    <m/>
    <m/>
    <m/>
    <m/>
    <m/>
    <m/>
    <m/>
    <m/>
    <m/>
    <m/>
    <m/>
    <m/>
    <m/>
    <x v="20"/>
  </r>
  <r>
    <s v="Convergencia regional, _x000a_Transformación productiva, "/>
    <s v="Optimizar el modelo de operación para contribuir de manera efectiva al logro de los propósitos institucionales"/>
    <n v="0.2"/>
    <s v="OPT-124"/>
    <n v="1"/>
    <n v="1"/>
    <x v="12"/>
    <x v="12"/>
    <s v="Se debe ajustar"/>
    <s v="Lucena Valencia"/>
    <x v="3"/>
    <x v="26"/>
    <x v="26"/>
    <x v="25"/>
    <x v="9"/>
    <x v="3"/>
    <s v="Todos los procesos"/>
    <s v="Uusuarios internos de APC-Coiombia, proveedores "/>
    <x v="26"/>
    <x v="22"/>
    <x v="0"/>
    <x v="1"/>
    <x v="0"/>
    <x v="0"/>
    <x v="0"/>
    <x v="0"/>
    <x v="0"/>
    <x v="17"/>
    <s v="Funcionamiento (Adquisición de bienes y servicios)"/>
    <x v="54"/>
    <x v="2"/>
    <n v="0.34"/>
    <x v="52"/>
    <d v="2024-02-01T00:00:00"/>
    <d v="2024-12-15T00:00:00"/>
    <x v="26"/>
    <s v="Equipo de Talento Humano"/>
    <m/>
    <m/>
    <m/>
    <m/>
    <m/>
    <m/>
    <m/>
    <m/>
    <m/>
    <m/>
    <m/>
    <s v="X"/>
    <s v="X"/>
    <m/>
    <s v="X"/>
    <s v="X"/>
    <s v="X"/>
    <s v="X"/>
    <s v="X"/>
    <s v="X"/>
    <s v="X"/>
    <m/>
    <s v="X"/>
    <s v="X"/>
    <s v="X"/>
    <m/>
    <m/>
    <m/>
    <m/>
    <m/>
    <m/>
    <m/>
    <m/>
    <m/>
    <m/>
    <m/>
    <m/>
    <m/>
    <m/>
    <m/>
    <m/>
    <m/>
    <x v="21"/>
  </r>
  <r>
    <s v="Convergencia regional, _x000a_Transformación productiva, "/>
    <s v="Optimizar el modelo de operación para contribuir de manera efectiva al logro de los propósitos institucionales"/>
    <n v="0.2"/>
    <s v="OPT-124"/>
    <n v="1"/>
    <n v="1"/>
    <x v="13"/>
    <x v="13"/>
    <s v="Se debe ajustar"/>
    <s v="Alex Alberto Rodríguez"/>
    <x v="4"/>
    <x v="27"/>
    <x v="27"/>
    <x v="26"/>
    <x v="10"/>
    <x v="4"/>
    <s v="Procesos/dependencias responsables de las actividades asIgnadas por ley."/>
    <s v="Uusuarios internos de APC-Coiombia"/>
    <x v="27"/>
    <x v="23"/>
    <x v="0"/>
    <x v="7"/>
    <x v="8"/>
    <x v="11"/>
    <x v="11"/>
    <x v="0"/>
    <x v="0"/>
    <x v="1"/>
    <s v="Funcionamiento (Adquisición de bienes y servicios)"/>
    <x v="55"/>
    <x v="2"/>
    <n v="0.5"/>
    <x v="53"/>
    <d v="2024-03-05T00:00:00"/>
    <d v="2024-03-31T00:00:00"/>
    <x v="27"/>
    <s v="Equipo de Talento Humano"/>
    <s v="X"/>
    <m/>
    <m/>
    <m/>
    <m/>
    <m/>
    <m/>
    <m/>
    <m/>
    <m/>
    <m/>
    <s v="X"/>
    <s v="X"/>
    <m/>
    <s v="X"/>
    <s v="X"/>
    <s v="X"/>
    <s v="X"/>
    <s v="X"/>
    <s v="X"/>
    <s v="X"/>
    <m/>
    <s v="X"/>
    <s v="X"/>
    <s v="X"/>
    <m/>
    <m/>
    <m/>
    <m/>
    <m/>
    <m/>
    <m/>
    <m/>
    <m/>
    <m/>
    <m/>
    <m/>
    <m/>
    <m/>
    <m/>
    <m/>
    <m/>
    <x v="17"/>
  </r>
  <r>
    <s v="Convergencia regional, _x000a_Transformación productiva, "/>
    <s v="Optimizar el modelo de operación para contribuir de manera efectiva al logro de los propósitos institucionales"/>
    <n v="0.2"/>
    <s v="OPT-124"/>
    <n v="1"/>
    <n v="1"/>
    <x v="13"/>
    <x v="13"/>
    <s v="Se debe ajustar"/>
    <s v="Alex Alberto Rodríguez"/>
    <x v="4"/>
    <x v="27"/>
    <x v="27"/>
    <x v="26"/>
    <x v="10"/>
    <x v="4"/>
    <s v="Procesos/dependencias responsables de las actividades asIgnadas por ley."/>
    <s v="Uusuarios internos de APC-Coiombia"/>
    <x v="27"/>
    <x v="23"/>
    <x v="0"/>
    <x v="7"/>
    <x v="8"/>
    <x v="11"/>
    <x v="11"/>
    <x v="0"/>
    <x v="0"/>
    <x v="1"/>
    <s v="Funcionamiento (Adquisición de bienes y servicios)"/>
    <x v="56"/>
    <x v="2"/>
    <n v="0.5"/>
    <x v="54"/>
    <d v="2024-01-01T00:00:00"/>
    <d v="2024-12-15T00:00:00"/>
    <x v="27"/>
    <s v="Equipo de Talento Humano"/>
    <m/>
    <m/>
    <m/>
    <m/>
    <m/>
    <m/>
    <m/>
    <m/>
    <m/>
    <m/>
    <m/>
    <s v="X"/>
    <s v="X"/>
    <m/>
    <s v="X"/>
    <s v="X"/>
    <s v="X"/>
    <s v="X"/>
    <s v="X"/>
    <s v="X"/>
    <s v="X"/>
    <m/>
    <s v="X"/>
    <s v="X"/>
    <s v="X"/>
    <m/>
    <m/>
    <m/>
    <m/>
    <m/>
    <m/>
    <m/>
    <m/>
    <m/>
    <m/>
    <m/>
    <m/>
    <m/>
    <m/>
    <m/>
    <m/>
    <m/>
    <x v="17"/>
  </r>
  <r>
    <s v="Convergencia regional, _x000a_Transformación productiva, "/>
    <s v="Optimizar el modelo de operación para contribuir de manera efectiva al logro de los propósitos institucionales"/>
    <n v="0.2"/>
    <s v="OPT-124"/>
    <n v="1"/>
    <n v="1"/>
    <x v="14"/>
    <x v="14"/>
    <s v="Se debe ajustar"/>
    <s v="Diana del Pilar Morales "/>
    <x v="4"/>
    <x v="28"/>
    <x v="28"/>
    <x v="27"/>
    <x v="11"/>
    <x v="4"/>
    <s v="Todos los procesos"/>
    <s v="Uusuarios internos de APC-Coiombia, proveedores , entidades, aliados"/>
    <x v="28"/>
    <x v="24"/>
    <x v="0"/>
    <x v="4"/>
    <x v="5"/>
    <x v="3"/>
    <x v="1"/>
    <x v="0"/>
    <x v="0"/>
    <x v="1"/>
    <n v="0"/>
    <x v="57"/>
    <x v="2"/>
    <n v="0.5"/>
    <x v="55"/>
    <d v="2024-03-15T00:00:00"/>
    <d v="2024-10-31T00:00:00"/>
    <x v="28"/>
    <s v="Equipo de Talento Humano"/>
    <m/>
    <m/>
    <m/>
    <m/>
    <m/>
    <m/>
    <m/>
    <m/>
    <m/>
    <m/>
    <m/>
    <s v="X"/>
    <s v="X"/>
    <m/>
    <s v="X"/>
    <s v="X"/>
    <s v="X"/>
    <s v="X"/>
    <s v="X"/>
    <s v="X"/>
    <s v="X"/>
    <m/>
    <s v="X"/>
    <s v="X"/>
    <s v="X"/>
    <m/>
    <m/>
    <m/>
    <m/>
    <m/>
    <m/>
    <m/>
    <m/>
    <m/>
    <m/>
    <m/>
    <m/>
    <m/>
    <m/>
    <m/>
    <m/>
    <m/>
    <x v="17"/>
  </r>
  <r>
    <s v="Convergencia regional, _x000a_Transformación productiva, "/>
    <s v="Optimizar el modelo de operación para contribuir de manera efectiva al logro de los propósitos institucionales"/>
    <n v="0.2"/>
    <s v="OPT-124"/>
    <n v="1"/>
    <n v="1"/>
    <x v="14"/>
    <x v="14"/>
    <s v="Se debe ajustar"/>
    <s v="Diana del Pilar Morales "/>
    <x v="4"/>
    <x v="28"/>
    <x v="28"/>
    <x v="27"/>
    <x v="11"/>
    <x v="4"/>
    <s v="Todos los procesos"/>
    <s v="Uusuarios internos de APC-Coiombia, proveedores , entidades, aliados"/>
    <x v="28"/>
    <x v="24"/>
    <x v="0"/>
    <x v="4"/>
    <x v="5"/>
    <x v="3"/>
    <x v="1"/>
    <x v="0"/>
    <x v="0"/>
    <x v="1"/>
    <n v="0"/>
    <x v="58"/>
    <x v="2"/>
    <n v="0.5"/>
    <x v="56"/>
    <d v="2024-03-15T00:00:00"/>
    <d v="2024-10-31T00:00:00"/>
    <x v="28"/>
    <s v="Equipo de Talento Humano"/>
    <m/>
    <m/>
    <m/>
    <m/>
    <m/>
    <m/>
    <m/>
    <m/>
    <m/>
    <m/>
    <m/>
    <s v="X"/>
    <s v="X"/>
    <m/>
    <s v="X"/>
    <s v="X"/>
    <s v="X"/>
    <s v="X"/>
    <s v="X"/>
    <s v="X"/>
    <s v="X"/>
    <m/>
    <s v="X"/>
    <s v="X"/>
    <s v="X"/>
    <m/>
    <m/>
    <m/>
    <m/>
    <m/>
    <m/>
    <m/>
    <m/>
    <m/>
    <m/>
    <m/>
    <m/>
    <m/>
    <m/>
    <m/>
    <m/>
    <m/>
    <x v="22"/>
  </r>
  <r>
    <s v="Convergencia regional, _x000a_Transformación productiva, "/>
    <s v="Optimizar el modelo de operación para contribuir de manera efectiva al logro de los propósitos institucionales"/>
    <n v="0.2"/>
    <s v="OPT-124"/>
    <n v="1"/>
    <n v="1"/>
    <x v="15"/>
    <x v="15"/>
    <s v="Estados financieros elaborados y publicados"/>
    <s v="Faisuly Urrea López"/>
    <x v="3"/>
    <x v="29"/>
    <x v="29"/>
    <x v="28"/>
    <x v="12"/>
    <x v="3"/>
    <s v="Todos los procesos"/>
    <s v="Proceso de Gestión Financiera"/>
    <x v="29"/>
    <x v="25"/>
    <x v="0"/>
    <x v="8"/>
    <x v="7"/>
    <x v="8"/>
    <x v="4"/>
    <x v="0"/>
    <x v="0"/>
    <x v="1"/>
    <n v="0"/>
    <x v="59"/>
    <x v="2"/>
    <n v="0.5"/>
    <x v="57"/>
    <d v="2024-01-01T00:00:00"/>
    <d v="2024-12-31T00:00:00"/>
    <x v="29"/>
    <s v="Personal del proceso"/>
    <m/>
    <m/>
    <m/>
    <m/>
    <m/>
    <m/>
    <m/>
    <m/>
    <m/>
    <m/>
    <m/>
    <s v="X"/>
    <s v="X"/>
    <m/>
    <s v="X"/>
    <s v="X"/>
    <s v="X"/>
    <s v="X"/>
    <s v="X"/>
    <s v="X"/>
    <s v="X"/>
    <m/>
    <s v="X"/>
    <s v="X"/>
    <s v="X"/>
    <m/>
    <m/>
    <m/>
    <m/>
    <m/>
    <m/>
    <m/>
    <m/>
    <m/>
    <m/>
    <m/>
    <m/>
    <m/>
    <m/>
    <m/>
    <m/>
    <m/>
    <x v="17"/>
  </r>
  <r>
    <s v="Convergencia regional, _x000a_Transformación productiva, "/>
    <s v="Optimizar el modelo de operación para contribuir de manera efectiva al logro de los propósitos institucionales"/>
    <n v="0.2"/>
    <s v="OPT-124"/>
    <n v="1"/>
    <n v="1"/>
    <x v="15"/>
    <x v="15"/>
    <s v="Estados financieros elaborados y publicados"/>
    <s v="Faisuly Urrea López"/>
    <x v="3"/>
    <x v="29"/>
    <x v="29"/>
    <x v="28"/>
    <x v="12"/>
    <x v="3"/>
    <s v="Todos los procesos"/>
    <s v="Proceso de Gestión Financiera"/>
    <x v="29"/>
    <x v="25"/>
    <x v="0"/>
    <x v="8"/>
    <x v="7"/>
    <x v="8"/>
    <x v="4"/>
    <x v="0"/>
    <x v="0"/>
    <x v="1"/>
    <n v="0"/>
    <x v="60"/>
    <x v="2"/>
    <n v="0.5"/>
    <x v="58"/>
    <d v="2024-01-01T00:00:00"/>
    <d v="2024-12-31T00:00:00"/>
    <x v="30"/>
    <s v="Personal del proceso"/>
    <m/>
    <m/>
    <m/>
    <m/>
    <m/>
    <m/>
    <m/>
    <m/>
    <m/>
    <m/>
    <m/>
    <s v="X"/>
    <s v="X"/>
    <m/>
    <s v="X"/>
    <s v="X"/>
    <s v="X"/>
    <s v="X"/>
    <s v="X"/>
    <s v="X"/>
    <s v="X"/>
    <m/>
    <s v="X"/>
    <s v="X"/>
    <s v="X"/>
    <m/>
    <m/>
    <m/>
    <m/>
    <m/>
    <m/>
    <m/>
    <m/>
    <m/>
    <m/>
    <m/>
    <m/>
    <m/>
    <m/>
    <m/>
    <m/>
    <m/>
    <x v="17"/>
  </r>
  <r>
    <s v="Convergencia regional, _x000a_Transformación productiva, "/>
    <s v="Optimizar el modelo de operación para contribuir de manera efectiva al logro de los propósitos institucionales"/>
    <n v="0.2"/>
    <s v="OPT-124"/>
    <n v="1"/>
    <n v="1"/>
    <x v="16"/>
    <x v="16"/>
    <s v="Se debe ajustar"/>
    <s v="María Victoria Losada"/>
    <x v="4"/>
    <x v="30"/>
    <x v="30"/>
    <x v="29"/>
    <x v="13"/>
    <x v="4"/>
    <s v="Direccionamiento Estratégico y Planeación"/>
    <s v="usuarios internos_x000a_Cabeza de sector, DNP"/>
    <x v="30"/>
    <x v="26"/>
    <x v="0"/>
    <x v="9"/>
    <x v="9"/>
    <x v="12"/>
    <x v="1"/>
    <x v="0"/>
    <x v="0"/>
    <x v="1"/>
    <n v="0"/>
    <x v="61"/>
    <x v="2"/>
    <n v="0.2"/>
    <x v="59"/>
    <d v="2024-01-02T00:00:00"/>
    <d v="2024-02-15T00:00:00"/>
    <x v="31"/>
    <s v="Equipo de Talento Humano"/>
    <s v="X"/>
    <m/>
    <m/>
    <m/>
    <m/>
    <m/>
    <m/>
    <m/>
    <m/>
    <m/>
    <m/>
    <s v="X"/>
    <s v="X"/>
    <m/>
    <s v="X"/>
    <s v="X"/>
    <s v="X"/>
    <s v="X"/>
    <s v="X"/>
    <s v="X"/>
    <s v="X"/>
    <m/>
    <s v="X"/>
    <s v="X"/>
    <s v="X"/>
    <m/>
    <m/>
    <m/>
    <m/>
    <m/>
    <m/>
    <m/>
    <m/>
    <m/>
    <m/>
    <m/>
    <m/>
    <m/>
    <m/>
    <m/>
    <m/>
    <m/>
    <x v="17"/>
  </r>
  <r>
    <s v="Convergencia regional, _x000a_Transformación productiva, "/>
    <s v="Optimizar el modelo de operación para contribuir de manera efectiva al logro de los propósitos institucionales"/>
    <n v="0.2"/>
    <s v="OPT-124"/>
    <n v="1"/>
    <n v="1"/>
    <x v="16"/>
    <x v="16"/>
    <s v="Se debe ajustar"/>
    <s v="María Victoria Losada"/>
    <x v="4"/>
    <x v="30"/>
    <x v="30"/>
    <x v="29"/>
    <x v="13"/>
    <x v="4"/>
    <s v="Direccionamiento Estratégico y Planeación"/>
    <s v="usuarios internos_x000a_Cabeza de sector, DNP"/>
    <x v="30"/>
    <x v="26"/>
    <x v="0"/>
    <x v="9"/>
    <x v="9"/>
    <x v="12"/>
    <x v="1"/>
    <x v="0"/>
    <x v="0"/>
    <x v="1"/>
    <n v="0"/>
    <x v="62"/>
    <x v="2"/>
    <n v="0.8"/>
    <x v="60"/>
    <d v="2024-01-02T00:00:00"/>
    <d v="2024-12-31T00:00:00"/>
    <x v="31"/>
    <s v="Equipo de Talento Humano"/>
    <m/>
    <m/>
    <m/>
    <m/>
    <m/>
    <m/>
    <m/>
    <m/>
    <m/>
    <m/>
    <m/>
    <s v="X"/>
    <s v="X"/>
    <m/>
    <s v="X"/>
    <s v="X"/>
    <s v="X"/>
    <s v="X"/>
    <s v="X"/>
    <s v="X"/>
    <s v="X"/>
    <m/>
    <s v="X"/>
    <s v="X"/>
    <s v="X"/>
    <m/>
    <m/>
    <m/>
    <m/>
    <m/>
    <m/>
    <m/>
    <m/>
    <m/>
    <m/>
    <m/>
    <m/>
    <m/>
    <m/>
    <m/>
    <m/>
    <m/>
    <x v="1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5"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I1:I2" firstHeaderRow="1" firstDataRow="1" firstDataCol="0"/>
  <pivotFields count="80">
    <pivotField showAll="0"/>
    <pivotField showAll="0"/>
    <pivotField numFmtId="9" showAll="0"/>
    <pivotField showAll="0"/>
    <pivotField numFmtId="9" showAll="0"/>
    <pivotField numFmtId="9"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9" showAll="0"/>
    <pivotField numFmtId="9" showAll="0"/>
    <pivotField numFmtId="9" showAll="0"/>
    <pivotField numFmtId="9" showAll="0"/>
    <pivotField numFmtId="9" showAll="0"/>
    <pivotField showAll="0"/>
    <pivotField showAll="0"/>
    <pivotField showAll="0"/>
    <pivotField showAll="0"/>
    <pivotField numFmtId="9" showAll="0"/>
    <pivotField showAll="0"/>
    <pivotField numFmtId="14"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Items count="1">
    <i/>
  </rowItems>
  <colItems count="1">
    <i/>
  </colItems>
  <dataFields count="1">
    <dataField name="Cuenta de Cod Producto"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2" cacheId="3" applyNumberFormats="0" applyBorderFormats="0" applyFontFormats="0" applyPatternFormats="0" applyAlignmentFormats="0" applyWidthHeightFormats="1" dataCaption="Valores" updatedVersion="8" minRefreshableVersion="3" rowGrandTotals="0" colGrandTotals="0" itemPrintTitles="1" createdVersion="8" indent="0" compact="0" compactData="0" multipleFieldFilters="0">
  <location ref="A11:F42" firstHeaderRow="1" firstDataRow="1" firstDataCol="6"/>
  <pivotFields count="80">
    <pivotField compact="0" outline="0" showAll="0" defaultSubtotal="0"/>
    <pivotField compact="0" outline="0" showAll="0" defaultSubtotal="0"/>
    <pivotField compact="0" numFmtId="9" outline="0" showAll="0" defaultSubtotal="0"/>
    <pivotField compact="0" outline="0" showAll="0" defaultSubtotal="0"/>
    <pivotField compact="0" numFmtId="9" outline="0" showAll="0" defaultSubtotal="0"/>
    <pivotField compact="0" numFmtId="9" outline="0" showAll="0" defaultSubtotal="0"/>
    <pivotField compact="0" outline="0" subtotalTop="0" showAll="0" defaultSubtotal="0"/>
    <pivotField axis="axisRow" compact="0" outline="0" showAll="0" defaultSubtotal="0">
      <items count="17">
        <item x="1"/>
        <item x="5"/>
        <item x="15"/>
        <item x="8"/>
        <item x="0"/>
        <item x="14"/>
        <item x="13"/>
        <item x="10"/>
        <item x="11"/>
        <item x="16"/>
        <item x="12"/>
        <item x="4"/>
        <item x="6"/>
        <item x="9"/>
        <item x="2"/>
        <item x="3"/>
        <item x="7"/>
      </items>
    </pivotField>
    <pivotField compact="0" outline="0" showAll="0" defaultSubtotal="0"/>
    <pivotField compact="0" outline="0" showAll="0" defaultSubtotal="0"/>
    <pivotField compact="0" outline="0" showAll="0" defaultSubtotal="0">
      <items count="5">
        <item x="3"/>
        <item x="0"/>
        <item x="1"/>
        <item x="2"/>
        <item x="4"/>
      </items>
    </pivotField>
    <pivotField compact="0" outline="0" subtotalTop="0" showAll="0" defaultSubtotal="0"/>
    <pivotField axis="axisRow" compact="0" outline="0" showAll="0" defaultSubtotal="0">
      <items count="31">
        <item x="0"/>
        <item x="18"/>
        <item x="8"/>
        <item x="26"/>
        <item x="6"/>
        <item x="1"/>
        <item x="28"/>
        <item x="19"/>
        <item x="21"/>
        <item x="27"/>
        <item x="25"/>
        <item x="11"/>
        <item x="12"/>
        <item x="29"/>
        <item x="7"/>
        <item x="23"/>
        <item x="17"/>
        <item x="4"/>
        <item x="24"/>
        <item x="22"/>
        <item x="20"/>
        <item x="16"/>
        <item x="9"/>
        <item x="30"/>
        <item x="15"/>
        <item x="2"/>
        <item x="10"/>
        <item x="5"/>
        <item x="13"/>
        <item x="14"/>
        <item x="3"/>
      </items>
    </pivotField>
    <pivotField axis="axisRow" compact="0" outline="0" showAll="0" defaultSubtotal="0">
      <items count="30">
        <item x="19"/>
        <item x="6"/>
        <item x="11"/>
        <item x="9"/>
        <item x="5"/>
        <item x="13"/>
        <item x="24"/>
        <item x="12"/>
        <item x="10"/>
        <item x="28"/>
        <item x="4"/>
        <item x="8"/>
        <item x="17"/>
        <item x="25"/>
        <item x="14"/>
        <item x="23"/>
        <item x="27"/>
        <item x="0"/>
        <item x="20"/>
        <item x="2"/>
        <item x="1"/>
        <item x="22"/>
        <item x="16"/>
        <item x="21"/>
        <item x="26"/>
        <item x="15"/>
        <item x="18"/>
        <item x="29"/>
        <item x="3"/>
        <item x="7"/>
      </items>
    </pivotField>
    <pivotField compact="0" outline="0" showAll="0" defaultSubtotal="0">
      <items count="14">
        <item x="3"/>
        <item x="13"/>
        <item x="10"/>
        <item x="7"/>
        <item x="9"/>
        <item x="4"/>
        <item x="6"/>
        <item x="8"/>
        <item x="12"/>
        <item x="11"/>
        <item x="1"/>
        <item x="2"/>
        <item x="5"/>
        <item x="0"/>
      </items>
    </pivotField>
    <pivotField compact="0" outline="0" showAll="0" defaultSubtotal="0">
      <items count="5">
        <item x="3"/>
        <item x="0"/>
        <item x="1"/>
        <item x="2"/>
        <item x="4"/>
      </items>
    </pivotField>
    <pivotField compact="0" outline="0" showAll="0" defaultSubtotal="0"/>
    <pivotField compact="0" outline="0" showAll="0" defaultSubtotal="0"/>
    <pivotField axis="axisRow" compact="0" outline="0" showAll="0" defaultSubtotal="0">
      <items count="31">
        <item x="22"/>
        <item x="5"/>
        <item x="1"/>
        <item x="21"/>
        <item x="10"/>
        <item x="27"/>
        <item x="13"/>
        <item x="14"/>
        <item x="23"/>
        <item x="29"/>
        <item x="18"/>
        <item x="24"/>
        <item x="26"/>
        <item x="12"/>
        <item x="6"/>
        <item x="7"/>
        <item x="2"/>
        <item x="8"/>
        <item x="16"/>
        <item x="4"/>
        <item x="28"/>
        <item x="9"/>
        <item x="30"/>
        <item x="17"/>
        <item x="3"/>
        <item x="25"/>
        <item x="0"/>
        <item x="19"/>
        <item x="15"/>
        <item x="20"/>
        <item x="11"/>
      </items>
    </pivotField>
    <pivotField axis="axisRow" compact="0" outline="0" showAll="0" defaultSubtotal="0">
      <items count="28">
        <item x="24"/>
        <item x="5"/>
        <item x="23"/>
        <item x="26"/>
        <item x="11"/>
        <item x="6"/>
        <item x="21"/>
        <item x="10"/>
        <item x="22"/>
        <item x="9"/>
        <item x="25"/>
        <item x="15"/>
        <item x="17"/>
        <item x="16"/>
        <item x="8"/>
        <item x="20"/>
        <item x="19"/>
        <item x="18"/>
        <item x="2"/>
        <item x="14"/>
        <item x="7"/>
        <item x="1"/>
        <item x="0"/>
        <item x="3"/>
        <item x="12"/>
        <item x="13"/>
        <item x="4"/>
        <item m="1" x="27"/>
      </items>
    </pivotField>
    <pivotField axis="axisRow" compact="0" outline="0" showAll="0" defaultSubtotal="0">
      <items count="1">
        <item x="0"/>
      </items>
    </pivotField>
    <pivotField compact="0" outline="0" showAll="0" defaultSubtotal="0"/>
    <pivotField compact="0" numFmtId="9" outline="0" showAll="0" defaultSubtotal="0"/>
    <pivotField compact="0" numFmtId="9" outline="0" showAll="0" defaultSubtotal="0"/>
    <pivotField compact="0" numFmtId="9" outline="0" showAll="0" defaultSubtotal="0"/>
    <pivotField compact="0" numFmtId="9" outline="0" showAll="0" defaultSubtotal="0"/>
    <pivotField compact="0" numFmtId="9" outline="0" showAll="0" defaultSubtotal="0"/>
    <pivotField compact="0" outline="0" showAll="0" defaultSubtotal="0"/>
    <pivotField compact="0" outline="0" showAll="0" defaultSubtotal="0"/>
    <pivotField compact="0" outline="0" showAll="0" defaultSubtotal="0"/>
    <pivotField compact="0" outline="0" showAll="0" defaultSubtotal="0"/>
    <pivotField compact="0" numFmtId="9" outline="0" showAll="0" defaultSubtotal="0"/>
    <pivotField compact="0" outline="0" showAll="0" defaultSubtotal="0"/>
    <pivotField compact="0" numFmtId="14" outline="0" showAll="0" defaultSubtotal="0"/>
    <pivotField compact="0" numFmtId="14"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6">
    <field x="7"/>
    <field x="12"/>
    <field x="13"/>
    <field x="20"/>
    <field x="18"/>
    <field x="19"/>
  </rowFields>
  <rowItems count="31">
    <i>
      <x/>
      <x v="30"/>
      <x v="28"/>
      <x/>
      <x v="24"/>
      <x v="23"/>
    </i>
    <i>
      <x v="1"/>
      <x v="24"/>
      <x v="14"/>
      <x/>
      <x v="28"/>
      <x v="24"/>
    </i>
    <i>
      <x v="2"/>
      <x v="13"/>
      <x v="9"/>
      <x/>
      <x v="9"/>
      <x v="10"/>
    </i>
    <i>
      <x v="3"/>
      <x v="1"/>
      <x v="12"/>
      <x/>
      <x v="10"/>
      <x v="11"/>
    </i>
    <i>
      <x v="4"/>
      <x/>
      <x v="17"/>
      <x/>
      <x v="26"/>
      <x v="22"/>
    </i>
    <i r="1">
      <x v="5"/>
      <x v="20"/>
      <x/>
      <x v="2"/>
      <x v="21"/>
    </i>
    <i r="1">
      <x v="25"/>
      <x v="19"/>
      <x/>
      <x v="16"/>
      <x v="18"/>
    </i>
    <i>
      <x v="5"/>
      <x v="6"/>
      <x v="16"/>
      <x/>
      <x v="20"/>
      <x/>
    </i>
    <i>
      <x v="6"/>
      <x v="9"/>
      <x v="24"/>
      <x/>
      <x v="5"/>
      <x v="2"/>
    </i>
    <i>
      <x v="7"/>
      <x v="20"/>
      <x/>
      <x/>
      <x v="29"/>
      <x v="12"/>
    </i>
    <i>
      <x v="8"/>
      <x v="8"/>
      <x v="18"/>
      <x/>
      <x v="3"/>
      <x v="17"/>
    </i>
    <i r="1">
      <x v="15"/>
      <x v="21"/>
      <x/>
      <x v="8"/>
      <x v="16"/>
    </i>
    <i r="1">
      <x v="19"/>
      <x v="23"/>
      <x/>
      <x/>
      <x v="21"/>
    </i>
    <i>
      <x v="9"/>
      <x v="23"/>
      <x v="27"/>
      <x/>
      <x v="22"/>
      <x v="3"/>
    </i>
    <i>
      <x v="10"/>
      <x v="3"/>
      <x v="13"/>
      <x/>
      <x v="12"/>
      <x v="8"/>
    </i>
    <i r="1">
      <x v="10"/>
      <x v="6"/>
      <x/>
      <x v="25"/>
      <x v="6"/>
    </i>
    <i r="1">
      <x v="18"/>
      <x v="15"/>
      <x/>
      <x v="11"/>
      <x v="15"/>
    </i>
    <i>
      <x v="11"/>
      <x v="28"/>
      <x v="7"/>
      <x/>
      <x v="6"/>
      <x v="7"/>
    </i>
    <i r="1">
      <x v="29"/>
      <x v="5"/>
      <x/>
      <x v="7"/>
      <x v="4"/>
    </i>
    <i>
      <x v="12"/>
      <x v="21"/>
      <x v="25"/>
      <x/>
      <x v="18"/>
      <x v="25"/>
    </i>
    <i>
      <x v="13"/>
      <x v="7"/>
      <x v="26"/>
      <x/>
      <x v="27"/>
      <x v="13"/>
    </i>
    <i>
      <x v="14"/>
      <x v="2"/>
      <x v="29"/>
      <x/>
      <x v="17"/>
      <x v="20"/>
    </i>
    <i r="1">
      <x v="4"/>
      <x v="1"/>
      <x/>
      <x v="14"/>
      <x v="5"/>
    </i>
    <i r="1">
      <x v="11"/>
      <x v="8"/>
      <x/>
      <x v="30"/>
      <x v="9"/>
    </i>
    <i r="1">
      <x v="14"/>
      <x v="1"/>
      <x/>
      <x v="15"/>
      <x v="5"/>
    </i>
    <i r="1">
      <x v="17"/>
      <x v="10"/>
      <x/>
      <x v="19"/>
      <x v="26"/>
    </i>
    <i r="1">
      <x v="22"/>
      <x v="11"/>
      <x/>
      <x v="21"/>
      <x v="14"/>
    </i>
    <i r="1">
      <x v="26"/>
      <x v="3"/>
      <x/>
      <x v="4"/>
      <x v="21"/>
    </i>
    <i r="1">
      <x v="27"/>
      <x v="4"/>
      <x/>
      <x v="1"/>
      <x v="1"/>
    </i>
    <i>
      <x v="15"/>
      <x v="12"/>
      <x v="2"/>
      <x/>
      <x v="13"/>
      <x v="21"/>
    </i>
    <i>
      <x v="16"/>
      <x v="16"/>
      <x v="22"/>
      <x/>
      <x v="23"/>
      <x v="19"/>
    </i>
  </rowItems>
  <colItems count="1">
    <i/>
  </colItem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Dirección__responsable_del_Producto" sourceName="Dirección  responsable del Producto">
  <pivotTables>
    <pivotTable tabId="2" name="TablaDinámica2"/>
  </pivotTables>
  <data>
    <tabular pivotCacheId="119336780">
      <items count="5">
        <i x="3" s="1"/>
        <i x="0" s="1"/>
        <i x="1" s="1"/>
        <i x="2" s="1"/>
        <i x="4"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Dirección__responsable_del_Subproducto" sourceName="Dirección  responsable del Subproducto">
  <pivotTables>
    <pivotTable tabId="2" name="TablaDinámica2"/>
  </pivotTables>
  <data>
    <tabular pivotCacheId="119336780">
      <items count="5">
        <i x="3" s="1"/>
        <i x="0" s="1"/>
        <i x="1" s="1"/>
        <i x="2" s="1"/>
        <i x="4"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aciónDeDatos_Proceso_Responsable_del_subproducto" sourceName="Proceso Responsable del subproducto">
  <pivotTables>
    <pivotTable tabId="2" name="TablaDinámica2"/>
  </pivotTables>
  <data>
    <tabular pivotCacheId="119336780">
      <items count="14">
        <i x="3" s="1"/>
        <i x="13" s="1"/>
        <i x="10" s="1"/>
        <i x="7" s="1"/>
        <i x="9" s="1"/>
        <i x="4" s="1"/>
        <i x="6" s="1"/>
        <i x="8" s="1"/>
        <i x="12" s="1"/>
        <i x="11" s="1"/>
        <i x="1" s="1"/>
        <i x="2" s="1"/>
        <i x="5" s="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Dirección  responsable del Producto" cache="SegmentaciónDeDatos_Dirección__responsable_del_Producto" caption="Dirección  responsable del Producto" style="SlicerStyleLight6" rowHeight="216000"/>
  <slicer name="Dirección  responsable del Subproducto" cache="SegmentaciónDeDatos_Dirección__responsable_del_Subproducto" caption="Dirección  responsable del Subproducto" style="SlicerStyleLight6" rowHeight="216000"/>
  <slicer name="Proceso Responsable del subproducto" cache="SegmentaciónDeDatos_Proceso_Responsable_del_subproducto" caption="Proceso Responsable del subproducto" columnCount="3" style="SlicerStyleLight6" rowHeight="180000"/>
</slicer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F14" dT="2024-06-14T15:40:27.76" personId="{22214EDF-3E0A-44FA-9D89-B0FD3807EFCF}" id="{918A771B-4AB3-4F95-908F-6DF363C28D9F}">
    <text>Se divide en dos el peso de la primera actividad (60%) pq en la segunda no habia porcentaje</text>
  </threadedComment>
</ThreadedComment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microsoft.com/office/2007/relationships/slicer" Target="../slicers/slicer1.x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
  <sheetViews>
    <sheetView showGridLines="0" topLeftCell="D1" zoomScale="87" workbookViewId="0">
      <selection activeCell="V9" sqref="V9"/>
    </sheetView>
  </sheetViews>
  <sheetFormatPr baseColWidth="10" defaultColWidth="11.4140625" defaultRowHeight="14"/>
  <cols>
    <col min="1" max="1" width="4.1640625" bestFit="1" customWidth="1"/>
    <col min="2" max="2" width="6.4140625" bestFit="1" customWidth="1"/>
    <col min="3" max="3" width="5.75" bestFit="1" customWidth="1"/>
    <col min="4" max="4" width="11.58203125" bestFit="1" customWidth="1"/>
    <col min="5" max="5" width="27.83203125" customWidth="1"/>
    <col min="11" max="11" width="11.4140625" customWidth="1"/>
    <col min="14" max="14" width="4.1640625" bestFit="1" customWidth="1"/>
    <col min="15" max="15" width="6.58203125" customWidth="1"/>
    <col min="16" max="16" width="7.25" customWidth="1"/>
    <col min="20" max="20" width="4.75" customWidth="1"/>
    <col min="21" max="21" width="59.1640625" customWidth="1"/>
    <col min="22" max="22" width="57.58203125" customWidth="1"/>
    <col min="25" max="25" width="15.25" customWidth="1"/>
    <col min="26" max="26" width="52" customWidth="1"/>
    <col min="28" max="28" width="4.1640625" bestFit="1" customWidth="1"/>
  </cols>
  <sheetData>
    <row r="1" spans="1:33" s="69" customFormat="1" ht="31.5" customHeight="1">
      <c r="A1" s="73" t="s">
        <v>150</v>
      </c>
      <c r="B1" s="73" t="s">
        <v>151</v>
      </c>
      <c r="C1" s="73" t="s">
        <v>152</v>
      </c>
      <c r="D1" s="73" t="s">
        <v>153</v>
      </c>
      <c r="E1" s="73" t="s">
        <v>154</v>
      </c>
      <c r="N1" s="73" t="s">
        <v>150</v>
      </c>
      <c r="O1" s="73" t="s">
        <v>151</v>
      </c>
      <c r="P1" s="73" t="s">
        <v>152</v>
      </c>
      <c r="Q1" s="73" t="s">
        <v>153</v>
      </c>
      <c r="R1" s="73" t="s">
        <v>154</v>
      </c>
    </row>
    <row r="2" spans="1:33">
      <c r="A2" s="68" t="s">
        <v>155</v>
      </c>
      <c r="B2" s="74">
        <v>0.05</v>
      </c>
      <c r="C2" s="74">
        <v>0.3</v>
      </c>
      <c r="D2" s="74">
        <v>0.75</v>
      </c>
      <c r="E2" s="74">
        <v>1</v>
      </c>
      <c r="G2" s="76" t="s">
        <v>156</v>
      </c>
      <c r="H2" s="132" t="s">
        <v>157</v>
      </c>
      <c r="I2" s="132"/>
      <c r="J2" s="132"/>
      <c r="K2" s="132"/>
      <c r="L2" s="132"/>
      <c r="N2" s="68" t="s">
        <v>155</v>
      </c>
      <c r="O2" s="74">
        <v>0</v>
      </c>
      <c r="P2" s="74">
        <v>0.33333333333333331</v>
      </c>
      <c r="Q2" s="74">
        <v>0.66666666666666663</v>
      </c>
      <c r="R2" s="74">
        <v>1</v>
      </c>
    </row>
    <row r="3" spans="1:33" ht="16.5" customHeight="1">
      <c r="A3" s="75" t="s">
        <v>158</v>
      </c>
      <c r="B3" s="75">
        <v>0</v>
      </c>
      <c r="C3" s="75">
        <v>0</v>
      </c>
      <c r="D3" s="75">
        <v>0</v>
      </c>
      <c r="E3" s="75">
        <v>2</v>
      </c>
      <c r="G3" s="69" t="s">
        <v>159</v>
      </c>
      <c r="H3" s="133" t="s">
        <v>160</v>
      </c>
      <c r="I3" s="133"/>
      <c r="J3" s="133"/>
      <c r="K3" s="133"/>
      <c r="L3" s="133"/>
      <c r="N3" s="75" t="s">
        <v>158</v>
      </c>
      <c r="O3" s="79">
        <v>0.6</v>
      </c>
      <c r="P3" s="79">
        <v>0.6</v>
      </c>
      <c r="Q3" s="79">
        <v>0.6</v>
      </c>
      <c r="R3" s="79">
        <v>0.6</v>
      </c>
    </row>
    <row r="4" spans="1:33" ht="32.25" customHeight="1">
      <c r="G4" s="77" t="s">
        <v>161</v>
      </c>
      <c r="H4" s="134" t="s">
        <v>162</v>
      </c>
      <c r="I4" s="134"/>
      <c r="J4" s="134"/>
      <c r="K4" s="134"/>
      <c r="L4" s="134"/>
      <c r="N4" s="73" t="s">
        <v>89</v>
      </c>
      <c r="O4" s="73" t="s">
        <v>151</v>
      </c>
      <c r="P4" s="73" t="s">
        <v>152</v>
      </c>
      <c r="Q4" s="73" t="s">
        <v>153</v>
      </c>
      <c r="R4" s="73" t="s">
        <v>154</v>
      </c>
    </row>
    <row r="5" spans="1:33">
      <c r="G5" s="78" t="s">
        <v>158</v>
      </c>
      <c r="H5" s="135" t="s">
        <v>163</v>
      </c>
      <c r="I5" s="135"/>
      <c r="J5" s="135"/>
      <c r="K5" s="135"/>
      <c r="L5" s="135"/>
      <c r="N5" s="68" t="s">
        <v>155</v>
      </c>
      <c r="O5" s="74">
        <v>0.25</v>
      </c>
      <c r="P5" s="74">
        <v>0.5</v>
      </c>
      <c r="Q5" s="74">
        <v>0.75</v>
      </c>
      <c r="R5" s="74">
        <v>1</v>
      </c>
    </row>
    <row r="6" spans="1:33">
      <c r="A6" s="80"/>
      <c r="B6" s="80"/>
      <c r="C6" s="80"/>
      <c r="D6" s="80"/>
      <c r="E6" s="80"/>
      <c r="G6" s="81"/>
      <c r="H6" s="82"/>
      <c r="I6" s="82"/>
      <c r="J6" s="82"/>
      <c r="K6" s="82"/>
      <c r="L6" s="82"/>
      <c r="N6" s="75" t="s">
        <v>158</v>
      </c>
      <c r="O6" s="79">
        <v>1</v>
      </c>
      <c r="P6" s="79">
        <v>1</v>
      </c>
      <c r="Q6" s="79">
        <v>1</v>
      </c>
      <c r="R6" s="79">
        <v>1</v>
      </c>
    </row>
    <row r="7" spans="1:33" ht="20.25" customHeight="1">
      <c r="A7" s="76" t="s">
        <v>164</v>
      </c>
      <c r="B7" s="132" t="s">
        <v>165</v>
      </c>
      <c r="C7" s="132"/>
      <c r="D7" s="132"/>
      <c r="E7" s="132"/>
      <c r="G7" s="76" t="s">
        <v>166</v>
      </c>
      <c r="H7" s="132" t="s">
        <v>165</v>
      </c>
      <c r="I7" s="132"/>
      <c r="J7" s="132"/>
      <c r="K7" s="132"/>
      <c r="L7" s="132"/>
      <c r="N7" s="76" t="s">
        <v>167</v>
      </c>
      <c r="O7" s="132" t="s">
        <v>165</v>
      </c>
      <c r="P7" s="132"/>
      <c r="Q7" s="132"/>
      <c r="R7" s="132"/>
      <c r="S7" s="132"/>
    </row>
    <row r="8" spans="1:33" ht="16.5" customHeight="1">
      <c r="A8" s="69" t="s">
        <v>155</v>
      </c>
      <c r="B8" s="137" t="s">
        <v>168</v>
      </c>
      <c r="C8" s="137"/>
      <c r="D8" s="137"/>
      <c r="E8" s="137"/>
      <c r="G8" s="69" t="s">
        <v>155</v>
      </c>
      <c r="H8" s="137" t="s">
        <v>169</v>
      </c>
      <c r="I8" s="137"/>
      <c r="J8" s="137"/>
      <c r="K8" s="137"/>
      <c r="L8" s="137"/>
      <c r="N8" s="69" t="s">
        <v>155</v>
      </c>
      <c r="O8" s="137" t="s">
        <v>170</v>
      </c>
      <c r="P8" s="137"/>
      <c r="Q8" s="137"/>
      <c r="R8" s="137"/>
      <c r="S8" s="137"/>
      <c r="AB8" s="76" t="s">
        <v>44</v>
      </c>
      <c r="AC8" s="132" t="s">
        <v>165</v>
      </c>
      <c r="AD8" s="132"/>
      <c r="AE8" s="132"/>
      <c r="AF8" s="132"/>
      <c r="AG8" s="132"/>
    </row>
    <row r="9" spans="1:33" ht="34.5" customHeight="1">
      <c r="A9" s="77" t="s">
        <v>158</v>
      </c>
      <c r="B9" s="136" t="s">
        <v>171</v>
      </c>
      <c r="C9" s="136"/>
      <c r="D9" s="136"/>
      <c r="E9" s="136"/>
      <c r="G9" s="77" t="s">
        <v>158</v>
      </c>
      <c r="H9" s="136" t="s">
        <v>172</v>
      </c>
      <c r="I9" s="136"/>
      <c r="J9" s="136"/>
      <c r="K9" s="136"/>
      <c r="L9" s="136"/>
      <c r="N9" s="77" t="s">
        <v>158</v>
      </c>
      <c r="O9" s="136" t="s">
        <v>173</v>
      </c>
      <c r="P9" s="136"/>
      <c r="Q9" s="136"/>
      <c r="R9" s="136"/>
      <c r="S9" s="136"/>
      <c r="AB9" s="69" t="s">
        <v>155</v>
      </c>
      <c r="AC9" s="137" t="s">
        <v>47</v>
      </c>
      <c r="AD9" s="137"/>
      <c r="AE9" s="137"/>
      <c r="AF9" s="137"/>
      <c r="AG9" s="137"/>
    </row>
    <row r="10" spans="1:33" ht="32.25" customHeight="1">
      <c r="AB10" s="77" t="s">
        <v>158</v>
      </c>
      <c r="AC10" s="136" t="s">
        <v>48</v>
      </c>
      <c r="AD10" s="136"/>
      <c r="AE10" s="136"/>
      <c r="AF10" s="136"/>
      <c r="AG10" s="136"/>
    </row>
    <row r="11" spans="1:33">
      <c r="A11" s="76" t="s">
        <v>174</v>
      </c>
      <c r="B11" s="132" t="s">
        <v>165</v>
      </c>
      <c r="C11" s="132"/>
      <c r="D11" s="132"/>
      <c r="E11" s="132"/>
      <c r="G11" s="76" t="s">
        <v>175</v>
      </c>
      <c r="H11" s="132" t="s">
        <v>165</v>
      </c>
      <c r="I11" s="132"/>
      <c r="J11" s="132"/>
      <c r="K11" s="132"/>
      <c r="T11" s="76" t="s">
        <v>176</v>
      </c>
      <c r="U11" s="132" t="s">
        <v>177</v>
      </c>
      <c r="V11" s="132"/>
      <c r="W11" s="132"/>
      <c r="X11" s="132"/>
      <c r="Y11" s="132"/>
      <c r="Z11" s="132"/>
    </row>
    <row r="12" spans="1:33">
      <c r="A12" s="69" t="s">
        <v>155</v>
      </c>
      <c r="B12" s="133" t="s">
        <v>178</v>
      </c>
      <c r="C12" s="133"/>
      <c r="D12" s="133"/>
      <c r="E12" s="133"/>
      <c r="G12" s="69" t="s">
        <v>155</v>
      </c>
      <c r="H12" s="133" t="s">
        <v>179</v>
      </c>
      <c r="I12" s="133"/>
      <c r="J12" s="133"/>
      <c r="K12" s="133"/>
      <c r="T12" s="69" t="s">
        <v>155</v>
      </c>
      <c r="U12" s="138" t="s">
        <v>180</v>
      </c>
      <c r="V12" s="138"/>
      <c r="W12" s="138"/>
      <c r="X12" s="138"/>
      <c r="Y12" s="138"/>
      <c r="Z12" s="138"/>
    </row>
    <row r="13" spans="1:33">
      <c r="A13" s="77" t="s">
        <v>158</v>
      </c>
      <c r="B13" s="136" t="s">
        <v>181</v>
      </c>
      <c r="C13" s="136"/>
      <c r="D13" s="136"/>
      <c r="E13" s="136"/>
      <c r="G13" s="77" t="s">
        <v>158</v>
      </c>
      <c r="H13" s="134" t="s">
        <v>182</v>
      </c>
      <c r="I13" s="134"/>
      <c r="J13" s="134"/>
      <c r="K13" s="134"/>
      <c r="T13" s="69" t="s">
        <v>158</v>
      </c>
      <c r="U13" t="s">
        <v>183</v>
      </c>
    </row>
    <row r="16" spans="1:33">
      <c r="U16" s="76" t="s">
        <v>184</v>
      </c>
      <c r="V16" s="76" t="s">
        <v>185</v>
      </c>
    </row>
    <row r="17" spans="21:22" ht="28">
      <c r="U17" s="67" t="s">
        <v>186</v>
      </c>
      <c r="V17" s="67" t="s">
        <v>187</v>
      </c>
    </row>
    <row r="18" spans="21:22" ht="42">
      <c r="U18" s="67" t="s">
        <v>188</v>
      </c>
      <c r="V18" s="67" t="s">
        <v>189</v>
      </c>
    </row>
    <row r="19" spans="21:22" ht="28">
      <c r="U19" s="67" t="s">
        <v>190</v>
      </c>
      <c r="V19" s="67" t="s">
        <v>191</v>
      </c>
    </row>
    <row r="20" spans="21:22" ht="42">
      <c r="U20" s="67" t="s">
        <v>192</v>
      </c>
      <c r="V20" s="67" t="s">
        <v>193</v>
      </c>
    </row>
  </sheetData>
  <mergeCells count="24">
    <mergeCell ref="O7:S7"/>
    <mergeCell ref="O8:S8"/>
    <mergeCell ref="O9:S9"/>
    <mergeCell ref="B13:E13"/>
    <mergeCell ref="H13:K13"/>
    <mergeCell ref="B11:E11"/>
    <mergeCell ref="B12:E12"/>
    <mergeCell ref="B7:E7"/>
    <mergeCell ref="B8:E8"/>
    <mergeCell ref="B9:E9"/>
    <mergeCell ref="AC8:AG8"/>
    <mergeCell ref="AC9:AG9"/>
    <mergeCell ref="AC10:AG10"/>
    <mergeCell ref="H11:K11"/>
    <mergeCell ref="H12:K12"/>
    <mergeCell ref="U12:Z12"/>
    <mergeCell ref="U11:Z11"/>
    <mergeCell ref="H2:L2"/>
    <mergeCell ref="H3:L3"/>
    <mergeCell ref="H4:L4"/>
    <mergeCell ref="H5:L5"/>
    <mergeCell ref="H9:L9"/>
    <mergeCell ref="H7:L7"/>
    <mergeCell ref="H8:L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workbookViewId="0">
      <selection activeCell="B4" sqref="B4"/>
    </sheetView>
  </sheetViews>
  <sheetFormatPr baseColWidth="10" defaultColWidth="11.4140625" defaultRowHeight="14"/>
  <cols>
    <col min="1" max="1" width="6.58203125" bestFit="1" customWidth="1"/>
    <col min="2" max="2" width="36.4140625" customWidth="1"/>
  </cols>
  <sheetData>
    <row r="1" spans="1:3">
      <c r="A1" t="s">
        <v>194</v>
      </c>
    </row>
    <row r="2" spans="1:3">
      <c r="A2" t="s">
        <v>44</v>
      </c>
      <c r="B2" s="70" t="s">
        <v>48</v>
      </c>
      <c r="C2" t="s">
        <v>195</v>
      </c>
    </row>
    <row r="3" spans="1:3">
      <c r="A3" t="s">
        <v>54</v>
      </c>
      <c r="B3" s="70" t="s">
        <v>57</v>
      </c>
      <c r="C3" t="s">
        <v>196</v>
      </c>
    </row>
    <row r="4" spans="1:3">
      <c r="A4" t="s">
        <v>89</v>
      </c>
      <c r="B4" s="70" t="s">
        <v>197</v>
      </c>
    </row>
    <row r="5" spans="1:3">
      <c r="A5" t="s">
        <v>138</v>
      </c>
      <c r="B5" s="70" t="s">
        <v>198</v>
      </c>
    </row>
    <row r="6" spans="1:3">
      <c r="A6" t="s">
        <v>199</v>
      </c>
    </row>
    <row r="7" spans="1:3">
      <c r="A7" t="s">
        <v>200</v>
      </c>
      <c r="B7" s="70" t="s">
        <v>201</v>
      </c>
    </row>
    <row r="8" spans="1:3">
      <c r="A8" t="s">
        <v>202</v>
      </c>
      <c r="B8" s="70" t="s">
        <v>163</v>
      </c>
    </row>
    <row r="9" spans="1:3">
      <c r="B9" s="70" t="s">
        <v>203</v>
      </c>
    </row>
    <row r="10" spans="1:3">
      <c r="B10" s="70" t="s">
        <v>204</v>
      </c>
    </row>
    <row r="11" spans="1:3">
      <c r="A11" t="s">
        <v>174</v>
      </c>
      <c r="B11" s="70" t="s">
        <v>181</v>
      </c>
    </row>
    <row r="12" spans="1:3">
      <c r="B12" s="70" t="s">
        <v>205</v>
      </c>
    </row>
    <row r="13" spans="1:3">
      <c r="B13" s="70" t="s">
        <v>206</v>
      </c>
    </row>
    <row r="14" spans="1:3">
      <c r="B14" s="70" t="s">
        <v>204</v>
      </c>
    </row>
    <row r="15" spans="1:3">
      <c r="A15" t="s">
        <v>207</v>
      </c>
      <c r="B15" s="70" t="s">
        <v>208</v>
      </c>
    </row>
    <row r="16" spans="1:3">
      <c r="B16" s="70" t="s">
        <v>204</v>
      </c>
    </row>
    <row r="17" spans="1:3">
      <c r="A17" t="s">
        <v>209</v>
      </c>
      <c r="B17" s="70" t="s">
        <v>210</v>
      </c>
    </row>
    <row r="18" spans="1:3">
      <c r="B18" s="70" t="s">
        <v>211</v>
      </c>
    </row>
    <row r="19" spans="1:3">
      <c r="B19" s="70" t="s">
        <v>204</v>
      </c>
    </row>
    <row r="20" spans="1:3">
      <c r="A20" t="s">
        <v>212</v>
      </c>
    </row>
    <row r="21" spans="1:3">
      <c r="A21" s="66" t="s">
        <v>213</v>
      </c>
    </row>
    <row r="22" spans="1:3">
      <c r="A22" s="70" t="s">
        <v>214</v>
      </c>
      <c r="B22" s="70" t="s">
        <v>215</v>
      </c>
    </row>
    <row r="23" spans="1:3">
      <c r="A23" t="s">
        <v>216</v>
      </c>
      <c r="B23" s="71" t="s">
        <v>217</v>
      </c>
      <c r="C23" t="s">
        <v>218</v>
      </c>
    </row>
    <row r="24" spans="1:3">
      <c r="B24" s="71" t="s">
        <v>219</v>
      </c>
      <c r="C24" t="s">
        <v>218</v>
      </c>
    </row>
    <row r="25" spans="1:3">
      <c r="B25" s="71" t="s">
        <v>220</v>
      </c>
      <c r="C25" t="s">
        <v>218</v>
      </c>
    </row>
    <row r="26" spans="1:3">
      <c r="A26" t="s">
        <v>166</v>
      </c>
      <c r="B26" s="70" t="s">
        <v>172</v>
      </c>
    </row>
    <row r="27" spans="1:3">
      <c r="A27" t="s">
        <v>221</v>
      </c>
      <c r="B27" s="70" t="s">
        <v>222</v>
      </c>
    </row>
    <row r="28" spans="1:3">
      <c r="A28" t="s">
        <v>223</v>
      </c>
    </row>
    <row r="29" spans="1:3">
      <c r="A29" t="s">
        <v>167</v>
      </c>
      <c r="B29" s="70" t="s">
        <v>173</v>
      </c>
    </row>
    <row r="30" spans="1:3">
      <c r="A30" t="s">
        <v>224</v>
      </c>
      <c r="B30" s="70" t="s">
        <v>225</v>
      </c>
    </row>
    <row r="31" spans="1:3">
      <c r="A31" t="s">
        <v>224</v>
      </c>
      <c r="B31" s="70" t="s">
        <v>226</v>
      </c>
    </row>
    <row r="33" spans="1:2">
      <c r="A33" t="s">
        <v>227</v>
      </c>
    </row>
    <row r="34" spans="1:2">
      <c r="A34" t="s">
        <v>164</v>
      </c>
      <c r="B34" s="70" t="s">
        <v>171</v>
      </c>
    </row>
    <row r="35" spans="1:2">
      <c r="A35" t="s">
        <v>150</v>
      </c>
      <c r="B35" s="70" t="s">
        <v>228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34"/>
  <sheetViews>
    <sheetView topLeftCell="A16" workbookViewId="0">
      <selection activeCell="A20" sqref="A20"/>
    </sheetView>
  </sheetViews>
  <sheetFormatPr baseColWidth="10" defaultColWidth="11.4140625" defaultRowHeight="14"/>
  <sheetData>
    <row r="4" spans="1:5">
      <c r="A4" t="s">
        <v>229</v>
      </c>
      <c r="B4" t="s">
        <v>230</v>
      </c>
      <c r="D4" t="s">
        <v>231</v>
      </c>
      <c r="E4" t="s">
        <v>216</v>
      </c>
    </row>
    <row r="5" spans="1:5">
      <c r="A5" t="s">
        <v>232</v>
      </c>
      <c r="B5" t="s">
        <v>233</v>
      </c>
      <c r="D5" t="s">
        <v>234</v>
      </c>
      <c r="E5" t="s">
        <v>214</v>
      </c>
    </row>
    <row r="6" spans="1:5">
      <c r="A6" t="s">
        <v>98</v>
      </c>
      <c r="B6" t="s">
        <v>97</v>
      </c>
      <c r="D6" t="s">
        <v>168</v>
      </c>
      <c r="E6" t="s">
        <v>164</v>
      </c>
    </row>
    <row r="7" spans="1:5">
      <c r="A7" t="s">
        <v>235</v>
      </c>
      <c r="B7" t="s">
        <v>236</v>
      </c>
      <c r="D7" t="s">
        <v>237</v>
      </c>
      <c r="E7" t="s">
        <v>207</v>
      </c>
    </row>
    <row r="8" spans="1:5">
      <c r="A8" t="s">
        <v>238</v>
      </c>
      <c r="B8" t="s">
        <v>239</v>
      </c>
      <c r="D8" t="s">
        <v>240</v>
      </c>
      <c r="E8" t="s">
        <v>174</v>
      </c>
    </row>
    <row r="9" spans="1:5">
      <c r="A9" t="s">
        <v>241</v>
      </c>
      <c r="B9" t="s">
        <v>242</v>
      </c>
      <c r="D9" t="s">
        <v>160</v>
      </c>
      <c r="E9" t="s">
        <v>202</v>
      </c>
    </row>
    <row r="10" spans="1:5">
      <c r="A10" t="s">
        <v>243</v>
      </c>
      <c r="B10" t="s">
        <v>244</v>
      </c>
      <c r="D10" t="s">
        <v>113</v>
      </c>
      <c r="E10" t="s">
        <v>112</v>
      </c>
    </row>
    <row r="11" spans="1:5">
      <c r="A11" t="s">
        <v>123</v>
      </c>
      <c r="B11" t="s">
        <v>122</v>
      </c>
      <c r="D11" t="s">
        <v>162</v>
      </c>
      <c r="E11" t="s">
        <v>245</v>
      </c>
    </row>
    <row r="12" spans="1:5">
      <c r="A12" t="s">
        <v>137</v>
      </c>
      <c r="B12" t="s">
        <v>136</v>
      </c>
      <c r="D12" t="s">
        <v>246</v>
      </c>
      <c r="E12" t="s">
        <v>166</v>
      </c>
    </row>
    <row r="13" spans="1:5">
      <c r="A13" t="s">
        <v>247</v>
      </c>
      <c r="B13" t="s">
        <v>248</v>
      </c>
      <c r="D13" t="s">
        <v>249</v>
      </c>
      <c r="E13" t="s">
        <v>221</v>
      </c>
    </row>
    <row r="14" spans="1:5">
      <c r="A14" t="s">
        <v>250</v>
      </c>
      <c r="B14" t="s">
        <v>251</v>
      </c>
      <c r="D14" t="s">
        <v>100</v>
      </c>
      <c r="E14" t="s">
        <v>99</v>
      </c>
    </row>
    <row r="15" spans="1:5">
      <c r="A15" t="s">
        <v>252</v>
      </c>
      <c r="B15" t="s">
        <v>253</v>
      </c>
      <c r="D15" t="s">
        <v>254</v>
      </c>
      <c r="E15" t="s">
        <v>255</v>
      </c>
    </row>
    <row r="16" spans="1:5">
      <c r="A16" t="s">
        <v>23</v>
      </c>
      <c r="B16" t="s">
        <v>22</v>
      </c>
      <c r="D16" t="s">
        <v>256</v>
      </c>
      <c r="E16" t="s">
        <v>150</v>
      </c>
    </row>
    <row r="17" spans="1:5">
      <c r="A17" t="s">
        <v>43</v>
      </c>
      <c r="B17" t="s">
        <v>42</v>
      </c>
      <c r="D17" t="s">
        <v>180</v>
      </c>
      <c r="E17" t="s">
        <v>176</v>
      </c>
    </row>
    <row r="18" spans="1:5">
      <c r="A18" t="s">
        <v>257</v>
      </c>
      <c r="B18" t="s">
        <v>258</v>
      </c>
      <c r="D18" t="s">
        <v>259</v>
      </c>
      <c r="E18" t="s">
        <v>260</v>
      </c>
    </row>
    <row r="19" spans="1:5">
      <c r="A19" t="s">
        <v>70</v>
      </c>
      <c r="B19" t="s">
        <v>69</v>
      </c>
      <c r="D19" t="s">
        <v>261</v>
      </c>
      <c r="E19" t="s">
        <v>262</v>
      </c>
    </row>
    <row r="20" spans="1:5">
      <c r="A20" t="s">
        <v>263</v>
      </c>
      <c r="B20" t="s">
        <v>264</v>
      </c>
      <c r="D20" t="s">
        <v>265</v>
      </c>
      <c r="E20" t="s">
        <v>266</v>
      </c>
    </row>
    <row r="21" spans="1:5">
      <c r="D21" t="s">
        <v>125</v>
      </c>
      <c r="E21" t="s">
        <v>124</v>
      </c>
    </row>
    <row r="22" spans="1:5">
      <c r="D22" t="s">
        <v>139</v>
      </c>
      <c r="E22" t="s">
        <v>138</v>
      </c>
    </row>
    <row r="23" spans="1:5">
      <c r="D23" t="s">
        <v>267</v>
      </c>
      <c r="E23" t="s">
        <v>209</v>
      </c>
    </row>
    <row r="24" spans="1:5">
      <c r="D24" t="s">
        <v>268</v>
      </c>
      <c r="E24" t="s">
        <v>167</v>
      </c>
    </row>
    <row r="25" spans="1:5">
      <c r="D25" t="s">
        <v>269</v>
      </c>
      <c r="E25" t="s">
        <v>270</v>
      </c>
    </row>
    <row r="26" spans="1:5">
      <c r="D26" t="s">
        <v>25</v>
      </c>
      <c r="E26" t="s">
        <v>24</v>
      </c>
    </row>
    <row r="27" spans="1:5">
      <c r="D27" t="s">
        <v>45</v>
      </c>
      <c r="E27" t="s">
        <v>44</v>
      </c>
    </row>
    <row r="28" spans="1:5">
      <c r="D28" t="s">
        <v>55</v>
      </c>
      <c r="E28" t="s">
        <v>54</v>
      </c>
    </row>
    <row r="29" spans="1:5">
      <c r="D29" t="s">
        <v>63</v>
      </c>
      <c r="E29" t="s">
        <v>62</v>
      </c>
    </row>
    <row r="30" spans="1:5">
      <c r="D30" t="s">
        <v>271</v>
      </c>
      <c r="E30" t="s">
        <v>272</v>
      </c>
    </row>
    <row r="31" spans="1:5">
      <c r="D31" t="s">
        <v>72</v>
      </c>
      <c r="E31" t="s">
        <v>71</v>
      </c>
    </row>
    <row r="32" spans="1:5">
      <c r="D32" t="s">
        <v>81</v>
      </c>
      <c r="E32" t="s">
        <v>80</v>
      </c>
    </row>
    <row r="33" spans="4:5">
      <c r="D33" t="s">
        <v>90</v>
      </c>
      <c r="E33" t="s">
        <v>89</v>
      </c>
    </row>
    <row r="34" spans="4:5">
      <c r="D34" t="s">
        <v>273</v>
      </c>
      <c r="E34" t="s">
        <v>224</v>
      </c>
    </row>
  </sheetData>
  <phoneticPr fontId="1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opLeftCell="B1" workbookViewId="0">
      <selection activeCell="E1" sqref="E1:E5"/>
    </sheetView>
  </sheetViews>
  <sheetFormatPr baseColWidth="10" defaultColWidth="11.4140625" defaultRowHeight="14"/>
  <cols>
    <col min="1" max="1" width="64" customWidth="1"/>
    <col min="2" max="2" width="63.4140625" customWidth="1"/>
    <col min="3" max="3" width="41.4140625" customWidth="1"/>
    <col min="4" max="4" width="8" customWidth="1"/>
    <col min="5" max="5" width="13.1640625" customWidth="1"/>
    <col min="6" max="6" width="13.4140625" customWidth="1"/>
    <col min="9" max="9" width="23.25" bestFit="1" customWidth="1"/>
  </cols>
  <sheetData>
    <row r="1" spans="1:9">
      <c r="E1" t="s">
        <v>0</v>
      </c>
      <c r="I1" t="s">
        <v>274</v>
      </c>
    </row>
    <row r="2" spans="1:9">
      <c r="E2" s="68">
        <f>+COUNTA(A12:A97)</f>
        <v>17</v>
      </c>
      <c r="I2">
        <v>63</v>
      </c>
    </row>
    <row r="4" spans="1:9">
      <c r="E4" t="s">
        <v>1</v>
      </c>
    </row>
    <row r="5" spans="1:9">
      <c r="E5" s="68">
        <f>+COUNTA(B12:B97)</f>
        <v>31</v>
      </c>
    </row>
    <row r="11" spans="1:9">
      <c r="A11" s="64" t="s">
        <v>3</v>
      </c>
      <c r="B11" s="64" t="s">
        <v>5</v>
      </c>
      <c r="C11" s="64" t="s">
        <v>6</v>
      </c>
      <c r="D11" s="64" t="s">
        <v>7</v>
      </c>
      <c r="E11" s="64" t="s">
        <v>8</v>
      </c>
      <c r="F11" s="64" t="s">
        <v>9</v>
      </c>
    </row>
    <row r="12" spans="1:9">
      <c r="A12" t="s">
        <v>229</v>
      </c>
      <c r="B12" t="s">
        <v>231</v>
      </c>
      <c r="C12" t="s">
        <v>275</v>
      </c>
      <c r="D12" t="s">
        <v>27</v>
      </c>
      <c r="E12" t="s">
        <v>276</v>
      </c>
      <c r="F12" t="s">
        <v>277</v>
      </c>
    </row>
    <row r="13" spans="1:9">
      <c r="A13" t="s">
        <v>238</v>
      </c>
      <c r="B13" t="s">
        <v>180</v>
      </c>
      <c r="C13" t="s">
        <v>278</v>
      </c>
      <c r="D13" t="s">
        <v>27</v>
      </c>
      <c r="E13" t="s">
        <v>279</v>
      </c>
      <c r="F13" t="s">
        <v>280</v>
      </c>
    </row>
    <row r="14" spans="1:9">
      <c r="A14" t="s">
        <v>137</v>
      </c>
      <c r="B14" t="s">
        <v>139</v>
      </c>
      <c r="C14" t="s">
        <v>140</v>
      </c>
      <c r="D14" t="s">
        <v>27</v>
      </c>
      <c r="E14" t="s">
        <v>141</v>
      </c>
      <c r="F14" t="s">
        <v>142</v>
      </c>
    </row>
    <row r="15" spans="1:9">
      <c r="A15" t="s">
        <v>247</v>
      </c>
      <c r="B15" t="s">
        <v>267</v>
      </c>
      <c r="C15" t="s">
        <v>281</v>
      </c>
      <c r="D15" t="s">
        <v>27</v>
      </c>
      <c r="E15" t="s">
        <v>282</v>
      </c>
      <c r="F15" t="s">
        <v>283</v>
      </c>
    </row>
    <row r="16" spans="1:9">
      <c r="A16" t="s">
        <v>232</v>
      </c>
      <c r="B16" t="s">
        <v>234</v>
      </c>
      <c r="C16" t="s">
        <v>284</v>
      </c>
      <c r="D16" t="s">
        <v>27</v>
      </c>
      <c r="E16" t="s">
        <v>285</v>
      </c>
      <c r="F16" t="s">
        <v>286</v>
      </c>
    </row>
    <row r="17" spans="1:6">
      <c r="B17" t="s">
        <v>168</v>
      </c>
      <c r="C17" t="s">
        <v>287</v>
      </c>
      <c r="D17" t="s">
        <v>27</v>
      </c>
      <c r="E17" t="s">
        <v>288</v>
      </c>
      <c r="F17" t="s">
        <v>66</v>
      </c>
    </row>
    <row r="18" spans="1:6">
      <c r="B18" t="s">
        <v>237</v>
      </c>
      <c r="C18" t="s">
        <v>289</v>
      </c>
      <c r="D18" t="s">
        <v>27</v>
      </c>
      <c r="E18" t="s">
        <v>290</v>
      </c>
      <c r="F18" t="s">
        <v>291</v>
      </c>
    </row>
    <row r="19" spans="1:6">
      <c r="A19" t="s">
        <v>250</v>
      </c>
      <c r="B19" t="s">
        <v>268</v>
      </c>
      <c r="C19" t="s">
        <v>170</v>
      </c>
      <c r="D19" t="s">
        <v>27</v>
      </c>
      <c r="E19" t="s">
        <v>292</v>
      </c>
      <c r="F19" t="s">
        <v>293</v>
      </c>
    </row>
    <row r="20" spans="1:6">
      <c r="A20" t="s">
        <v>252</v>
      </c>
      <c r="B20" t="s">
        <v>269</v>
      </c>
      <c r="C20" t="s">
        <v>294</v>
      </c>
      <c r="D20" t="s">
        <v>27</v>
      </c>
      <c r="E20" t="s">
        <v>295</v>
      </c>
      <c r="F20" t="s">
        <v>296</v>
      </c>
    </row>
    <row r="21" spans="1:6">
      <c r="A21" t="s">
        <v>23</v>
      </c>
      <c r="B21" t="s">
        <v>25</v>
      </c>
      <c r="C21" t="s">
        <v>26</v>
      </c>
      <c r="D21" t="s">
        <v>27</v>
      </c>
      <c r="E21" t="s">
        <v>28</v>
      </c>
      <c r="F21" t="s">
        <v>29</v>
      </c>
    </row>
    <row r="22" spans="1:6">
      <c r="A22" t="s">
        <v>43</v>
      </c>
      <c r="B22" t="s">
        <v>45</v>
      </c>
      <c r="C22" t="s">
        <v>46</v>
      </c>
      <c r="D22" t="s">
        <v>27</v>
      </c>
      <c r="E22" t="s">
        <v>47</v>
      </c>
      <c r="F22" t="s">
        <v>48</v>
      </c>
    </row>
    <row r="23" spans="1:6">
      <c r="B23" t="s">
        <v>55</v>
      </c>
      <c r="C23" t="s">
        <v>56</v>
      </c>
      <c r="D23" t="s">
        <v>27</v>
      </c>
      <c r="E23" t="s">
        <v>57</v>
      </c>
      <c r="F23" t="s">
        <v>58</v>
      </c>
    </row>
    <row r="24" spans="1:6">
      <c r="B24" t="s">
        <v>63</v>
      </c>
      <c r="C24" t="s">
        <v>64</v>
      </c>
      <c r="D24" t="s">
        <v>27</v>
      </c>
      <c r="E24" t="s">
        <v>65</v>
      </c>
      <c r="F24" t="s">
        <v>66</v>
      </c>
    </row>
    <row r="25" spans="1:6">
      <c r="A25" t="s">
        <v>257</v>
      </c>
      <c r="B25" t="s">
        <v>271</v>
      </c>
      <c r="C25" t="s">
        <v>297</v>
      </c>
      <c r="D25" t="s">
        <v>27</v>
      </c>
      <c r="E25" t="s">
        <v>298</v>
      </c>
      <c r="F25" t="s">
        <v>299</v>
      </c>
    </row>
    <row r="26" spans="1:6">
      <c r="A26" t="s">
        <v>70</v>
      </c>
      <c r="B26" t="s">
        <v>72</v>
      </c>
      <c r="C26" t="s">
        <v>73</v>
      </c>
      <c r="D26" t="s">
        <v>27</v>
      </c>
      <c r="E26" t="s">
        <v>74</v>
      </c>
      <c r="F26" t="s">
        <v>75</v>
      </c>
    </row>
    <row r="27" spans="1:6">
      <c r="B27" t="s">
        <v>81</v>
      </c>
      <c r="C27" t="s">
        <v>82</v>
      </c>
      <c r="D27" t="s">
        <v>27</v>
      </c>
      <c r="E27" t="s">
        <v>83</v>
      </c>
      <c r="F27" t="s">
        <v>84</v>
      </c>
    </row>
    <row r="28" spans="1:6">
      <c r="B28" t="s">
        <v>90</v>
      </c>
      <c r="C28" t="s">
        <v>91</v>
      </c>
      <c r="D28" t="s">
        <v>27</v>
      </c>
      <c r="E28" t="s">
        <v>92</v>
      </c>
      <c r="F28" t="s">
        <v>93</v>
      </c>
    </row>
    <row r="29" spans="1:6">
      <c r="A29" t="s">
        <v>241</v>
      </c>
      <c r="B29" t="s">
        <v>259</v>
      </c>
      <c r="C29" t="s">
        <v>300</v>
      </c>
      <c r="D29" t="s">
        <v>27</v>
      </c>
      <c r="E29" t="s">
        <v>301</v>
      </c>
      <c r="F29" t="s">
        <v>302</v>
      </c>
    </row>
    <row r="30" spans="1:6">
      <c r="B30" t="s">
        <v>261</v>
      </c>
      <c r="C30" t="s">
        <v>303</v>
      </c>
      <c r="D30" t="s">
        <v>27</v>
      </c>
      <c r="E30" t="s">
        <v>304</v>
      </c>
      <c r="F30" t="s">
        <v>305</v>
      </c>
    </row>
    <row r="31" spans="1:6">
      <c r="A31" t="s">
        <v>243</v>
      </c>
      <c r="B31" t="s">
        <v>265</v>
      </c>
      <c r="C31" t="s">
        <v>306</v>
      </c>
      <c r="D31" t="s">
        <v>27</v>
      </c>
      <c r="E31" t="s">
        <v>49</v>
      </c>
      <c r="F31" t="s">
        <v>307</v>
      </c>
    </row>
    <row r="32" spans="1:6">
      <c r="A32" t="s">
        <v>263</v>
      </c>
      <c r="B32" t="s">
        <v>273</v>
      </c>
      <c r="C32" t="s">
        <v>308</v>
      </c>
      <c r="D32" t="s">
        <v>27</v>
      </c>
      <c r="E32" t="s">
        <v>309</v>
      </c>
      <c r="F32" t="s">
        <v>310</v>
      </c>
    </row>
    <row r="33" spans="1:6">
      <c r="A33" t="s">
        <v>98</v>
      </c>
      <c r="B33" t="s">
        <v>240</v>
      </c>
      <c r="C33" t="s">
        <v>311</v>
      </c>
      <c r="D33" t="s">
        <v>27</v>
      </c>
      <c r="E33" t="s">
        <v>312</v>
      </c>
      <c r="F33" t="s">
        <v>313</v>
      </c>
    </row>
    <row r="34" spans="1:6">
      <c r="B34" t="s">
        <v>160</v>
      </c>
      <c r="C34" t="s">
        <v>314</v>
      </c>
      <c r="D34" t="s">
        <v>27</v>
      </c>
      <c r="E34" t="s">
        <v>315</v>
      </c>
      <c r="F34" t="s">
        <v>316</v>
      </c>
    </row>
    <row r="35" spans="1:6">
      <c r="B35" t="s">
        <v>113</v>
      </c>
      <c r="C35" t="s">
        <v>114</v>
      </c>
      <c r="D35" t="s">
        <v>27</v>
      </c>
      <c r="E35" t="s">
        <v>115</v>
      </c>
      <c r="F35" t="s">
        <v>116</v>
      </c>
    </row>
    <row r="36" spans="1:6">
      <c r="B36" t="s">
        <v>162</v>
      </c>
      <c r="C36" t="s">
        <v>314</v>
      </c>
      <c r="D36" t="s">
        <v>27</v>
      </c>
      <c r="E36" t="s">
        <v>317</v>
      </c>
      <c r="F36" t="s">
        <v>316</v>
      </c>
    </row>
    <row r="37" spans="1:6">
      <c r="B37" t="s">
        <v>246</v>
      </c>
      <c r="C37" t="s">
        <v>318</v>
      </c>
      <c r="D37" t="s">
        <v>27</v>
      </c>
      <c r="E37" t="s">
        <v>169</v>
      </c>
      <c r="F37" t="s">
        <v>319</v>
      </c>
    </row>
    <row r="38" spans="1:6">
      <c r="B38" t="s">
        <v>249</v>
      </c>
      <c r="C38" t="s">
        <v>320</v>
      </c>
      <c r="D38" t="s">
        <v>27</v>
      </c>
      <c r="E38" t="s">
        <v>321</v>
      </c>
      <c r="F38" t="s">
        <v>322</v>
      </c>
    </row>
    <row r="39" spans="1:6">
      <c r="B39" t="s">
        <v>100</v>
      </c>
      <c r="C39" t="s">
        <v>66</v>
      </c>
      <c r="D39" t="s">
        <v>27</v>
      </c>
      <c r="E39" t="s">
        <v>101</v>
      </c>
      <c r="F39" t="s">
        <v>66</v>
      </c>
    </row>
    <row r="40" spans="1:6">
      <c r="B40" t="s">
        <v>254</v>
      </c>
      <c r="C40" t="s">
        <v>323</v>
      </c>
      <c r="D40" t="s">
        <v>27</v>
      </c>
      <c r="E40" t="s">
        <v>324</v>
      </c>
      <c r="F40" t="s">
        <v>325</v>
      </c>
    </row>
    <row r="41" spans="1:6">
      <c r="A41" t="s">
        <v>235</v>
      </c>
      <c r="B41" t="s">
        <v>256</v>
      </c>
      <c r="C41" t="s">
        <v>326</v>
      </c>
      <c r="D41" t="s">
        <v>27</v>
      </c>
      <c r="E41" t="s">
        <v>327</v>
      </c>
      <c r="F41" t="s">
        <v>66</v>
      </c>
    </row>
    <row r="42" spans="1:6">
      <c r="A42" t="s">
        <v>123</v>
      </c>
      <c r="B42" t="s">
        <v>125</v>
      </c>
      <c r="C42" t="s">
        <v>126</v>
      </c>
      <c r="D42" t="s">
        <v>27</v>
      </c>
      <c r="E42" t="s">
        <v>127</v>
      </c>
      <c r="F42" t="s">
        <v>128</v>
      </c>
    </row>
  </sheetData>
  <pageMargins left="0.7" right="0.7" top="0.75" bottom="0.75" header="0.3" footer="0.3"/>
  <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B69"/>
  <sheetViews>
    <sheetView topLeftCell="N55" workbookViewId="0">
      <selection activeCell="T59" sqref="T59"/>
    </sheetView>
  </sheetViews>
  <sheetFormatPr baseColWidth="10" defaultColWidth="11.4140625" defaultRowHeight="14"/>
  <cols>
    <col min="1" max="1" width="17.4140625" customWidth="1"/>
    <col min="2" max="2" width="35.4140625" customWidth="1"/>
    <col min="3" max="4" width="15.58203125" customWidth="1"/>
    <col min="5" max="5" width="16" customWidth="1"/>
    <col min="6" max="7" width="15.58203125" customWidth="1"/>
    <col min="8" max="10" width="30.83203125" customWidth="1"/>
    <col min="11" max="12" width="19.83203125" customWidth="1"/>
    <col min="13" max="14" width="27.4140625" customWidth="1"/>
    <col min="15" max="16" width="19.83203125" customWidth="1"/>
    <col min="17" max="17" width="26.83203125" customWidth="1"/>
    <col min="18" max="18" width="28.4140625" customWidth="1"/>
    <col min="19" max="20" width="43.83203125" customWidth="1"/>
    <col min="21" max="27" width="15.58203125" customWidth="1"/>
    <col min="28" max="28" width="24" customWidth="1"/>
    <col min="29" max="29" width="19" customWidth="1"/>
    <col min="30" max="30" width="44.1640625" customWidth="1"/>
    <col min="31" max="32" width="15.58203125" customWidth="1"/>
    <col min="33" max="33" width="38" customWidth="1"/>
    <col min="34" max="36" width="15.58203125" customWidth="1"/>
    <col min="37" max="37" width="16.4140625" customWidth="1"/>
    <col min="38" max="41" width="5.58203125" customWidth="1"/>
    <col min="42" max="42" width="4.1640625" bestFit="1" customWidth="1"/>
    <col min="43" max="48" width="5.58203125" customWidth="1"/>
    <col min="49" max="52" width="7.1640625" bestFit="1" customWidth="1"/>
    <col min="53" max="53" width="10.1640625" bestFit="1" customWidth="1"/>
    <col min="54" max="54" width="7.1640625" bestFit="1" customWidth="1"/>
    <col min="55" max="55" width="13.1640625" bestFit="1" customWidth="1"/>
    <col min="56" max="56" width="7.1640625" bestFit="1" customWidth="1"/>
    <col min="57" max="57" width="10.1640625" bestFit="1" customWidth="1"/>
    <col min="58" max="58" width="4.1640625" bestFit="1" customWidth="1"/>
    <col min="59" max="59" width="7.1640625" customWidth="1"/>
    <col min="60" max="61" width="7.1640625" bestFit="1" customWidth="1"/>
    <col min="62" max="63" width="7.1640625" customWidth="1"/>
    <col min="64" max="64" width="10.1640625" customWidth="1"/>
    <col min="65" max="66" width="10.1640625" bestFit="1" customWidth="1"/>
    <col min="67" max="67" width="7.1640625" customWidth="1"/>
    <col min="68" max="68" width="7.1640625" bestFit="1" customWidth="1"/>
    <col min="69" max="69" width="7.83203125" customWidth="1"/>
    <col min="70" max="70" width="4.1640625" bestFit="1" customWidth="1"/>
    <col min="71" max="74" width="7.1640625" bestFit="1" customWidth="1"/>
    <col min="75" max="75" width="10.1640625" bestFit="1" customWidth="1"/>
    <col min="76" max="76" width="4.1640625" bestFit="1" customWidth="1"/>
    <col min="77" max="77" width="13.1640625" bestFit="1" customWidth="1"/>
    <col min="78" max="79" width="10.1640625" bestFit="1" customWidth="1"/>
    <col min="80" max="80" width="66.83203125" customWidth="1"/>
  </cols>
  <sheetData>
    <row r="1" spans="1:80">
      <c r="A1" t="s">
        <v>328</v>
      </c>
    </row>
    <row r="2" spans="1:80">
      <c r="A2" t="s">
        <v>329</v>
      </c>
    </row>
    <row r="3" spans="1:80">
      <c r="A3" t="s">
        <v>330</v>
      </c>
      <c r="D3" t="s">
        <v>331</v>
      </c>
    </row>
    <row r="5" spans="1:80" ht="15.75" customHeight="1">
      <c r="AL5" s="139" t="s">
        <v>332</v>
      </c>
      <c r="AM5" s="140"/>
      <c r="AN5" s="140"/>
      <c r="AO5" s="140"/>
      <c r="AP5" s="140"/>
      <c r="AQ5" s="140"/>
      <c r="AR5" s="140"/>
      <c r="AS5" s="140"/>
      <c r="AT5" s="140"/>
      <c r="AU5" s="140"/>
      <c r="AV5" s="140"/>
      <c r="AW5" s="140"/>
      <c r="AX5" s="140"/>
      <c r="AY5" s="140"/>
      <c r="AZ5" s="140"/>
      <c r="BA5" s="140"/>
      <c r="BB5" s="140"/>
      <c r="BC5" s="140"/>
      <c r="BD5" s="140"/>
      <c r="BE5" s="140"/>
      <c r="BF5" s="141"/>
      <c r="BG5" s="142" t="s">
        <v>333</v>
      </c>
      <c r="BH5" s="143"/>
      <c r="BI5" s="143"/>
      <c r="BJ5" s="143"/>
      <c r="BK5" s="143"/>
      <c r="BL5" s="143"/>
      <c r="BM5" s="143"/>
      <c r="BN5" s="143"/>
      <c r="BO5" s="143"/>
      <c r="BP5" s="143"/>
      <c r="BQ5" s="143"/>
      <c r="BR5" s="143"/>
      <c r="BS5" s="143"/>
      <c r="BT5" s="143"/>
      <c r="BU5" s="143"/>
      <c r="BV5" s="143"/>
      <c r="BW5" s="143"/>
      <c r="BX5" s="143"/>
      <c r="BY5" s="143"/>
      <c r="BZ5" s="143"/>
      <c r="CA5" s="144"/>
    </row>
    <row r="6" spans="1:80" ht="54.75" customHeight="1">
      <c r="A6" s="1" t="s">
        <v>334</v>
      </c>
      <c r="B6" s="1" t="s">
        <v>335</v>
      </c>
      <c r="C6" s="1" t="s">
        <v>336</v>
      </c>
      <c r="D6" s="1" t="s">
        <v>337</v>
      </c>
      <c r="E6" s="1" t="s">
        <v>338</v>
      </c>
      <c r="F6" s="1" t="s">
        <v>339</v>
      </c>
      <c r="G6" s="2" t="s">
        <v>2</v>
      </c>
      <c r="H6" s="1" t="s">
        <v>3</v>
      </c>
      <c r="I6" s="2" t="s">
        <v>340</v>
      </c>
      <c r="J6" s="1" t="s">
        <v>341</v>
      </c>
      <c r="K6" s="1" t="s">
        <v>342</v>
      </c>
      <c r="L6" s="2" t="s">
        <v>4</v>
      </c>
      <c r="M6" s="1" t="s">
        <v>5</v>
      </c>
      <c r="N6" s="2" t="s">
        <v>6</v>
      </c>
      <c r="O6" s="1" t="s">
        <v>343</v>
      </c>
      <c r="P6" s="2" t="s">
        <v>344</v>
      </c>
      <c r="Q6" s="1" t="s">
        <v>345</v>
      </c>
      <c r="R6" s="1" t="s">
        <v>346</v>
      </c>
      <c r="S6" s="1" t="s">
        <v>8</v>
      </c>
      <c r="T6" s="2" t="s">
        <v>9</v>
      </c>
      <c r="U6" s="1" t="s">
        <v>7</v>
      </c>
      <c r="V6" s="1" t="s">
        <v>10</v>
      </c>
      <c r="W6" s="1" t="s">
        <v>12</v>
      </c>
      <c r="X6" s="1" t="s">
        <v>13</v>
      </c>
      <c r="Y6" s="1" t="s">
        <v>14</v>
      </c>
      <c r="Z6" s="1" t="s">
        <v>15</v>
      </c>
      <c r="AA6" s="1" t="s">
        <v>16</v>
      </c>
      <c r="AB6" s="1" t="s">
        <v>17</v>
      </c>
      <c r="AC6" s="1" t="s">
        <v>347</v>
      </c>
      <c r="AD6" s="1" t="s">
        <v>18</v>
      </c>
      <c r="AE6" s="1" t="s">
        <v>21</v>
      </c>
      <c r="AF6" s="1" t="s">
        <v>348</v>
      </c>
      <c r="AG6" s="1" t="s">
        <v>19</v>
      </c>
      <c r="AH6" s="1" t="s">
        <v>349</v>
      </c>
      <c r="AI6" s="1" t="s">
        <v>350</v>
      </c>
      <c r="AJ6" s="1" t="s">
        <v>20</v>
      </c>
      <c r="AK6" s="1" t="s">
        <v>351</v>
      </c>
      <c r="AL6" s="3" t="s">
        <v>352</v>
      </c>
      <c r="AM6" s="3" t="s">
        <v>353</v>
      </c>
      <c r="AN6" s="3" t="s">
        <v>354</v>
      </c>
      <c r="AO6" s="3" t="s">
        <v>355</v>
      </c>
      <c r="AP6" s="3" t="s">
        <v>356</v>
      </c>
      <c r="AQ6" s="3" t="s">
        <v>353</v>
      </c>
      <c r="AR6" s="3" t="s">
        <v>357</v>
      </c>
      <c r="AS6" s="3" t="s">
        <v>358</v>
      </c>
      <c r="AT6" s="3" t="s">
        <v>359</v>
      </c>
      <c r="AU6" s="3" t="s">
        <v>360</v>
      </c>
      <c r="AV6" s="3" t="s">
        <v>361</v>
      </c>
      <c r="AW6" s="3" t="s">
        <v>362</v>
      </c>
      <c r="AX6" s="3" t="s">
        <v>363</v>
      </c>
      <c r="AY6" s="3" t="s">
        <v>364</v>
      </c>
      <c r="AZ6" s="3" t="s">
        <v>356</v>
      </c>
      <c r="BA6" s="3" t="s">
        <v>365</v>
      </c>
      <c r="BB6" s="3" t="s">
        <v>366</v>
      </c>
      <c r="BC6" s="3" t="s">
        <v>367</v>
      </c>
      <c r="BD6" s="3" t="s">
        <v>368</v>
      </c>
      <c r="BE6" s="3" t="s">
        <v>369</v>
      </c>
      <c r="BF6" s="3" t="s">
        <v>370</v>
      </c>
      <c r="BG6" s="4" t="s">
        <v>371</v>
      </c>
      <c r="BH6" s="4" t="s">
        <v>372</v>
      </c>
      <c r="BI6" s="4" t="s">
        <v>373</v>
      </c>
      <c r="BJ6" s="4" t="s">
        <v>374</v>
      </c>
      <c r="BK6" s="4" t="s">
        <v>375</v>
      </c>
      <c r="BL6" s="4" t="s">
        <v>376</v>
      </c>
      <c r="BM6" s="4" t="s">
        <v>377</v>
      </c>
      <c r="BN6" s="4" t="s">
        <v>378</v>
      </c>
      <c r="BO6" s="4" t="s">
        <v>379</v>
      </c>
      <c r="BP6" s="4" t="s">
        <v>380</v>
      </c>
      <c r="BQ6" s="4" t="s">
        <v>381</v>
      </c>
      <c r="BR6" s="4" t="s">
        <v>382</v>
      </c>
      <c r="BS6" s="4" t="s">
        <v>383</v>
      </c>
      <c r="BT6" s="4" t="s">
        <v>384</v>
      </c>
      <c r="BU6" s="4" t="s">
        <v>385</v>
      </c>
      <c r="BV6" s="4" t="s">
        <v>386</v>
      </c>
      <c r="BW6" s="4" t="s">
        <v>387</v>
      </c>
      <c r="BX6" s="4" t="s">
        <v>388</v>
      </c>
      <c r="BY6" s="4" t="s">
        <v>389</v>
      </c>
      <c r="BZ6" s="4" t="s">
        <v>390</v>
      </c>
      <c r="CA6" s="4" t="s">
        <v>390</v>
      </c>
      <c r="CB6" s="5" t="s">
        <v>11</v>
      </c>
    </row>
    <row r="7" spans="1:80" ht="65.25" customHeight="1">
      <c r="A7" s="6" t="s">
        <v>391</v>
      </c>
      <c r="B7" s="7" t="s">
        <v>392</v>
      </c>
      <c r="C7" s="8">
        <v>0.3</v>
      </c>
      <c r="D7" s="7" t="s">
        <v>393</v>
      </c>
      <c r="E7" s="8">
        <v>1</v>
      </c>
      <c r="F7" s="8">
        <v>1</v>
      </c>
      <c r="G7" s="8" t="s">
        <v>233</v>
      </c>
      <c r="H7" s="9" t="s">
        <v>232</v>
      </c>
      <c r="I7" s="9" t="s">
        <v>394</v>
      </c>
      <c r="J7" s="9" t="s">
        <v>395</v>
      </c>
      <c r="K7" s="9" t="s">
        <v>396</v>
      </c>
      <c r="L7" s="10" t="s">
        <v>214</v>
      </c>
      <c r="M7" s="10" t="s">
        <v>234</v>
      </c>
      <c r="N7" s="9" t="s">
        <v>284</v>
      </c>
      <c r="O7" s="11" t="s">
        <v>397</v>
      </c>
      <c r="P7" s="11" t="s">
        <v>396</v>
      </c>
      <c r="Q7" s="11" t="s">
        <v>398</v>
      </c>
      <c r="R7" s="10" t="s">
        <v>399</v>
      </c>
      <c r="S7" s="11" t="s">
        <v>285</v>
      </c>
      <c r="T7" s="11" t="s">
        <v>286</v>
      </c>
      <c r="U7" s="11" t="s">
        <v>27</v>
      </c>
      <c r="V7" s="11">
        <v>0</v>
      </c>
      <c r="W7" s="12">
        <v>0.25</v>
      </c>
      <c r="X7" s="12">
        <v>0.5</v>
      </c>
      <c r="Y7" s="12">
        <v>0.75</v>
      </c>
      <c r="Z7" s="12">
        <v>1</v>
      </c>
      <c r="AA7" s="12">
        <v>1</v>
      </c>
      <c r="AB7" s="13">
        <f>SUM(AE7:AE10)</f>
        <v>183800000</v>
      </c>
      <c r="AC7" s="11" t="s">
        <v>400</v>
      </c>
      <c r="AD7" s="14" t="s">
        <v>401</v>
      </c>
      <c r="AE7" s="15">
        <f>78800000+77000000</f>
        <v>155800000</v>
      </c>
      <c r="AF7" s="16">
        <v>0.4</v>
      </c>
      <c r="AG7" s="14" t="s">
        <v>402</v>
      </c>
      <c r="AH7" s="17">
        <v>45323</v>
      </c>
      <c r="AI7" s="17">
        <v>45657</v>
      </c>
      <c r="AJ7" s="14" t="s">
        <v>403</v>
      </c>
      <c r="AK7" s="14" t="s">
        <v>404</v>
      </c>
      <c r="AL7" s="14" t="s">
        <v>405</v>
      </c>
      <c r="AM7" s="14" t="s">
        <v>405</v>
      </c>
      <c r="AN7" s="14" t="s">
        <v>405</v>
      </c>
      <c r="AO7" s="14"/>
      <c r="AP7" s="14"/>
      <c r="AQ7" s="14" t="s">
        <v>405</v>
      </c>
      <c r="AR7" s="14"/>
      <c r="AS7" s="14"/>
      <c r="AT7" s="14"/>
      <c r="AU7" s="14"/>
      <c r="AV7" s="14"/>
      <c r="AW7" s="14" t="s">
        <v>405</v>
      </c>
      <c r="AX7" s="14" t="s">
        <v>405</v>
      </c>
      <c r="AY7" s="14"/>
      <c r="AZ7" s="14"/>
      <c r="BA7" s="14"/>
      <c r="BB7" s="14"/>
      <c r="BC7" s="14"/>
      <c r="BD7" s="14"/>
      <c r="BE7" s="14"/>
      <c r="BF7" s="14"/>
      <c r="BG7" s="14" t="s">
        <v>405</v>
      </c>
      <c r="BH7" s="14"/>
      <c r="BI7" s="14" t="s">
        <v>405</v>
      </c>
      <c r="BJ7" s="14"/>
      <c r="BK7" s="14"/>
      <c r="BL7" s="14"/>
      <c r="BM7" s="14"/>
      <c r="BN7" s="14"/>
      <c r="BO7" s="14"/>
      <c r="BP7" s="14"/>
      <c r="BQ7" s="14"/>
      <c r="BR7" s="14" t="s">
        <v>405</v>
      </c>
      <c r="BS7" s="14"/>
      <c r="BT7" s="14"/>
      <c r="BU7" s="14"/>
      <c r="BV7" s="14"/>
      <c r="BW7" s="14"/>
      <c r="BX7" s="14"/>
      <c r="BY7" s="14"/>
      <c r="BZ7" s="14"/>
      <c r="CA7" s="14"/>
      <c r="CB7" s="18" t="s">
        <v>406</v>
      </c>
    </row>
    <row r="8" spans="1:80" ht="125">
      <c r="A8" s="6" t="s">
        <v>391</v>
      </c>
      <c r="B8" s="7" t="s">
        <v>392</v>
      </c>
      <c r="C8" s="8">
        <v>0.3</v>
      </c>
      <c r="D8" s="7" t="s">
        <v>393</v>
      </c>
      <c r="E8" s="8">
        <v>1</v>
      </c>
      <c r="F8" s="8">
        <v>1</v>
      </c>
      <c r="G8" s="8" t="s">
        <v>233</v>
      </c>
      <c r="H8" s="9" t="s">
        <v>232</v>
      </c>
      <c r="I8" s="9" t="s">
        <v>394</v>
      </c>
      <c r="J8" s="9" t="s">
        <v>395</v>
      </c>
      <c r="K8" s="9" t="s">
        <v>396</v>
      </c>
      <c r="L8" s="10" t="s">
        <v>214</v>
      </c>
      <c r="M8" s="10" t="s">
        <v>234</v>
      </c>
      <c r="N8" s="9" t="s">
        <v>284</v>
      </c>
      <c r="O8" s="11" t="s">
        <v>397</v>
      </c>
      <c r="P8" s="19" t="s">
        <v>396</v>
      </c>
      <c r="Q8" s="19" t="s">
        <v>398</v>
      </c>
      <c r="R8" s="10" t="s">
        <v>399</v>
      </c>
      <c r="S8" s="19" t="s">
        <v>285</v>
      </c>
      <c r="T8" s="11" t="s">
        <v>286</v>
      </c>
      <c r="U8" s="19" t="s">
        <v>27</v>
      </c>
      <c r="V8" s="19">
        <v>0</v>
      </c>
      <c r="W8" s="20">
        <v>0.25</v>
      </c>
      <c r="X8" s="20">
        <v>0.5</v>
      </c>
      <c r="Y8" s="20">
        <v>0.75</v>
      </c>
      <c r="Z8" s="20">
        <v>1</v>
      </c>
      <c r="AA8" s="20">
        <v>1</v>
      </c>
      <c r="AB8" s="21">
        <v>183800000</v>
      </c>
      <c r="AC8" s="19" t="s">
        <v>400</v>
      </c>
      <c r="AD8" s="14" t="s">
        <v>407</v>
      </c>
      <c r="AE8" s="15">
        <v>28000000</v>
      </c>
      <c r="AF8" s="16">
        <v>0.2</v>
      </c>
      <c r="AG8" s="14" t="s">
        <v>408</v>
      </c>
      <c r="AH8" s="17">
        <v>45323</v>
      </c>
      <c r="AI8" s="17">
        <v>45657</v>
      </c>
      <c r="AJ8" s="14" t="s">
        <v>409</v>
      </c>
      <c r="AK8" s="14" t="s">
        <v>404</v>
      </c>
      <c r="AL8" s="14"/>
      <c r="AM8" s="14" t="s">
        <v>405</v>
      </c>
      <c r="AN8" s="14" t="s">
        <v>405</v>
      </c>
      <c r="AO8" s="14"/>
      <c r="AP8" s="14"/>
      <c r="AQ8" s="14" t="s">
        <v>405</v>
      </c>
      <c r="AR8" s="14"/>
      <c r="AS8" s="14"/>
      <c r="AT8" s="14"/>
      <c r="AU8" s="14"/>
      <c r="AV8" s="14"/>
      <c r="AW8" s="14" t="s">
        <v>405</v>
      </c>
      <c r="AX8" s="14" t="s">
        <v>405</v>
      </c>
      <c r="AY8" s="14"/>
      <c r="AZ8" s="14"/>
      <c r="BA8" s="14"/>
      <c r="BB8" s="14"/>
      <c r="BC8" s="14" t="s">
        <v>405</v>
      </c>
      <c r="BD8" s="14"/>
      <c r="BE8" s="14" t="s">
        <v>405</v>
      </c>
      <c r="BF8" s="14"/>
      <c r="BG8" s="14" t="s">
        <v>405</v>
      </c>
      <c r="BH8" s="14"/>
      <c r="BI8" s="14" t="s">
        <v>405</v>
      </c>
      <c r="BJ8" s="14"/>
      <c r="BK8" s="14"/>
      <c r="BL8" s="14"/>
      <c r="BM8" s="14"/>
      <c r="BN8" s="14"/>
      <c r="BO8" s="14"/>
      <c r="BP8" s="14"/>
      <c r="BQ8" s="14"/>
      <c r="BR8" s="14" t="s">
        <v>405</v>
      </c>
      <c r="BS8" s="14"/>
      <c r="BT8" s="14"/>
      <c r="BU8" s="14"/>
      <c r="BV8" s="14"/>
      <c r="BW8" s="14"/>
      <c r="BX8" s="14"/>
      <c r="BY8" s="14"/>
      <c r="BZ8" s="14"/>
      <c r="CA8" s="14"/>
      <c r="CB8" s="18" t="s">
        <v>406</v>
      </c>
    </row>
    <row r="9" spans="1:80" ht="112.5">
      <c r="A9" s="6" t="s">
        <v>391</v>
      </c>
      <c r="B9" s="7" t="s">
        <v>392</v>
      </c>
      <c r="C9" s="8">
        <v>0.3</v>
      </c>
      <c r="D9" s="7" t="s">
        <v>393</v>
      </c>
      <c r="E9" s="8">
        <v>1</v>
      </c>
      <c r="F9" s="8">
        <v>1</v>
      </c>
      <c r="G9" s="8" t="s">
        <v>233</v>
      </c>
      <c r="H9" s="9" t="s">
        <v>232</v>
      </c>
      <c r="I9" s="9" t="s">
        <v>394</v>
      </c>
      <c r="J9" s="9" t="s">
        <v>395</v>
      </c>
      <c r="K9" s="9" t="s">
        <v>396</v>
      </c>
      <c r="L9" s="10" t="s">
        <v>214</v>
      </c>
      <c r="M9" s="10" t="s">
        <v>234</v>
      </c>
      <c r="N9" s="9" t="s">
        <v>284</v>
      </c>
      <c r="O9" s="11" t="s">
        <v>397</v>
      </c>
      <c r="P9" s="19" t="s">
        <v>396</v>
      </c>
      <c r="Q9" s="19" t="s">
        <v>398</v>
      </c>
      <c r="R9" s="10" t="s">
        <v>399</v>
      </c>
      <c r="S9" s="19" t="s">
        <v>285</v>
      </c>
      <c r="T9" s="11" t="s">
        <v>286</v>
      </c>
      <c r="U9" s="19" t="s">
        <v>27</v>
      </c>
      <c r="V9" s="19">
        <v>0</v>
      </c>
      <c r="W9" s="20">
        <v>0.25</v>
      </c>
      <c r="X9" s="20">
        <v>0.5</v>
      </c>
      <c r="Y9" s="20">
        <v>0.75</v>
      </c>
      <c r="Z9" s="20">
        <v>1</v>
      </c>
      <c r="AA9" s="20">
        <v>1</v>
      </c>
      <c r="AB9" s="21">
        <v>183800000</v>
      </c>
      <c r="AC9" s="19" t="s">
        <v>400</v>
      </c>
      <c r="AD9" s="14" t="s">
        <v>410</v>
      </c>
      <c r="AE9" s="15">
        <v>0</v>
      </c>
      <c r="AF9" s="16">
        <v>0.2</v>
      </c>
      <c r="AG9" s="14" t="s">
        <v>411</v>
      </c>
      <c r="AH9" s="17">
        <v>45323</v>
      </c>
      <c r="AI9" s="17">
        <v>45657</v>
      </c>
      <c r="AJ9" s="14" t="s">
        <v>412</v>
      </c>
      <c r="AK9" s="14" t="s">
        <v>404</v>
      </c>
      <c r="AL9" s="14" t="s">
        <v>405</v>
      </c>
      <c r="AM9" s="14" t="s">
        <v>405</v>
      </c>
      <c r="AN9" s="14" t="s">
        <v>405</v>
      </c>
      <c r="AO9" s="14"/>
      <c r="AP9" s="14"/>
      <c r="AQ9" s="14" t="s">
        <v>405</v>
      </c>
      <c r="AR9" s="14"/>
      <c r="AS9" s="14"/>
      <c r="AT9" s="14"/>
      <c r="AU9" s="14"/>
      <c r="AV9" s="14"/>
      <c r="AW9" s="14" t="s">
        <v>405</v>
      </c>
      <c r="AX9" s="14" t="s">
        <v>405</v>
      </c>
      <c r="AY9" s="14"/>
      <c r="AZ9" s="14"/>
      <c r="BA9" s="14"/>
      <c r="BB9" s="14"/>
      <c r="BC9" s="14"/>
      <c r="BD9" s="14"/>
      <c r="BE9" s="14"/>
      <c r="BF9" s="14"/>
      <c r="BG9" s="14" t="s">
        <v>405</v>
      </c>
      <c r="BH9" s="14"/>
      <c r="BI9" s="14" t="s">
        <v>405</v>
      </c>
      <c r="BJ9" s="14"/>
      <c r="BK9" s="14"/>
      <c r="BL9" s="14"/>
      <c r="BM9" s="14"/>
      <c r="BN9" s="14"/>
      <c r="BO9" s="14"/>
      <c r="BP9" s="14"/>
      <c r="BQ9" s="14"/>
      <c r="BR9" s="14" t="s">
        <v>405</v>
      </c>
      <c r="BS9" s="14"/>
      <c r="BT9" s="14"/>
      <c r="BU9" s="14"/>
      <c r="BV9" s="14"/>
      <c r="BW9" s="14"/>
      <c r="BX9" s="14"/>
      <c r="BY9" s="14"/>
      <c r="BZ9" s="14"/>
      <c r="CA9" s="14"/>
      <c r="CB9" s="18" t="s">
        <v>406</v>
      </c>
    </row>
    <row r="10" spans="1:80" ht="112.5">
      <c r="A10" s="6" t="s">
        <v>391</v>
      </c>
      <c r="B10" s="7" t="s">
        <v>392</v>
      </c>
      <c r="C10" s="8">
        <v>0.3</v>
      </c>
      <c r="D10" s="7" t="s">
        <v>393</v>
      </c>
      <c r="E10" s="8">
        <v>1</v>
      </c>
      <c r="F10" s="8">
        <v>1</v>
      </c>
      <c r="G10" s="8" t="s">
        <v>233</v>
      </c>
      <c r="H10" s="9" t="s">
        <v>232</v>
      </c>
      <c r="I10" s="9" t="s">
        <v>394</v>
      </c>
      <c r="J10" s="9" t="s">
        <v>395</v>
      </c>
      <c r="K10" s="9" t="s">
        <v>396</v>
      </c>
      <c r="L10" s="10" t="s">
        <v>214</v>
      </c>
      <c r="M10" s="10" t="s">
        <v>234</v>
      </c>
      <c r="N10" s="9" t="s">
        <v>284</v>
      </c>
      <c r="O10" s="11" t="s">
        <v>397</v>
      </c>
      <c r="P10" s="19" t="s">
        <v>396</v>
      </c>
      <c r="Q10" s="22" t="s">
        <v>398</v>
      </c>
      <c r="R10" s="10" t="s">
        <v>399</v>
      </c>
      <c r="S10" s="22" t="s">
        <v>285</v>
      </c>
      <c r="T10" s="11" t="s">
        <v>286</v>
      </c>
      <c r="U10" s="22" t="s">
        <v>27</v>
      </c>
      <c r="V10" s="22">
        <v>0</v>
      </c>
      <c r="W10" s="23">
        <v>0.25</v>
      </c>
      <c r="X10" s="23">
        <v>0.5</v>
      </c>
      <c r="Y10" s="23">
        <v>0.75</v>
      </c>
      <c r="Z10" s="23">
        <v>1</v>
      </c>
      <c r="AA10" s="23">
        <v>1</v>
      </c>
      <c r="AB10" s="24">
        <v>183800000</v>
      </c>
      <c r="AC10" s="22" t="s">
        <v>400</v>
      </c>
      <c r="AD10" s="14" t="s">
        <v>413</v>
      </c>
      <c r="AE10" s="15">
        <v>0</v>
      </c>
      <c r="AF10" s="16">
        <v>0.2</v>
      </c>
      <c r="AG10" s="14" t="s">
        <v>414</v>
      </c>
      <c r="AH10" s="17">
        <v>45323</v>
      </c>
      <c r="AI10" s="17">
        <v>45657</v>
      </c>
      <c r="AJ10" s="14" t="s">
        <v>412</v>
      </c>
      <c r="AK10" s="14" t="s">
        <v>404</v>
      </c>
      <c r="AL10" s="14" t="s">
        <v>405</v>
      </c>
      <c r="AM10" s="14" t="s">
        <v>405</v>
      </c>
      <c r="AN10" s="14" t="s">
        <v>405</v>
      </c>
      <c r="AO10" s="14"/>
      <c r="AP10" s="14"/>
      <c r="AQ10" s="14" t="s">
        <v>405</v>
      </c>
      <c r="AR10" s="14"/>
      <c r="AS10" s="14"/>
      <c r="AT10" s="14"/>
      <c r="AU10" s="14"/>
      <c r="AV10" s="14"/>
      <c r="AW10" s="14" t="s">
        <v>405</v>
      </c>
      <c r="AX10" s="14" t="s">
        <v>405</v>
      </c>
      <c r="AY10" s="14"/>
      <c r="AZ10" s="14"/>
      <c r="BA10" s="14"/>
      <c r="BB10" s="14"/>
      <c r="BC10" s="14"/>
      <c r="BD10" s="14"/>
      <c r="BE10" s="14"/>
      <c r="BF10" s="14"/>
      <c r="BG10" s="14" t="s">
        <v>405</v>
      </c>
      <c r="BH10" s="14"/>
      <c r="BI10" s="14" t="s">
        <v>405</v>
      </c>
      <c r="BJ10" s="14"/>
      <c r="BK10" s="14"/>
      <c r="BL10" s="14"/>
      <c r="BM10" s="14"/>
      <c r="BN10" s="14"/>
      <c r="BO10" s="14"/>
      <c r="BP10" s="14"/>
      <c r="BQ10" s="14"/>
      <c r="BR10" s="14" t="s">
        <v>405</v>
      </c>
      <c r="BS10" s="14"/>
      <c r="BT10" s="14"/>
      <c r="BU10" s="14"/>
      <c r="BV10" s="14"/>
      <c r="BW10" s="14"/>
      <c r="BX10" s="14"/>
      <c r="BY10" s="14"/>
      <c r="BZ10" s="14"/>
      <c r="CA10" s="14"/>
      <c r="CB10" s="18" t="s">
        <v>406</v>
      </c>
    </row>
    <row r="11" spans="1:80" ht="75">
      <c r="A11" s="6" t="s">
        <v>391</v>
      </c>
      <c r="B11" s="7" t="s">
        <v>392</v>
      </c>
      <c r="C11" s="8">
        <v>0.3</v>
      </c>
      <c r="D11" s="7" t="s">
        <v>393</v>
      </c>
      <c r="E11" s="8">
        <v>1</v>
      </c>
      <c r="F11" s="8">
        <v>1</v>
      </c>
      <c r="G11" s="8" t="s">
        <v>233</v>
      </c>
      <c r="H11" s="9" t="s">
        <v>232</v>
      </c>
      <c r="I11" s="9" t="s">
        <v>394</v>
      </c>
      <c r="J11" s="9" t="s">
        <v>395</v>
      </c>
      <c r="K11" s="9" t="s">
        <v>396</v>
      </c>
      <c r="L11" s="9" t="s">
        <v>164</v>
      </c>
      <c r="M11" s="9" t="s">
        <v>168</v>
      </c>
      <c r="N11" s="9" t="s">
        <v>287</v>
      </c>
      <c r="O11" s="14" t="s">
        <v>415</v>
      </c>
      <c r="P11" s="11" t="s">
        <v>416</v>
      </c>
      <c r="Q11" s="14" t="s">
        <v>417</v>
      </c>
      <c r="R11" s="9" t="s">
        <v>418</v>
      </c>
      <c r="S11" s="14" t="s">
        <v>288</v>
      </c>
      <c r="T11" s="14" t="s">
        <v>66</v>
      </c>
      <c r="U11" s="14" t="s">
        <v>27</v>
      </c>
      <c r="V11" s="14" t="s">
        <v>49</v>
      </c>
      <c r="W11" s="16">
        <v>0.8</v>
      </c>
      <c r="X11" s="16">
        <v>0.8</v>
      </c>
      <c r="Y11" s="16">
        <v>0.8</v>
      </c>
      <c r="Z11" s="16">
        <v>0.8</v>
      </c>
      <c r="AA11" s="16">
        <v>0.8</v>
      </c>
      <c r="AB11" s="25">
        <v>0</v>
      </c>
      <c r="AC11" s="11" t="s">
        <v>400</v>
      </c>
      <c r="AD11" s="14" t="s">
        <v>419</v>
      </c>
      <c r="AE11" s="15">
        <v>0</v>
      </c>
      <c r="AF11" s="16">
        <v>0.5</v>
      </c>
      <c r="AG11" s="14" t="s">
        <v>420</v>
      </c>
      <c r="AH11" s="17">
        <v>45306</v>
      </c>
      <c r="AI11" s="17">
        <v>45641</v>
      </c>
      <c r="AJ11" s="14" t="s">
        <v>421</v>
      </c>
      <c r="AK11" s="14" t="s">
        <v>404</v>
      </c>
      <c r="AL11" s="14" t="s">
        <v>405</v>
      </c>
      <c r="AM11" s="14"/>
      <c r="AN11" s="14"/>
      <c r="AO11" s="14"/>
      <c r="AP11" s="14"/>
      <c r="AQ11" s="14"/>
      <c r="AR11" s="14"/>
      <c r="AS11" s="14"/>
      <c r="AT11" s="14"/>
      <c r="AU11" s="14"/>
      <c r="AV11" s="14"/>
      <c r="AW11" s="14" t="s">
        <v>405</v>
      </c>
      <c r="AX11" s="14" t="s">
        <v>405</v>
      </c>
      <c r="AY11" s="14"/>
      <c r="AZ11" s="14" t="s">
        <v>405</v>
      </c>
      <c r="BA11" s="14"/>
      <c r="BB11" s="14"/>
      <c r="BC11" s="14"/>
      <c r="BD11" s="14"/>
      <c r="BE11" s="14"/>
      <c r="BF11" s="14"/>
      <c r="BG11" s="14" t="s">
        <v>405</v>
      </c>
      <c r="BH11" s="14"/>
      <c r="BI11" s="14" t="s">
        <v>405</v>
      </c>
      <c r="BJ11" s="14"/>
      <c r="BK11" s="14"/>
      <c r="BL11" s="14"/>
      <c r="BM11" s="14"/>
      <c r="BN11" s="14"/>
      <c r="BO11" s="14"/>
      <c r="BP11" s="14"/>
      <c r="BQ11" s="14"/>
      <c r="BR11" s="14"/>
      <c r="BS11" s="14"/>
      <c r="BT11" s="14"/>
      <c r="BU11" s="14"/>
      <c r="BV11" s="14"/>
      <c r="BW11" s="14"/>
      <c r="BX11" s="14"/>
      <c r="BY11" s="14"/>
      <c r="BZ11" s="14"/>
      <c r="CA11" s="14"/>
      <c r="CB11" s="18" t="s">
        <v>422</v>
      </c>
    </row>
    <row r="12" spans="1:80" ht="75">
      <c r="A12" s="6" t="s">
        <v>391</v>
      </c>
      <c r="B12" s="7" t="s">
        <v>392</v>
      </c>
      <c r="C12" s="8">
        <v>0.3</v>
      </c>
      <c r="D12" s="7" t="s">
        <v>393</v>
      </c>
      <c r="E12" s="8">
        <v>1</v>
      </c>
      <c r="F12" s="8">
        <v>1</v>
      </c>
      <c r="G12" s="8" t="s">
        <v>233</v>
      </c>
      <c r="H12" s="9" t="s">
        <v>232</v>
      </c>
      <c r="I12" s="9" t="s">
        <v>394</v>
      </c>
      <c r="J12" s="9" t="s">
        <v>395</v>
      </c>
      <c r="K12" s="9" t="s">
        <v>396</v>
      </c>
      <c r="L12" s="9" t="s">
        <v>164</v>
      </c>
      <c r="M12" s="9" t="s">
        <v>168</v>
      </c>
      <c r="N12" s="9" t="s">
        <v>287</v>
      </c>
      <c r="O12" s="14" t="s">
        <v>415</v>
      </c>
      <c r="P12" s="11" t="s">
        <v>416</v>
      </c>
      <c r="Q12" s="14" t="s">
        <v>417</v>
      </c>
      <c r="R12" s="9" t="s">
        <v>418</v>
      </c>
      <c r="S12" s="14" t="s">
        <v>288</v>
      </c>
      <c r="T12" s="14" t="s">
        <v>66</v>
      </c>
      <c r="U12" s="14" t="s">
        <v>27</v>
      </c>
      <c r="V12" s="14" t="s">
        <v>49</v>
      </c>
      <c r="W12" s="16">
        <v>0.8</v>
      </c>
      <c r="X12" s="16">
        <v>0.8</v>
      </c>
      <c r="Y12" s="16">
        <v>0.8</v>
      </c>
      <c r="Z12" s="16">
        <v>0.8</v>
      </c>
      <c r="AA12" s="16">
        <v>0.8</v>
      </c>
      <c r="AB12" s="25">
        <v>0</v>
      </c>
      <c r="AC12" s="22" t="s">
        <v>400</v>
      </c>
      <c r="AD12" s="14" t="s">
        <v>423</v>
      </c>
      <c r="AE12" s="15">
        <v>0</v>
      </c>
      <c r="AF12" s="16">
        <v>0.5</v>
      </c>
      <c r="AG12" s="14" t="s">
        <v>424</v>
      </c>
      <c r="AH12" s="17">
        <v>45306</v>
      </c>
      <c r="AI12" s="17">
        <v>45641</v>
      </c>
      <c r="AJ12" s="14" t="s">
        <v>421</v>
      </c>
      <c r="AK12" s="14" t="s">
        <v>404</v>
      </c>
      <c r="AL12" s="14"/>
      <c r="AM12" s="14"/>
      <c r="AN12" s="14"/>
      <c r="AO12" s="14"/>
      <c r="AP12" s="14"/>
      <c r="AQ12" s="14"/>
      <c r="AR12" s="14"/>
      <c r="AS12" s="14"/>
      <c r="AT12" s="14"/>
      <c r="AU12" s="14"/>
      <c r="AV12" s="14"/>
      <c r="AW12" s="14" t="s">
        <v>405</v>
      </c>
      <c r="AX12" s="14" t="s">
        <v>405</v>
      </c>
      <c r="AY12" s="14"/>
      <c r="AZ12" s="14"/>
      <c r="BA12" s="14"/>
      <c r="BB12" s="14"/>
      <c r="BC12" s="14" t="s">
        <v>405</v>
      </c>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8" t="s">
        <v>422</v>
      </c>
    </row>
    <row r="13" spans="1:80" ht="87.5">
      <c r="A13" s="6" t="s">
        <v>391</v>
      </c>
      <c r="B13" s="7" t="s">
        <v>392</v>
      </c>
      <c r="C13" s="8">
        <v>0.3</v>
      </c>
      <c r="D13" s="7" t="s">
        <v>393</v>
      </c>
      <c r="E13" s="8">
        <v>1</v>
      </c>
      <c r="F13" s="8">
        <v>1</v>
      </c>
      <c r="G13" s="8" t="s">
        <v>233</v>
      </c>
      <c r="H13" s="9" t="s">
        <v>232</v>
      </c>
      <c r="I13" s="9" t="s">
        <v>394</v>
      </c>
      <c r="J13" s="9" t="s">
        <v>395</v>
      </c>
      <c r="K13" s="9" t="s">
        <v>396</v>
      </c>
      <c r="L13" s="9" t="s">
        <v>207</v>
      </c>
      <c r="M13" s="14" t="s">
        <v>237</v>
      </c>
      <c r="N13" s="14" t="s">
        <v>289</v>
      </c>
      <c r="O13" s="11" t="s">
        <v>425</v>
      </c>
      <c r="P13" s="11" t="s">
        <v>426</v>
      </c>
      <c r="Q13" s="14" t="s">
        <v>427</v>
      </c>
      <c r="R13" s="14" t="s">
        <v>428</v>
      </c>
      <c r="S13" s="14" t="s">
        <v>290</v>
      </c>
      <c r="T13" s="14" t="s">
        <v>291</v>
      </c>
      <c r="U13" s="14" t="s">
        <v>27</v>
      </c>
      <c r="V13" s="14" t="s">
        <v>49</v>
      </c>
      <c r="W13" s="16">
        <v>0</v>
      </c>
      <c r="X13" s="16">
        <v>0.33333333333333331</v>
      </c>
      <c r="Y13" s="16">
        <v>0.66666666666666663</v>
      </c>
      <c r="Z13" s="16">
        <v>1</v>
      </c>
      <c r="AA13" s="16">
        <v>1</v>
      </c>
      <c r="AB13" s="15">
        <v>3100000000</v>
      </c>
      <c r="AC13" s="14" t="s">
        <v>429</v>
      </c>
      <c r="AD13" s="14" t="s">
        <v>430</v>
      </c>
      <c r="AE13" s="26">
        <v>3100000000</v>
      </c>
      <c r="AF13" s="27">
        <v>1</v>
      </c>
      <c r="AG13" s="14" t="s">
        <v>431</v>
      </c>
      <c r="AH13" s="17">
        <v>45383</v>
      </c>
      <c r="AI13" s="17">
        <v>45657</v>
      </c>
      <c r="AJ13" s="14" t="s">
        <v>432</v>
      </c>
      <c r="AK13" s="14" t="s">
        <v>433</v>
      </c>
      <c r="AL13" s="14"/>
      <c r="AM13" s="14"/>
      <c r="AN13" s="14"/>
      <c r="AO13" s="14"/>
      <c r="AP13" s="14"/>
      <c r="AQ13" s="14"/>
      <c r="AR13" s="14"/>
      <c r="AS13" s="14"/>
      <c r="AT13" s="14"/>
      <c r="AU13" s="14"/>
      <c r="AV13" s="14"/>
      <c r="AW13" s="14" t="s">
        <v>405</v>
      </c>
      <c r="AX13" s="14" t="s">
        <v>405</v>
      </c>
      <c r="AY13" s="14"/>
      <c r="AZ13" s="14"/>
      <c r="BA13" s="14"/>
      <c r="BB13" s="14"/>
      <c r="BC13" s="14"/>
      <c r="BD13" s="14"/>
      <c r="BE13" s="14"/>
      <c r="BF13" s="14"/>
      <c r="BG13" s="14" t="s">
        <v>405</v>
      </c>
      <c r="BH13" s="14"/>
      <c r="BI13" s="14" t="s">
        <v>405</v>
      </c>
      <c r="BJ13" s="14"/>
      <c r="BK13" s="14"/>
      <c r="BL13" s="14"/>
      <c r="BM13" s="14"/>
      <c r="BN13" s="14"/>
      <c r="BO13" s="14"/>
      <c r="BP13" s="14"/>
      <c r="BQ13" s="14"/>
      <c r="BR13" s="14"/>
      <c r="BS13" s="14"/>
      <c r="BT13" s="14"/>
      <c r="BU13" s="14"/>
      <c r="BV13" s="14"/>
      <c r="BW13" s="14"/>
      <c r="BX13" s="14"/>
      <c r="BY13" s="14"/>
      <c r="BZ13" s="14"/>
      <c r="CA13" s="14"/>
      <c r="CB13" s="18" t="s">
        <v>422</v>
      </c>
    </row>
    <row r="14" spans="1:80" ht="112.5">
      <c r="A14" s="6" t="s">
        <v>391</v>
      </c>
      <c r="B14" s="7" t="s">
        <v>392</v>
      </c>
      <c r="C14" s="8">
        <v>0.3</v>
      </c>
      <c r="D14" s="7" t="s">
        <v>393</v>
      </c>
      <c r="E14" s="8">
        <v>1</v>
      </c>
      <c r="F14" s="8">
        <v>1</v>
      </c>
      <c r="G14" s="8" t="s">
        <v>230</v>
      </c>
      <c r="H14" s="9" t="s">
        <v>229</v>
      </c>
      <c r="I14" s="10" t="s">
        <v>49</v>
      </c>
      <c r="J14" s="10" t="s">
        <v>395</v>
      </c>
      <c r="K14" s="10" t="s">
        <v>396</v>
      </c>
      <c r="L14" s="10" t="s">
        <v>216</v>
      </c>
      <c r="M14" s="10" t="s">
        <v>231</v>
      </c>
      <c r="N14" s="9" t="s">
        <v>275</v>
      </c>
      <c r="O14" s="11" t="s">
        <v>397</v>
      </c>
      <c r="P14" s="11" t="s">
        <v>396</v>
      </c>
      <c r="Q14" s="11" t="s">
        <v>397</v>
      </c>
      <c r="R14" s="11" t="s">
        <v>434</v>
      </c>
      <c r="S14" s="11" t="s">
        <v>276</v>
      </c>
      <c r="T14" s="11" t="s">
        <v>277</v>
      </c>
      <c r="U14" s="11" t="s">
        <v>27</v>
      </c>
      <c r="V14" s="11">
        <v>0</v>
      </c>
      <c r="W14" s="12">
        <v>0.25</v>
      </c>
      <c r="X14" s="12">
        <v>0.5</v>
      </c>
      <c r="Y14" s="12">
        <v>0.75</v>
      </c>
      <c r="Z14" s="12">
        <v>1</v>
      </c>
      <c r="AA14" s="12">
        <v>1</v>
      </c>
      <c r="AB14" s="13">
        <f>AE14+AE15+AE16+AE17</f>
        <v>493632914</v>
      </c>
      <c r="AC14" s="11" t="s">
        <v>400</v>
      </c>
      <c r="AD14" s="14" t="s">
        <v>435</v>
      </c>
      <c r="AE14" s="15">
        <f>180000000</f>
        <v>180000000</v>
      </c>
      <c r="AF14" s="27">
        <v>0.3</v>
      </c>
      <c r="AG14" s="14" t="s">
        <v>436</v>
      </c>
      <c r="AH14" s="17">
        <v>45323</v>
      </c>
      <c r="AI14" s="17">
        <v>45657</v>
      </c>
      <c r="AJ14" s="14" t="s">
        <v>403</v>
      </c>
      <c r="AK14" s="14" t="s">
        <v>404</v>
      </c>
      <c r="AL14" s="14" t="s">
        <v>405</v>
      </c>
      <c r="AM14" s="14" t="s">
        <v>405</v>
      </c>
      <c r="AN14" s="14" t="s">
        <v>405</v>
      </c>
      <c r="AO14" s="14"/>
      <c r="AP14" s="14"/>
      <c r="AQ14" s="14" t="s">
        <v>405</v>
      </c>
      <c r="AR14" s="14"/>
      <c r="AS14" s="14"/>
      <c r="AT14" s="14"/>
      <c r="AU14" s="14"/>
      <c r="AV14" s="14"/>
      <c r="AW14" s="14" t="s">
        <v>405</v>
      </c>
      <c r="AX14" s="14" t="s">
        <v>405</v>
      </c>
      <c r="AY14" s="14"/>
      <c r="AZ14" s="14"/>
      <c r="BA14" s="14"/>
      <c r="BB14" s="14"/>
      <c r="BC14" s="14"/>
      <c r="BD14" s="14"/>
      <c r="BE14" s="14"/>
      <c r="BF14" s="14"/>
      <c r="BG14" s="14" t="s">
        <v>405</v>
      </c>
      <c r="BH14" s="14"/>
      <c r="BI14" s="14" t="s">
        <v>405</v>
      </c>
      <c r="BJ14" s="14"/>
      <c r="BK14" s="14"/>
      <c r="BL14" s="14"/>
      <c r="BM14" s="14"/>
      <c r="BN14" s="14"/>
      <c r="BO14" s="14"/>
      <c r="BP14" s="14"/>
      <c r="BQ14" s="14"/>
      <c r="BR14" s="14" t="s">
        <v>405</v>
      </c>
      <c r="BS14" s="14"/>
      <c r="BT14" s="14"/>
      <c r="BU14" s="14"/>
      <c r="BV14" s="14"/>
      <c r="BW14" s="14"/>
      <c r="BX14" s="14"/>
      <c r="BY14" s="14"/>
      <c r="BZ14" s="14"/>
      <c r="CA14" s="14"/>
      <c r="CB14" s="18" t="s">
        <v>437</v>
      </c>
    </row>
    <row r="15" spans="1:80" ht="112.5">
      <c r="A15" s="6" t="s">
        <v>391</v>
      </c>
      <c r="B15" s="7" t="s">
        <v>392</v>
      </c>
      <c r="C15" s="8">
        <v>0.3</v>
      </c>
      <c r="D15" s="7" t="s">
        <v>393</v>
      </c>
      <c r="E15" s="8">
        <v>1</v>
      </c>
      <c r="F15" s="8">
        <v>1</v>
      </c>
      <c r="G15" s="8" t="s">
        <v>230</v>
      </c>
      <c r="H15" s="9" t="s">
        <v>229</v>
      </c>
      <c r="I15" s="10" t="s">
        <v>49</v>
      </c>
      <c r="J15" s="10" t="s">
        <v>395</v>
      </c>
      <c r="K15" s="10" t="s">
        <v>396</v>
      </c>
      <c r="L15" s="10" t="s">
        <v>216</v>
      </c>
      <c r="M15" s="10" t="s">
        <v>231</v>
      </c>
      <c r="N15" s="9" t="s">
        <v>275</v>
      </c>
      <c r="O15" s="11" t="s">
        <v>397</v>
      </c>
      <c r="P15" s="19" t="s">
        <v>396</v>
      </c>
      <c r="Q15" s="19" t="s">
        <v>397</v>
      </c>
      <c r="R15" s="19" t="s">
        <v>434</v>
      </c>
      <c r="S15" s="19" t="s">
        <v>276</v>
      </c>
      <c r="T15" s="11" t="s">
        <v>277</v>
      </c>
      <c r="U15" s="19" t="s">
        <v>27</v>
      </c>
      <c r="V15" s="19">
        <v>0</v>
      </c>
      <c r="W15" s="20">
        <v>0.25</v>
      </c>
      <c r="X15" s="20">
        <v>0.5</v>
      </c>
      <c r="Y15" s="20">
        <v>0.75</v>
      </c>
      <c r="Z15" s="20">
        <v>1</v>
      </c>
      <c r="AA15" s="20">
        <v>1</v>
      </c>
      <c r="AB15" s="21">
        <v>493632914</v>
      </c>
      <c r="AC15" s="19" t="s">
        <v>400</v>
      </c>
      <c r="AD15" s="14" t="s">
        <v>219</v>
      </c>
      <c r="AE15" s="15">
        <f>42000000+99000000</f>
        <v>141000000</v>
      </c>
      <c r="AF15" s="27">
        <v>0.3</v>
      </c>
      <c r="AG15" s="14" t="s">
        <v>402</v>
      </c>
      <c r="AH15" s="17">
        <v>45323</v>
      </c>
      <c r="AI15" s="17">
        <v>45657</v>
      </c>
      <c r="AJ15" s="14"/>
      <c r="AK15" s="14" t="s">
        <v>404</v>
      </c>
      <c r="AL15" s="14" t="s">
        <v>405</v>
      </c>
      <c r="AM15" s="14" t="s">
        <v>405</v>
      </c>
      <c r="AN15" s="14" t="s">
        <v>405</v>
      </c>
      <c r="AO15" s="14"/>
      <c r="AP15" s="14"/>
      <c r="AQ15" s="14" t="s">
        <v>405</v>
      </c>
      <c r="AR15" s="14"/>
      <c r="AS15" s="14"/>
      <c r="AT15" s="14"/>
      <c r="AU15" s="14"/>
      <c r="AV15" s="14"/>
      <c r="AW15" s="14" t="s">
        <v>405</v>
      </c>
      <c r="AX15" s="14" t="s">
        <v>405</v>
      </c>
      <c r="AY15" s="14"/>
      <c r="AZ15" s="14"/>
      <c r="BA15" s="14"/>
      <c r="BB15" s="14"/>
      <c r="BC15" s="14"/>
      <c r="BD15" s="14"/>
      <c r="BE15" s="14"/>
      <c r="BF15" s="14"/>
      <c r="BG15" s="14" t="s">
        <v>405</v>
      </c>
      <c r="BH15" s="14"/>
      <c r="BI15" s="14" t="s">
        <v>405</v>
      </c>
      <c r="BJ15" s="14"/>
      <c r="BK15" s="14"/>
      <c r="BL15" s="14"/>
      <c r="BM15" s="14"/>
      <c r="BN15" s="14"/>
      <c r="BO15" s="14"/>
      <c r="BP15" s="14"/>
      <c r="BQ15" s="14"/>
      <c r="BR15" s="14" t="s">
        <v>405</v>
      </c>
      <c r="BS15" s="14"/>
      <c r="BT15" s="14"/>
      <c r="BU15" s="14"/>
      <c r="BV15" s="14"/>
      <c r="BW15" s="14"/>
      <c r="BX15" s="14"/>
      <c r="BY15" s="14"/>
      <c r="BZ15" s="14"/>
      <c r="CA15" s="14"/>
      <c r="CB15" s="18" t="s">
        <v>437</v>
      </c>
    </row>
    <row r="16" spans="1:80" ht="112.5">
      <c r="A16" s="6" t="s">
        <v>391</v>
      </c>
      <c r="B16" s="7" t="s">
        <v>392</v>
      </c>
      <c r="C16" s="8">
        <v>0.3</v>
      </c>
      <c r="D16" s="7" t="s">
        <v>393</v>
      </c>
      <c r="E16" s="8">
        <v>1</v>
      </c>
      <c r="F16" s="8">
        <v>1</v>
      </c>
      <c r="G16" s="8" t="s">
        <v>230</v>
      </c>
      <c r="H16" s="9" t="s">
        <v>229</v>
      </c>
      <c r="I16" s="10" t="s">
        <v>49</v>
      </c>
      <c r="J16" s="10" t="s">
        <v>395</v>
      </c>
      <c r="K16" s="10" t="s">
        <v>396</v>
      </c>
      <c r="L16" s="10" t="s">
        <v>216</v>
      </c>
      <c r="M16" s="10" t="s">
        <v>231</v>
      </c>
      <c r="N16" s="9" t="s">
        <v>275</v>
      </c>
      <c r="O16" s="11" t="s">
        <v>397</v>
      </c>
      <c r="P16" s="19" t="s">
        <v>396</v>
      </c>
      <c r="Q16" s="19" t="s">
        <v>397</v>
      </c>
      <c r="R16" s="19" t="s">
        <v>434</v>
      </c>
      <c r="S16" s="19" t="s">
        <v>276</v>
      </c>
      <c r="T16" s="11" t="s">
        <v>277</v>
      </c>
      <c r="U16" s="19" t="s">
        <v>27</v>
      </c>
      <c r="V16" s="19">
        <v>0</v>
      </c>
      <c r="W16" s="20">
        <v>0.25</v>
      </c>
      <c r="X16" s="20">
        <v>0.5</v>
      </c>
      <c r="Y16" s="20">
        <v>0.75</v>
      </c>
      <c r="Z16" s="20">
        <v>1</v>
      </c>
      <c r="AA16" s="20">
        <v>1</v>
      </c>
      <c r="AB16" s="21">
        <v>493632914</v>
      </c>
      <c r="AC16" s="19" t="s">
        <v>400</v>
      </c>
      <c r="AD16" s="14" t="s">
        <v>217</v>
      </c>
      <c r="AE16" s="15">
        <f>120432914+22200000</f>
        <v>142632914</v>
      </c>
      <c r="AF16" s="16">
        <v>0.3</v>
      </c>
      <c r="AG16" s="14" t="s">
        <v>438</v>
      </c>
      <c r="AH16" s="17">
        <v>45323</v>
      </c>
      <c r="AI16" s="17">
        <v>45657</v>
      </c>
      <c r="AJ16" s="14"/>
      <c r="AK16" s="14" t="s">
        <v>404</v>
      </c>
      <c r="AL16" s="14"/>
      <c r="AM16" s="14" t="s">
        <v>405</v>
      </c>
      <c r="AN16" s="14" t="s">
        <v>405</v>
      </c>
      <c r="AO16" s="14"/>
      <c r="AP16" s="14"/>
      <c r="AQ16" s="14" t="s">
        <v>405</v>
      </c>
      <c r="AR16" s="14"/>
      <c r="AS16" s="14"/>
      <c r="AT16" s="14"/>
      <c r="AU16" s="14"/>
      <c r="AV16" s="14"/>
      <c r="AW16" s="14" t="s">
        <v>405</v>
      </c>
      <c r="AX16" s="14" t="s">
        <v>405</v>
      </c>
      <c r="AY16" s="14"/>
      <c r="AZ16" s="14"/>
      <c r="BA16" s="14"/>
      <c r="BB16" s="14"/>
      <c r="BC16" s="14"/>
      <c r="BD16" s="14"/>
      <c r="BE16" s="14"/>
      <c r="BF16" s="14"/>
      <c r="BG16" s="14" t="s">
        <v>405</v>
      </c>
      <c r="BH16" s="14"/>
      <c r="BI16" s="14" t="s">
        <v>405</v>
      </c>
      <c r="BJ16" s="14"/>
      <c r="BK16" s="14"/>
      <c r="BL16" s="14"/>
      <c r="BM16" s="14"/>
      <c r="BN16" s="14"/>
      <c r="BO16" s="14"/>
      <c r="BP16" s="14"/>
      <c r="BQ16" s="14"/>
      <c r="BR16" s="14" t="s">
        <v>405</v>
      </c>
      <c r="BS16" s="14"/>
      <c r="BT16" s="14"/>
      <c r="BU16" s="14"/>
      <c r="BV16" s="14"/>
      <c r="BW16" s="14"/>
      <c r="BX16" s="14"/>
      <c r="BY16" s="14"/>
      <c r="BZ16" s="14"/>
      <c r="CA16" s="14"/>
      <c r="CB16" s="18" t="s">
        <v>437</v>
      </c>
    </row>
    <row r="17" spans="1:80" ht="112.5">
      <c r="A17" s="6" t="s">
        <v>391</v>
      </c>
      <c r="B17" s="7" t="s">
        <v>392</v>
      </c>
      <c r="C17" s="8">
        <v>0.3</v>
      </c>
      <c r="D17" s="7" t="s">
        <v>393</v>
      </c>
      <c r="E17" s="8">
        <v>1</v>
      </c>
      <c r="F17" s="8">
        <v>1</v>
      </c>
      <c r="G17" s="8" t="s">
        <v>230</v>
      </c>
      <c r="H17" s="9" t="s">
        <v>229</v>
      </c>
      <c r="I17" s="10" t="s">
        <v>49</v>
      </c>
      <c r="J17" s="10" t="s">
        <v>395</v>
      </c>
      <c r="K17" s="10" t="s">
        <v>396</v>
      </c>
      <c r="L17" s="10" t="s">
        <v>216</v>
      </c>
      <c r="M17" s="10" t="s">
        <v>231</v>
      </c>
      <c r="N17" s="9" t="s">
        <v>275</v>
      </c>
      <c r="O17" s="11" t="s">
        <v>397</v>
      </c>
      <c r="P17" s="19" t="s">
        <v>396</v>
      </c>
      <c r="Q17" s="19" t="s">
        <v>397</v>
      </c>
      <c r="R17" s="19" t="s">
        <v>434</v>
      </c>
      <c r="S17" s="19" t="s">
        <v>276</v>
      </c>
      <c r="T17" s="11" t="s">
        <v>277</v>
      </c>
      <c r="U17" s="19" t="s">
        <v>27</v>
      </c>
      <c r="V17" s="19">
        <v>0</v>
      </c>
      <c r="W17" s="20">
        <v>0.25</v>
      </c>
      <c r="X17" s="20">
        <v>0.5</v>
      </c>
      <c r="Y17" s="20">
        <v>0.75</v>
      </c>
      <c r="Z17" s="20">
        <v>1</v>
      </c>
      <c r="AA17" s="20">
        <v>1</v>
      </c>
      <c r="AB17" s="21">
        <v>493632914</v>
      </c>
      <c r="AC17" s="19" t="s">
        <v>400</v>
      </c>
      <c r="AD17" s="14" t="s">
        <v>220</v>
      </c>
      <c r="AE17" s="15">
        <v>30000000</v>
      </c>
      <c r="AF17" s="16">
        <v>0.1</v>
      </c>
      <c r="AG17" s="14" t="s">
        <v>439</v>
      </c>
      <c r="AH17" s="17">
        <v>45323</v>
      </c>
      <c r="AI17" s="17">
        <v>45657</v>
      </c>
      <c r="AJ17" s="14"/>
      <c r="AK17" s="14" t="s">
        <v>404</v>
      </c>
      <c r="AL17" s="14"/>
      <c r="AM17" s="14"/>
      <c r="AN17" s="14"/>
      <c r="AO17" s="14"/>
      <c r="AP17" s="14"/>
      <c r="AQ17" s="14"/>
      <c r="AR17" s="14"/>
      <c r="AS17" s="14"/>
      <c r="AT17" s="14"/>
      <c r="AU17" s="14"/>
      <c r="AV17" s="14"/>
      <c r="AW17" s="14" t="s">
        <v>405</v>
      </c>
      <c r="AX17" s="14" t="s">
        <v>405</v>
      </c>
      <c r="AY17" s="14"/>
      <c r="AZ17" s="14" t="s">
        <v>405</v>
      </c>
      <c r="BA17" s="14" t="s">
        <v>405</v>
      </c>
      <c r="BB17" s="14" t="s">
        <v>405</v>
      </c>
      <c r="BC17" s="14" t="s">
        <v>405</v>
      </c>
      <c r="BD17" s="14" t="s">
        <v>405</v>
      </c>
      <c r="BE17" s="14" t="s">
        <v>405</v>
      </c>
      <c r="BF17" s="14" t="s">
        <v>405</v>
      </c>
      <c r="BG17" s="14" t="s">
        <v>405</v>
      </c>
      <c r="BH17" s="14" t="s">
        <v>405</v>
      </c>
      <c r="BI17" s="14" t="s">
        <v>405</v>
      </c>
      <c r="BJ17" s="14" t="s">
        <v>405</v>
      </c>
      <c r="BK17" s="14"/>
      <c r="BL17" s="14"/>
      <c r="BM17" s="14"/>
      <c r="BN17" s="14"/>
      <c r="BO17" s="14"/>
      <c r="BP17" s="14"/>
      <c r="BQ17" s="14"/>
      <c r="BR17" s="14"/>
      <c r="BS17" s="14"/>
      <c r="BT17" s="14"/>
      <c r="BU17" s="14"/>
      <c r="BV17" s="14"/>
      <c r="BW17" s="14"/>
      <c r="BX17" s="14"/>
      <c r="BY17" s="14"/>
      <c r="BZ17" s="14"/>
      <c r="CA17" s="14"/>
      <c r="CB17" s="18" t="s">
        <v>437</v>
      </c>
    </row>
    <row r="18" spans="1:80" ht="75">
      <c r="A18" s="6" t="s">
        <v>391</v>
      </c>
      <c r="B18" s="7" t="s">
        <v>392</v>
      </c>
      <c r="C18" s="8">
        <v>0.3</v>
      </c>
      <c r="D18" s="7" t="s">
        <v>393</v>
      </c>
      <c r="E18" s="8">
        <v>1</v>
      </c>
      <c r="F18" s="8">
        <v>1</v>
      </c>
      <c r="G18" s="8" t="s">
        <v>97</v>
      </c>
      <c r="H18" s="9" t="s">
        <v>98</v>
      </c>
      <c r="I18" s="10" t="s">
        <v>440</v>
      </c>
      <c r="J18" s="10" t="s">
        <v>395</v>
      </c>
      <c r="K18" s="10" t="s">
        <v>396</v>
      </c>
      <c r="L18" s="10" t="s">
        <v>166</v>
      </c>
      <c r="M18" s="10" t="s">
        <v>246</v>
      </c>
      <c r="N18" s="28" t="s">
        <v>318</v>
      </c>
      <c r="O18" s="11" t="s">
        <v>397</v>
      </c>
      <c r="P18" s="11" t="s">
        <v>396</v>
      </c>
      <c r="Q18" s="11" t="s">
        <v>397</v>
      </c>
      <c r="R18" s="11" t="s">
        <v>441</v>
      </c>
      <c r="S18" s="11" t="s">
        <v>169</v>
      </c>
      <c r="T18" s="22" t="s">
        <v>319</v>
      </c>
      <c r="U18" s="11" t="s">
        <v>27</v>
      </c>
      <c r="V18" s="11">
        <v>3</v>
      </c>
      <c r="W18" s="12">
        <v>0.1</v>
      </c>
      <c r="X18" s="12">
        <v>0.3</v>
      </c>
      <c r="Y18" s="12">
        <v>0.8</v>
      </c>
      <c r="Z18" s="12">
        <v>1</v>
      </c>
      <c r="AA18" s="12">
        <v>1</v>
      </c>
      <c r="AB18" s="13">
        <v>1189686714</v>
      </c>
      <c r="AC18" s="11" t="s">
        <v>442</v>
      </c>
      <c r="AD18" s="14" t="s">
        <v>443</v>
      </c>
      <c r="AE18" s="15">
        <v>0</v>
      </c>
      <c r="AF18" s="16">
        <v>0.2</v>
      </c>
      <c r="AG18" s="14" t="s">
        <v>444</v>
      </c>
      <c r="AH18" s="17">
        <v>45323</v>
      </c>
      <c r="AI18" s="17">
        <v>45657</v>
      </c>
      <c r="AJ18" s="14" t="s">
        <v>445</v>
      </c>
      <c r="AK18" s="14" t="s">
        <v>404</v>
      </c>
      <c r="AL18" s="14" t="s">
        <v>405</v>
      </c>
      <c r="AM18" s="14" t="s">
        <v>405</v>
      </c>
      <c r="AN18" s="14" t="s">
        <v>405</v>
      </c>
      <c r="AO18" s="14"/>
      <c r="AP18" s="14"/>
      <c r="AQ18" s="14" t="s">
        <v>405</v>
      </c>
      <c r="AR18" s="14"/>
      <c r="AS18" s="14"/>
      <c r="AT18" s="14"/>
      <c r="AU18" s="14"/>
      <c r="AV18" s="14"/>
      <c r="AW18" s="14" t="s">
        <v>405</v>
      </c>
      <c r="AX18" s="14"/>
      <c r="AY18" s="14"/>
      <c r="AZ18" s="14" t="s">
        <v>405</v>
      </c>
      <c r="BA18" s="14"/>
      <c r="BB18" s="14"/>
      <c r="BC18" s="14" t="s">
        <v>405</v>
      </c>
      <c r="BD18" s="14"/>
      <c r="BE18" s="14"/>
      <c r="BF18" s="14"/>
      <c r="BG18" s="14" t="s">
        <v>405</v>
      </c>
      <c r="BH18" s="14"/>
      <c r="BI18" s="14" t="s">
        <v>405</v>
      </c>
      <c r="BJ18" s="14"/>
      <c r="BK18" s="14"/>
      <c r="BL18" s="14"/>
      <c r="BM18" s="14"/>
      <c r="BN18" s="14"/>
      <c r="BO18" s="14"/>
      <c r="BP18" s="14"/>
      <c r="BQ18" s="14"/>
      <c r="BR18" s="14" t="s">
        <v>405</v>
      </c>
      <c r="BS18" s="14"/>
      <c r="BT18" s="14"/>
      <c r="BU18" s="14"/>
      <c r="BV18" s="14"/>
      <c r="BW18" s="14"/>
      <c r="BX18" s="14"/>
      <c r="BY18" s="14"/>
      <c r="BZ18" s="14"/>
      <c r="CA18" s="14"/>
      <c r="CB18" s="18" t="s">
        <v>446</v>
      </c>
    </row>
    <row r="19" spans="1:80" ht="75">
      <c r="A19" s="6" t="s">
        <v>391</v>
      </c>
      <c r="B19" s="7" t="s">
        <v>392</v>
      </c>
      <c r="C19" s="8">
        <v>0.3</v>
      </c>
      <c r="D19" s="7" t="s">
        <v>393</v>
      </c>
      <c r="E19" s="8">
        <v>1</v>
      </c>
      <c r="F19" s="8">
        <v>1</v>
      </c>
      <c r="G19" s="8" t="s">
        <v>97</v>
      </c>
      <c r="H19" s="9" t="s">
        <v>98</v>
      </c>
      <c r="I19" s="10" t="s">
        <v>440</v>
      </c>
      <c r="J19" s="10" t="s">
        <v>395</v>
      </c>
      <c r="K19" s="10" t="s">
        <v>396</v>
      </c>
      <c r="L19" s="10" t="s">
        <v>166</v>
      </c>
      <c r="M19" s="10" t="s">
        <v>246</v>
      </c>
      <c r="N19" s="28" t="s">
        <v>318</v>
      </c>
      <c r="O19" s="11" t="s">
        <v>397</v>
      </c>
      <c r="P19" s="19" t="s">
        <v>396</v>
      </c>
      <c r="Q19" s="19" t="s">
        <v>397</v>
      </c>
      <c r="R19" s="22" t="s">
        <v>441</v>
      </c>
      <c r="S19" s="22" t="s">
        <v>169</v>
      </c>
      <c r="T19" s="22" t="s">
        <v>319</v>
      </c>
      <c r="U19" s="22" t="s">
        <v>27</v>
      </c>
      <c r="V19" s="22">
        <v>3</v>
      </c>
      <c r="W19" s="23">
        <v>0.1</v>
      </c>
      <c r="X19" s="23">
        <v>0.3</v>
      </c>
      <c r="Y19" s="23">
        <v>0.8</v>
      </c>
      <c r="Z19" s="23">
        <v>1</v>
      </c>
      <c r="AA19" s="23">
        <v>1</v>
      </c>
      <c r="AB19" s="24">
        <v>1189686714</v>
      </c>
      <c r="AC19" s="22" t="s">
        <v>442</v>
      </c>
      <c r="AD19" s="14" t="s">
        <v>447</v>
      </c>
      <c r="AE19" s="15">
        <v>1189686714</v>
      </c>
      <c r="AF19" s="16">
        <v>0.8</v>
      </c>
      <c r="AG19" s="14" t="s">
        <v>448</v>
      </c>
      <c r="AH19" s="17">
        <v>45381</v>
      </c>
      <c r="AI19" s="17">
        <v>45443</v>
      </c>
      <c r="AJ19" s="14" t="s">
        <v>445</v>
      </c>
      <c r="AK19" s="14" t="s">
        <v>404</v>
      </c>
      <c r="AL19" s="14"/>
      <c r="AM19" s="14" t="s">
        <v>405</v>
      </c>
      <c r="AN19" s="14" t="s">
        <v>405</v>
      </c>
      <c r="AO19" s="14"/>
      <c r="AP19" s="14"/>
      <c r="AQ19" s="14" t="s">
        <v>405</v>
      </c>
      <c r="AR19" s="14"/>
      <c r="AS19" s="14"/>
      <c r="AT19" s="14"/>
      <c r="AU19" s="14"/>
      <c r="AV19" s="14"/>
      <c r="AW19" s="14" t="s">
        <v>405</v>
      </c>
      <c r="AX19" s="14"/>
      <c r="AY19" s="14"/>
      <c r="AZ19" s="14" t="s">
        <v>405</v>
      </c>
      <c r="BA19" s="14" t="s">
        <v>405</v>
      </c>
      <c r="BB19" s="14" t="s">
        <v>405</v>
      </c>
      <c r="BC19" s="14" t="s">
        <v>405</v>
      </c>
      <c r="BD19" s="14"/>
      <c r="BE19" s="14"/>
      <c r="BF19" s="14"/>
      <c r="BG19" s="14" t="s">
        <v>405</v>
      </c>
      <c r="BH19" s="14"/>
      <c r="BI19" s="14" t="s">
        <v>405</v>
      </c>
      <c r="BJ19" s="14"/>
      <c r="BK19" s="14"/>
      <c r="BL19" s="14"/>
      <c r="BM19" s="14"/>
      <c r="BN19" s="14"/>
      <c r="BO19" s="14"/>
      <c r="BP19" s="14"/>
      <c r="BQ19" s="14"/>
      <c r="BR19" s="14" t="s">
        <v>405</v>
      </c>
      <c r="BS19" s="14"/>
      <c r="BT19" s="14"/>
      <c r="BU19" s="14"/>
      <c r="BV19" s="14"/>
      <c r="BW19" s="14"/>
      <c r="BX19" s="14"/>
      <c r="BY19" s="14"/>
      <c r="BZ19" s="14"/>
      <c r="CA19" s="14"/>
      <c r="CB19" s="18" t="s">
        <v>446</v>
      </c>
    </row>
    <row r="20" spans="1:80" ht="89.25" customHeight="1">
      <c r="A20" s="6" t="s">
        <v>391</v>
      </c>
      <c r="B20" s="7" t="s">
        <v>392</v>
      </c>
      <c r="C20" s="8">
        <v>0.3</v>
      </c>
      <c r="D20" s="7" t="s">
        <v>393</v>
      </c>
      <c r="E20" s="8">
        <v>1</v>
      </c>
      <c r="F20" s="8">
        <v>1</v>
      </c>
      <c r="G20" s="8" t="s">
        <v>97</v>
      </c>
      <c r="H20" s="9" t="s">
        <v>98</v>
      </c>
      <c r="I20" s="10" t="s">
        <v>440</v>
      </c>
      <c r="J20" s="10" t="s">
        <v>449</v>
      </c>
      <c r="K20" s="10" t="s">
        <v>416</v>
      </c>
      <c r="L20" s="10" t="s">
        <v>255</v>
      </c>
      <c r="M20" s="10" t="s">
        <v>254</v>
      </c>
      <c r="N20" s="10" t="s">
        <v>323</v>
      </c>
      <c r="O20" s="14" t="s">
        <v>415</v>
      </c>
      <c r="P20" s="11" t="s">
        <v>416</v>
      </c>
      <c r="Q20" s="11" t="s">
        <v>450</v>
      </c>
      <c r="R20" s="11" t="s">
        <v>428</v>
      </c>
      <c r="S20" s="11" t="s">
        <v>324</v>
      </c>
      <c r="T20" s="11" t="s">
        <v>325</v>
      </c>
      <c r="U20" s="11" t="s">
        <v>27</v>
      </c>
      <c r="V20" s="11">
        <v>0</v>
      </c>
      <c r="W20" s="12">
        <v>0.25</v>
      </c>
      <c r="X20" s="12">
        <v>0.5</v>
      </c>
      <c r="Y20" s="12">
        <v>0.75</v>
      </c>
      <c r="Z20" s="12">
        <v>1</v>
      </c>
      <c r="AA20" s="12">
        <v>1</v>
      </c>
      <c r="AB20" s="13">
        <v>198000000</v>
      </c>
      <c r="AC20" s="11" t="s">
        <v>451</v>
      </c>
      <c r="AD20" s="14" t="s">
        <v>452</v>
      </c>
      <c r="AE20" s="15">
        <v>0</v>
      </c>
      <c r="AF20" s="27">
        <v>0.3</v>
      </c>
      <c r="AG20" s="14" t="s">
        <v>453</v>
      </c>
      <c r="AH20" s="17">
        <v>45306</v>
      </c>
      <c r="AI20" s="17">
        <v>45641</v>
      </c>
      <c r="AJ20" s="14" t="s">
        <v>454</v>
      </c>
      <c r="AK20" s="14" t="s">
        <v>404</v>
      </c>
      <c r="AL20" s="14"/>
      <c r="AM20" s="14"/>
      <c r="AN20" s="14"/>
      <c r="AO20" s="14"/>
      <c r="AP20" s="14"/>
      <c r="AQ20" s="14"/>
      <c r="AR20" s="14"/>
      <c r="AS20" s="14"/>
      <c r="AT20" s="14"/>
      <c r="AU20" s="14"/>
      <c r="AV20" s="14"/>
      <c r="AW20" s="14" t="s">
        <v>405</v>
      </c>
      <c r="AX20" s="14" t="s">
        <v>405</v>
      </c>
      <c r="AY20" s="14"/>
      <c r="AZ20" s="14" t="s">
        <v>405</v>
      </c>
      <c r="BA20" s="14"/>
      <c r="BB20" s="14"/>
      <c r="BC20" s="14" t="s">
        <v>405</v>
      </c>
      <c r="BD20" s="14"/>
      <c r="BE20" s="14"/>
      <c r="BF20" s="14"/>
      <c r="BG20" s="14" t="s">
        <v>405</v>
      </c>
      <c r="BH20" s="14"/>
      <c r="BI20" s="14" t="s">
        <v>405</v>
      </c>
      <c r="BJ20" s="14"/>
      <c r="BK20" s="14"/>
      <c r="BL20" s="14"/>
      <c r="BM20" s="14"/>
      <c r="BN20" s="14"/>
      <c r="BO20" s="14"/>
      <c r="BP20" s="14"/>
      <c r="BQ20" s="14"/>
      <c r="BR20" s="14"/>
      <c r="BS20" s="14"/>
      <c r="BT20" s="14"/>
      <c r="BU20" s="14"/>
      <c r="BV20" s="14"/>
      <c r="BW20" s="14"/>
      <c r="BX20" s="14"/>
      <c r="BY20" s="14"/>
      <c r="BZ20" s="14"/>
      <c r="CA20" s="14"/>
      <c r="CB20" s="18" t="s">
        <v>455</v>
      </c>
    </row>
    <row r="21" spans="1:80" ht="87.5">
      <c r="A21" s="6" t="s">
        <v>391</v>
      </c>
      <c r="B21" s="7" t="s">
        <v>392</v>
      </c>
      <c r="C21" s="8">
        <v>0.3</v>
      </c>
      <c r="D21" s="7" t="s">
        <v>393</v>
      </c>
      <c r="E21" s="8">
        <v>1</v>
      </c>
      <c r="F21" s="8">
        <v>1</v>
      </c>
      <c r="G21" s="8" t="s">
        <v>97</v>
      </c>
      <c r="H21" s="9" t="s">
        <v>98</v>
      </c>
      <c r="I21" s="10" t="s">
        <v>440</v>
      </c>
      <c r="J21" s="10" t="s">
        <v>449</v>
      </c>
      <c r="K21" s="10" t="s">
        <v>416</v>
      </c>
      <c r="L21" s="10" t="s">
        <v>255</v>
      </c>
      <c r="M21" s="10" t="s">
        <v>254</v>
      </c>
      <c r="N21" s="10" t="s">
        <v>323</v>
      </c>
      <c r="O21" s="14" t="s">
        <v>415</v>
      </c>
      <c r="P21" s="19" t="s">
        <v>416</v>
      </c>
      <c r="Q21" s="19" t="s">
        <v>450</v>
      </c>
      <c r="R21" s="19" t="s">
        <v>428</v>
      </c>
      <c r="S21" s="19" t="s">
        <v>324</v>
      </c>
      <c r="T21" s="11" t="s">
        <v>325</v>
      </c>
      <c r="U21" s="19" t="s">
        <v>27</v>
      </c>
      <c r="V21" s="19">
        <v>0</v>
      </c>
      <c r="W21" s="20">
        <v>0.1</v>
      </c>
      <c r="X21" s="20">
        <v>0.4</v>
      </c>
      <c r="Y21" s="20">
        <v>0.7</v>
      </c>
      <c r="Z21" s="20">
        <v>1</v>
      </c>
      <c r="AA21" s="20">
        <v>1</v>
      </c>
      <c r="AB21" s="21">
        <v>198000000</v>
      </c>
      <c r="AC21" s="19" t="s">
        <v>451</v>
      </c>
      <c r="AD21" s="14" t="s">
        <v>456</v>
      </c>
      <c r="AE21" s="15">
        <v>0</v>
      </c>
      <c r="AF21" s="27">
        <v>0.4</v>
      </c>
      <c r="AG21" s="14" t="s">
        <v>457</v>
      </c>
      <c r="AH21" s="17">
        <v>45306</v>
      </c>
      <c r="AI21" s="17">
        <v>45641</v>
      </c>
      <c r="AJ21" s="14" t="s">
        <v>458</v>
      </c>
      <c r="AK21" s="14" t="s">
        <v>404</v>
      </c>
      <c r="AL21" s="14"/>
      <c r="AM21" s="14"/>
      <c r="AN21" s="14"/>
      <c r="AO21" s="14"/>
      <c r="AP21" s="14"/>
      <c r="AQ21" s="14"/>
      <c r="AR21" s="14"/>
      <c r="AS21" s="14"/>
      <c r="AT21" s="14"/>
      <c r="AU21" s="14"/>
      <c r="AV21" s="14"/>
      <c r="AW21" s="14" t="s">
        <v>405</v>
      </c>
      <c r="AX21" s="14" t="s">
        <v>405</v>
      </c>
      <c r="AY21" s="14"/>
      <c r="AZ21" s="14"/>
      <c r="BA21" s="14" t="s">
        <v>405</v>
      </c>
      <c r="BB21" s="14"/>
      <c r="BC21" s="14"/>
      <c r="BD21" s="14"/>
      <c r="BE21" s="14"/>
      <c r="BF21" s="14"/>
      <c r="BG21" s="14" t="s">
        <v>405</v>
      </c>
      <c r="BH21" s="14"/>
      <c r="BI21" s="14" t="s">
        <v>405</v>
      </c>
      <c r="BJ21" s="14"/>
      <c r="BK21" s="14"/>
      <c r="BL21" s="14"/>
      <c r="BM21" s="14"/>
      <c r="BN21" s="14"/>
      <c r="BO21" s="14"/>
      <c r="BP21" s="14"/>
      <c r="BQ21" s="14"/>
      <c r="BR21" s="14"/>
      <c r="BS21" s="14"/>
      <c r="BT21" s="14"/>
      <c r="BU21" s="14"/>
      <c r="BV21" s="14"/>
      <c r="BW21" s="14"/>
      <c r="BX21" s="14"/>
      <c r="BY21" s="14"/>
      <c r="BZ21" s="14"/>
      <c r="CA21" s="14"/>
      <c r="CB21" s="18" t="s">
        <v>455</v>
      </c>
    </row>
    <row r="22" spans="1:80" ht="87.5">
      <c r="A22" s="6" t="s">
        <v>391</v>
      </c>
      <c r="B22" s="7" t="s">
        <v>392</v>
      </c>
      <c r="C22" s="8">
        <v>0.3</v>
      </c>
      <c r="D22" s="7" t="s">
        <v>393</v>
      </c>
      <c r="E22" s="8">
        <v>1</v>
      </c>
      <c r="F22" s="8">
        <v>1</v>
      </c>
      <c r="G22" s="8" t="s">
        <v>97</v>
      </c>
      <c r="H22" s="9" t="s">
        <v>98</v>
      </c>
      <c r="I22" s="10" t="s">
        <v>440</v>
      </c>
      <c r="J22" s="10" t="s">
        <v>449</v>
      </c>
      <c r="K22" s="10" t="s">
        <v>416</v>
      </c>
      <c r="L22" s="10" t="s">
        <v>255</v>
      </c>
      <c r="M22" s="10" t="s">
        <v>254</v>
      </c>
      <c r="N22" s="10" t="s">
        <v>323</v>
      </c>
      <c r="O22" s="14" t="s">
        <v>415</v>
      </c>
      <c r="P22" s="22" t="s">
        <v>416</v>
      </c>
      <c r="Q22" s="22" t="s">
        <v>450</v>
      </c>
      <c r="R22" s="22" t="s">
        <v>428</v>
      </c>
      <c r="S22" s="22" t="s">
        <v>324</v>
      </c>
      <c r="T22" s="11" t="s">
        <v>325</v>
      </c>
      <c r="U22" s="22" t="s">
        <v>27</v>
      </c>
      <c r="V22" s="22">
        <v>0</v>
      </c>
      <c r="W22" s="23">
        <v>0.1</v>
      </c>
      <c r="X22" s="23">
        <v>0.4</v>
      </c>
      <c r="Y22" s="23">
        <v>0.7</v>
      </c>
      <c r="Z22" s="23">
        <v>1</v>
      </c>
      <c r="AA22" s="23">
        <v>1</v>
      </c>
      <c r="AB22" s="24">
        <v>198000000</v>
      </c>
      <c r="AC22" s="22" t="s">
        <v>451</v>
      </c>
      <c r="AD22" s="14" t="s">
        <v>459</v>
      </c>
      <c r="AE22" s="15">
        <v>198000000</v>
      </c>
      <c r="AF22" s="27">
        <v>0.3</v>
      </c>
      <c r="AG22" s="14" t="s">
        <v>460</v>
      </c>
      <c r="AH22" s="17">
        <v>45306</v>
      </c>
      <c r="AI22" s="17">
        <v>45641</v>
      </c>
      <c r="AJ22" s="14" t="s">
        <v>461</v>
      </c>
      <c r="AK22" s="14" t="s">
        <v>404</v>
      </c>
      <c r="AL22" s="14"/>
      <c r="AM22" s="14" t="s">
        <v>405</v>
      </c>
      <c r="AN22" s="14" t="s">
        <v>405</v>
      </c>
      <c r="AO22" s="14"/>
      <c r="AP22" s="14"/>
      <c r="AQ22" s="14" t="s">
        <v>405</v>
      </c>
      <c r="AR22" s="14"/>
      <c r="AS22" s="14"/>
      <c r="AT22" s="14"/>
      <c r="AU22" s="14"/>
      <c r="AV22" s="14"/>
      <c r="AW22" s="14" t="s">
        <v>405</v>
      </c>
      <c r="AX22" s="14" t="s">
        <v>405</v>
      </c>
      <c r="AY22" s="14" t="s">
        <v>405</v>
      </c>
      <c r="AZ22" s="14" t="s">
        <v>405</v>
      </c>
      <c r="BA22" s="14" t="s">
        <v>405</v>
      </c>
      <c r="BB22" s="14" t="s">
        <v>405</v>
      </c>
      <c r="BC22" s="14" t="s">
        <v>405</v>
      </c>
      <c r="BD22" s="14" t="s">
        <v>405</v>
      </c>
      <c r="BE22" s="14" t="s">
        <v>405</v>
      </c>
      <c r="BF22" s="14"/>
      <c r="BG22" s="14" t="s">
        <v>405</v>
      </c>
      <c r="BH22" s="14"/>
      <c r="BI22" s="14" t="s">
        <v>405</v>
      </c>
      <c r="BJ22" s="14"/>
      <c r="BK22" s="14" t="s">
        <v>405</v>
      </c>
      <c r="BL22" s="14"/>
      <c r="BM22" s="14"/>
      <c r="BN22" s="14"/>
      <c r="BO22" s="14"/>
      <c r="BP22" s="14"/>
      <c r="BQ22" s="14"/>
      <c r="BR22" s="14" t="s">
        <v>405</v>
      </c>
      <c r="BS22" s="14"/>
      <c r="BT22" s="14"/>
      <c r="BU22" s="14"/>
      <c r="BV22" s="14"/>
      <c r="BW22" s="14"/>
      <c r="BX22" s="14"/>
      <c r="BY22" s="14"/>
      <c r="BZ22" s="14"/>
      <c r="CA22" s="14"/>
      <c r="CB22" s="18" t="s">
        <v>455</v>
      </c>
    </row>
    <row r="23" spans="1:80" ht="87.5">
      <c r="A23" s="6" t="s">
        <v>391</v>
      </c>
      <c r="B23" s="7" t="s">
        <v>392</v>
      </c>
      <c r="C23" s="8">
        <v>0.3</v>
      </c>
      <c r="D23" s="7" t="s">
        <v>393</v>
      </c>
      <c r="E23" s="8">
        <v>1</v>
      </c>
      <c r="F23" s="8">
        <v>1</v>
      </c>
      <c r="G23" s="8" t="s">
        <v>97</v>
      </c>
      <c r="H23" s="9" t="s">
        <v>98</v>
      </c>
      <c r="I23" s="10" t="s">
        <v>440</v>
      </c>
      <c r="J23" s="10" t="s">
        <v>462</v>
      </c>
      <c r="K23" s="10" t="s">
        <v>426</v>
      </c>
      <c r="L23" s="10" t="s">
        <v>202</v>
      </c>
      <c r="M23" s="14" t="s">
        <v>160</v>
      </c>
      <c r="N23" s="29" t="s">
        <v>314</v>
      </c>
      <c r="O23" s="11" t="s">
        <v>425</v>
      </c>
      <c r="P23" s="11" t="s">
        <v>426</v>
      </c>
      <c r="Q23" s="11" t="s">
        <v>162</v>
      </c>
      <c r="R23" s="11" t="s">
        <v>463</v>
      </c>
      <c r="S23" s="14" t="s">
        <v>315</v>
      </c>
      <c r="T23" s="30" t="s">
        <v>316</v>
      </c>
      <c r="U23" s="14" t="s">
        <v>27</v>
      </c>
      <c r="V23" s="14" t="s">
        <v>49</v>
      </c>
      <c r="W23" s="16">
        <v>0.375</v>
      </c>
      <c r="X23" s="16">
        <v>0.5</v>
      </c>
      <c r="Y23" s="16">
        <v>1</v>
      </c>
      <c r="Z23" s="16">
        <v>0</v>
      </c>
      <c r="AA23" s="16">
        <v>1</v>
      </c>
      <c r="AB23" s="15">
        <v>9945000000</v>
      </c>
      <c r="AC23" s="14" t="s">
        <v>429</v>
      </c>
      <c r="AD23" s="14" t="s">
        <v>464</v>
      </c>
      <c r="AE23" s="26">
        <v>9945000000</v>
      </c>
      <c r="AF23" s="16">
        <v>0.25</v>
      </c>
      <c r="AG23" s="14" t="s">
        <v>465</v>
      </c>
      <c r="AH23" s="17">
        <v>45337</v>
      </c>
      <c r="AI23" s="17">
        <v>45657</v>
      </c>
      <c r="AJ23" s="14" t="s">
        <v>466</v>
      </c>
      <c r="AK23" s="14" t="s">
        <v>433</v>
      </c>
      <c r="AL23" s="14"/>
      <c r="AM23" s="14"/>
      <c r="AN23" s="14"/>
      <c r="AO23" s="14"/>
      <c r="AP23" s="14"/>
      <c r="AQ23" s="14"/>
      <c r="AR23" s="14"/>
      <c r="AS23" s="14"/>
      <c r="AT23" s="14"/>
      <c r="AU23" s="14"/>
      <c r="AV23" s="14"/>
      <c r="AW23" s="14" t="s">
        <v>405</v>
      </c>
      <c r="AX23" s="14"/>
      <c r="AY23" s="14"/>
      <c r="AZ23" s="14" t="s">
        <v>405</v>
      </c>
      <c r="BA23" s="14"/>
      <c r="BB23" s="14"/>
      <c r="BC23" s="14"/>
      <c r="BD23" s="14"/>
      <c r="BE23" s="14"/>
      <c r="BF23" s="14"/>
      <c r="BG23" s="14" t="s">
        <v>405</v>
      </c>
      <c r="BH23" s="14"/>
      <c r="BI23" s="14" t="s">
        <v>405</v>
      </c>
      <c r="BJ23" s="14"/>
      <c r="BK23" s="14"/>
      <c r="BL23" s="14"/>
      <c r="BM23" s="14"/>
      <c r="BN23" s="14"/>
      <c r="BO23" s="14"/>
      <c r="BP23" s="14"/>
      <c r="BQ23" s="14"/>
      <c r="BR23" s="14"/>
      <c r="BS23" s="14"/>
      <c r="BT23" s="14"/>
      <c r="BU23" s="14"/>
      <c r="BV23" s="14"/>
      <c r="BW23" s="14"/>
      <c r="BX23" s="14"/>
      <c r="BY23" s="14"/>
      <c r="BZ23" s="14"/>
      <c r="CA23" s="14"/>
      <c r="CB23" s="18" t="s">
        <v>467</v>
      </c>
    </row>
    <row r="24" spans="1:80" ht="87.5">
      <c r="A24" s="6" t="s">
        <v>391</v>
      </c>
      <c r="B24" s="7" t="s">
        <v>392</v>
      </c>
      <c r="C24" s="8">
        <v>0.3</v>
      </c>
      <c r="D24" s="7" t="s">
        <v>393</v>
      </c>
      <c r="E24" s="8">
        <v>1</v>
      </c>
      <c r="F24" s="8">
        <v>1</v>
      </c>
      <c r="G24" s="8" t="s">
        <v>97</v>
      </c>
      <c r="H24" s="9" t="s">
        <v>98</v>
      </c>
      <c r="I24" s="10" t="s">
        <v>440</v>
      </c>
      <c r="J24" s="10" t="s">
        <v>462</v>
      </c>
      <c r="K24" s="10" t="s">
        <v>426</v>
      </c>
      <c r="L24" s="10" t="s">
        <v>245</v>
      </c>
      <c r="M24" s="14" t="s">
        <v>162</v>
      </c>
      <c r="N24" s="29" t="s">
        <v>314</v>
      </c>
      <c r="O24" s="11" t="s">
        <v>425</v>
      </c>
      <c r="P24" s="19" t="s">
        <v>426</v>
      </c>
      <c r="Q24" s="19" t="s">
        <v>162</v>
      </c>
      <c r="R24" s="19" t="s">
        <v>463</v>
      </c>
      <c r="S24" s="14" t="s">
        <v>317</v>
      </c>
      <c r="T24" s="30" t="s">
        <v>316</v>
      </c>
      <c r="U24" s="14" t="s">
        <v>27</v>
      </c>
      <c r="V24" s="14" t="s">
        <v>49</v>
      </c>
      <c r="W24" s="16">
        <v>0</v>
      </c>
      <c r="X24" s="16">
        <v>0.375</v>
      </c>
      <c r="Y24" s="16">
        <v>0.5</v>
      </c>
      <c r="Z24" s="16">
        <v>1</v>
      </c>
      <c r="AA24" s="16">
        <v>1</v>
      </c>
      <c r="AB24" s="15">
        <v>86850000</v>
      </c>
      <c r="AC24" s="14" t="s">
        <v>429</v>
      </c>
      <c r="AD24" s="14" t="s">
        <v>468</v>
      </c>
      <c r="AE24" s="26">
        <v>86850000</v>
      </c>
      <c r="AF24" s="16">
        <v>0.15</v>
      </c>
      <c r="AG24" s="14" t="s">
        <v>469</v>
      </c>
      <c r="AH24" s="17">
        <v>45352</v>
      </c>
      <c r="AI24" s="17">
        <v>45657</v>
      </c>
      <c r="AJ24" s="14" t="s">
        <v>466</v>
      </c>
      <c r="AK24" s="14" t="s">
        <v>433</v>
      </c>
      <c r="AL24" s="14"/>
      <c r="AM24" s="14"/>
      <c r="AN24" s="14"/>
      <c r="AO24" s="14"/>
      <c r="AP24" s="14"/>
      <c r="AQ24" s="14"/>
      <c r="AR24" s="14"/>
      <c r="AS24" s="14"/>
      <c r="AT24" s="14"/>
      <c r="AU24" s="14"/>
      <c r="AV24" s="14"/>
      <c r="AW24" s="14" t="s">
        <v>405</v>
      </c>
      <c r="AX24" s="14"/>
      <c r="AY24" s="14"/>
      <c r="AZ24" s="14" t="s">
        <v>405</v>
      </c>
      <c r="BA24" s="14" t="s">
        <v>405</v>
      </c>
      <c r="BB24" s="14"/>
      <c r="BC24" s="14"/>
      <c r="BD24" s="14"/>
      <c r="BE24" s="14"/>
      <c r="BF24" s="14"/>
      <c r="BG24" s="14" t="s">
        <v>405</v>
      </c>
      <c r="BH24" s="14"/>
      <c r="BI24" s="14" t="s">
        <v>405</v>
      </c>
      <c r="BJ24" s="14" t="s">
        <v>405</v>
      </c>
      <c r="BK24" s="14"/>
      <c r="BL24" s="14"/>
      <c r="BM24" s="14"/>
      <c r="BN24" s="14"/>
      <c r="BO24" s="14"/>
      <c r="BP24" s="14"/>
      <c r="BQ24" s="14"/>
      <c r="BR24" s="14"/>
      <c r="BS24" s="14"/>
      <c r="BT24" s="14"/>
      <c r="BU24" s="14"/>
      <c r="BV24" s="14"/>
      <c r="BW24" s="14"/>
      <c r="BX24" s="14"/>
      <c r="BY24" s="14"/>
      <c r="BZ24" s="14"/>
      <c r="CA24" s="14"/>
      <c r="CB24" s="18" t="s">
        <v>467</v>
      </c>
    </row>
    <row r="25" spans="1:80" ht="89.25" customHeight="1">
      <c r="A25" s="6" t="s">
        <v>391</v>
      </c>
      <c r="B25" s="7" t="s">
        <v>392</v>
      </c>
      <c r="C25" s="8">
        <v>0.3</v>
      </c>
      <c r="D25" s="7" t="s">
        <v>393</v>
      </c>
      <c r="E25" s="8">
        <v>1</v>
      </c>
      <c r="F25" s="8">
        <v>1</v>
      </c>
      <c r="G25" s="8" t="s">
        <v>97</v>
      </c>
      <c r="H25" s="9" t="s">
        <v>98</v>
      </c>
      <c r="I25" s="10" t="s">
        <v>440</v>
      </c>
      <c r="J25" s="10" t="s">
        <v>462</v>
      </c>
      <c r="K25" s="10" t="s">
        <v>426</v>
      </c>
      <c r="L25" s="10" t="s">
        <v>174</v>
      </c>
      <c r="M25" s="14" t="s">
        <v>240</v>
      </c>
      <c r="N25" s="31" t="s">
        <v>311</v>
      </c>
      <c r="O25" s="11" t="s">
        <v>425</v>
      </c>
      <c r="P25" s="22" t="s">
        <v>426</v>
      </c>
      <c r="Q25" s="22" t="s">
        <v>427</v>
      </c>
      <c r="R25" s="22" t="s">
        <v>428</v>
      </c>
      <c r="S25" s="14" t="s">
        <v>312</v>
      </c>
      <c r="T25" s="14" t="s">
        <v>313</v>
      </c>
      <c r="U25" s="14" t="s">
        <v>27</v>
      </c>
      <c r="V25" s="14" t="s">
        <v>49</v>
      </c>
      <c r="W25" s="16">
        <v>0</v>
      </c>
      <c r="X25" s="16">
        <v>0.33</v>
      </c>
      <c r="Y25" s="16">
        <v>0.66</v>
      </c>
      <c r="Z25" s="16">
        <v>1</v>
      </c>
      <c r="AA25" s="16">
        <v>1</v>
      </c>
      <c r="AB25" s="15">
        <v>4400000000</v>
      </c>
      <c r="AC25" s="14" t="s">
        <v>429</v>
      </c>
      <c r="AD25" s="14" t="s">
        <v>470</v>
      </c>
      <c r="AE25" s="26">
        <v>4400000000</v>
      </c>
      <c r="AF25" s="16">
        <v>0.25</v>
      </c>
      <c r="AG25" s="14" t="s">
        <v>431</v>
      </c>
      <c r="AH25" s="17">
        <v>45352</v>
      </c>
      <c r="AI25" s="17">
        <v>45657</v>
      </c>
      <c r="AJ25" s="14" t="s">
        <v>432</v>
      </c>
      <c r="AK25" s="14" t="s">
        <v>433</v>
      </c>
      <c r="AL25" s="14" t="s">
        <v>405</v>
      </c>
      <c r="AM25" s="14"/>
      <c r="AN25" s="14"/>
      <c r="AO25" s="14"/>
      <c r="AP25" s="14"/>
      <c r="AQ25" s="14"/>
      <c r="AR25" s="14"/>
      <c r="AS25" s="14"/>
      <c r="AT25" s="14"/>
      <c r="AU25" s="14"/>
      <c r="AV25" s="14"/>
      <c r="AW25" s="14" t="s">
        <v>405</v>
      </c>
      <c r="AX25" s="14"/>
      <c r="AY25" s="14"/>
      <c r="AZ25" s="14" t="s">
        <v>405</v>
      </c>
      <c r="BA25" s="14" t="s">
        <v>405</v>
      </c>
      <c r="BB25" s="14"/>
      <c r="BC25" s="14"/>
      <c r="BD25" s="14"/>
      <c r="BE25" s="14"/>
      <c r="BF25" s="14"/>
      <c r="BG25" s="14" t="s">
        <v>405</v>
      </c>
      <c r="BH25" s="14"/>
      <c r="BI25" s="14" t="s">
        <v>405</v>
      </c>
      <c r="BJ25" s="14" t="s">
        <v>405</v>
      </c>
      <c r="BK25" s="14"/>
      <c r="BL25" s="14"/>
      <c r="BM25" s="14"/>
      <c r="BN25" s="14"/>
      <c r="BO25" s="14"/>
      <c r="BP25" s="14"/>
      <c r="BQ25" s="14"/>
      <c r="BR25" s="14"/>
      <c r="BS25" s="14"/>
      <c r="BT25" s="14"/>
      <c r="BU25" s="14"/>
      <c r="BV25" s="14"/>
      <c r="BW25" s="14"/>
      <c r="BX25" s="14"/>
      <c r="BY25" s="14"/>
      <c r="BZ25" s="14"/>
      <c r="CA25" s="14"/>
      <c r="CB25" s="18" t="s">
        <v>471</v>
      </c>
    </row>
    <row r="26" spans="1:80" ht="75">
      <c r="A26" s="6" t="s">
        <v>391</v>
      </c>
      <c r="B26" s="7" t="s">
        <v>392</v>
      </c>
      <c r="C26" s="8">
        <v>0.3</v>
      </c>
      <c r="D26" s="7" t="s">
        <v>393</v>
      </c>
      <c r="E26" s="8">
        <v>1</v>
      </c>
      <c r="F26" s="8">
        <v>1</v>
      </c>
      <c r="G26" s="8" t="s">
        <v>97</v>
      </c>
      <c r="H26" s="9" t="s">
        <v>98</v>
      </c>
      <c r="I26" s="10" t="s">
        <v>440</v>
      </c>
      <c r="J26" s="10" t="s">
        <v>472</v>
      </c>
      <c r="K26" s="10" t="s">
        <v>396</v>
      </c>
      <c r="L26" s="10" t="s">
        <v>221</v>
      </c>
      <c r="M26" s="10" t="s">
        <v>249</v>
      </c>
      <c r="N26" s="10" t="s">
        <v>320</v>
      </c>
      <c r="O26" s="11" t="s">
        <v>397</v>
      </c>
      <c r="P26" s="11" t="s">
        <v>396</v>
      </c>
      <c r="Q26" s="11" t="s">
        <v>473</v>
      </c>
      <c r="R26" s="11" t="s">
        <v>474</v>
      </c>
      <c r="S26" s="11" t="s">
        <v>321</v>
      </c>
      <c r="T26" s="11" t="s">
        <v>322</v>
      </c>
      <c r="U26" s="11" t="s">
        <v>27</v>
      </c>
      <c r="V26" s="14" t="s">
        <v>49</v>
      </c>
      <c r="W26" s="12">
        <v>0.25</v>
      </c>
      <c r="X26" s="12">
        <v>0.5</v>
      </c>
      <c r="Y26" s="12">
        <v>0.75</v>
      </c>
      <c r="Z26" s="12">
        <v>1</v>
      </c>
      <c r="AA26" s="12">
        <v>1</v>
      </c>
      <c r="AB26" s="13">
        <v>4400000000</v>
      </c>
      <c r="AC26" s="11" t="s">
        <v>429</v>
      </c>
      <c r="AD26" s="14" t="s">
        <v>475</v>
      </c>
      <c r="AE26" s="15">
        <v>0</v>
      </c>
      <c r="AF26" s="16">
        <v>0.3</v>
      </c>
      <c r="AG26" s="14" t="s">
        <v>476</v>
      </c>
      <c r="AH26" s="17">
        <v>45292</v>
      </c>
      <c r="AI26" s="17">
        <v>45443</v>
      </c>
      <c r="AJ26" s="14" t="s">
        <v>472</v>
      </c>
      <c r="AK26" s="14" t="s">
        <v>404</v>
      </c>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8" t="s">
        <v>477</v>
      </c>
    </row>
    <row r="27" spans="1:80" ht="75">
      <c r="A27" s="6" t="s">
        <v>391</v>
      </c>
      <c r="B27" s="7" t="s">
        <v>392</v>
      </c>
      <c r="C27" s="8">
        <v>0.3</v>
      </c>
      <c r="D27" s="7" t="s">
        <v>393</v>
      </c>
      <c r="E27" s="8">
        <v>1</v>
      </c>
      <c r="F27" s="8">
        <v>1</v>
      </c>
      <c r="G27" s="8" t="s">
        <v>97</v>
      </c>
      <c r="H27" s="9" t="s">
        <v>98</v>
      </c>
      <c r="I27" s="10" t="s">
        <v>440</v>
      </c>
      <c r="J27" s="10" t="s">
        <v>472</v>
      </c>
      <c r="K27" s="10" t="s">
        <v>396</v>
      </c>
      <c r="L27" s="10" t="s">
        <v>221</v>
      </c>
      <c r="M27" s="10" t="s">
        <v>249</v>
      </c>
      <c r="N27" s="10" t="s">
        <v>320</v>
      </c>
      <c r="O27" s="11" t="s">
        <v>397</v>
      </c>
      <c r="P27" s="19" t="s">
        <v>396</v>
      </c>
      <c r="Q27" s="22" t="s">
        <v>473</v>
      </c>
      <c r="R27" s="22" t="s">
        <v>474</v>
      </c>
      <c r="S27" s="22" t="s">
        <v>321</v>
      </c>
      <c r="T27" s="11" t="s">
        <v>322</v>
      </c>
      <c r="U27" s="22" t="s">
        <v>27</v>
      </c>
      <c r="V27" s="14" t="s">
        <v>49</v>
      </c>
      <c r="W27" s="23">
        <v>0.25</v>
      </c>
      <c r="X27" s="23">
        <v>0.5</v>
      </c>
      <c r="Y27" s="23">
        <v>0.75</v>
      </c>
      <c r="Z27" s="23">
        <v>1</v>
      </c>
      <c r="AA27" s="23">
        <v>1</v>
      </c>
      <c r="AB27" s="13">
        <v>4400000000</v>
      </c>
      <c r="AC27" s="22" t="s">
        <v>429</v>
      </c>
      <c r="AD27" s="14" t="s">
        <v>478</v>
      </c>
      <c r="AE27" s="15">
        <v>0</v>
      </c>
      <c r="AF27" s="16">
        <v>0.7</v>
      </c>
      <c r="AG27" s="14" t="s">
        <v>479</v>
      </c>
      <c r="AH27" s="17">
        <v>45292</v>
      </c>
      <c r="AI27" s="17">
        <v>45657</v>
      </c>
      <c r="AJ27" s="14" t="s">
        <v>472</v>
      </c>
      <c r="AK27" s="14" t="s">
        <v>404</v>
      </c>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8" t="s">
        <v>477</v>
      </c>
    </row>
    <row r="28" spans="1:80" ht="87.5">
      <c r="A28" s="6" t="s">
        <v>391</v>
      </c>
      <c r="B28" s="7" t="s">
        <v>392</v>
      </c>
      <c r="C28" s="8">
        <v>0.3</v>
      </c>
      <c r="D28" s="7" t="s">
        <v>393</v>
      </c>
      <c r="E28" s="8">
        <v>1</v>
      </c>
      <c r="F28" s="8">
        <v>1</v>
      </c>
      <c r="G28" s="8" t="s">
        <v>97</v>
      </c>
      <c r="H28" s="9" t="s">
        <v>98</v>
      </c>
      <c r="I28" s="10" t="s">
        <v>440</v>
      </c>
      <c r="J28" s="10" t="s">
        <v>480</v>
      </c>
      <c r="K28" s="10" t="s">
        <v>481</v>
      </c>
      <c r="L28" s="10" t="s">
        <v>99</v>
      </c>
      <c r="M28" s="9" t="s">
        <v>100</v>
      </c>
      <c r="N28" s="9" t="s">
        <v>66</v>
      </c>
      <c r="O28" s="14" t="s">
        <v>482</v>
      </c>
      <c r="P28" s="14" t="s">
        <v>481</v>
      </c>
      <c r="Q28" s="14" t="s">
        <v>483</v>
      </c>
      <c r="R28" s="14" t="s">
        <v>484</v>
      </c>
      <c r="S28" s="11" t="s">
        <v>101</v>
      </c>
      <c r="T28" s="11" t="s">
        <v>66</v>
      </c>
      <c r="U28" s="11" t="s">
        <v>27</v>
      </c>
      <c r="V28" s="12">
        <v>0.499</v>
      </c>
      <c r="W28" s="12">
        <v>0</v>
      </c>
      <c r="X28" s="12">
        <v>0.14000000000000001</v>
      </c>
      <c r="Y28" s="12">
        <v>0.4</v>
      </c>
      <c r="Z28" s="12">
        <v>1</v>
      </c>
      <c r="AA28" s="12">
        <v>1</v>
      </c>
      <c r="AB28" s="13">
        <v>15322000000</v>
      </c>
      <c r="AC28" s="11" t="s">
        <v>485</v>
      </c>
      <c r="AD28" s="14" t="s">
        <v>103</v>
      </c>
      <c r="AE28" s="15">
        <v>0</v>
      </c>
      <c r="AF28" s="16">
        <v>0.2</v>
      </c>
      <c r="AG28" s="14" t="s">
        <v>104</v>
      </c>
      <c r="AH28" s="17">
        <v>45306</v>
      </c>
      <c r="AI28" s="17">
        <v>45412</v>
      </c>
      <c r="AJ28" s="14" t="s">
        <v>105</v>
      </c>
      <c r="AK28" s="14" t="s">
        <v>404</v>
      </c>
      <c r="AL28" s="14" t="s">
        <v>405</v>
      </c>
      <c r="AM28" s="14"/>
      <c r="AN28" s="14"/>
      <c r="AO28" s="14"/>
      <c r="AP28" s="14"/>
      <c r="AQ28" s="14"/>
      <c r="AR28" s="14"/>
      <c r="AS28" s="14"/>
      <c r="AT28" s="14"/>
      <c r="AU28" s="14"/>
      <c r="AV28" s="14"/>
      <c r="AW28" s="14" t="s">
        <v>405</v>
      </c>
      <c r="AX28" s="14" t="s">
        <v>405</v>
      </c>
      <c r="AY28" s="14"/>
      <c r="AZ28" s="14"/>
      <c r="BA28" s="14"/>
      <c r="BB28" s="14"/>
      <c r="BC28" s="14"/>
      <c r="BD28" s="14"/>
      <c r="BE28" s="14"/>
      <c r="BF28" s="14"/>
      <c r="BG28" s="14" t="s">
        <v>405</v>
      </c>
      <c r="BH28" s="14"/>
      <c r="BI28" s="14" t="s">
        <v>405</v>
      </c>
      <c r="BJ28" s="14"/>
      <c r="BK28" s="14"/>
      <c r="BL28" s="14"/>
      <c r="BM28" s="14"/>
      <c r="BN28" s="14"/>
      <c r="BO28" s="14"/>
      <c r="BP28" s="14"/>
      <c r="BQ28" s="14"/>
      <c r="BR28" s="14"/>
      <c r="BS28" s="14"/>
      <c r="BT28" s="14"/>
      <c r="BU28" s="14"/>
      <c r="BV28" s="14"/>
      <c r="BW28" s="14"/>
      <c r="BX28" s="14"/>
      <c r="BY28" s="14"/>
      <c r="BZ28" s="14"/>
      <c r="CA28" s="14"/>
      <c r="CB28" s="18" t="s">
        <v>102</v>
      </c>
    </row>
    <row r="29" spans="1:80" ht="87.5">
      <c r="A29" s="6" t="s">
        <v>391</v>
      </c>
      <c r="B29" s="7" t="s">
        <v>392</v>
      </c>
      <c r="C29" s="8">
        <v>0.3</v>
      </c>
      <c r="D29" s="7" t="s">
        <v>393</v>
      </c>
      <c r="E29" s="8">
        <v>1</v>
      </c>
      <c r="F29" s="8">
        <v>1</v>
      </c>
      <c r="G29" s="8" t="s">
        <v>97</v>
      </c>
      <c r="H29" s="9" t="s">
        <v>98</v>
      </c>
      <c r="I29" s="10" t="s">
        <v>440</v>
      </c>
      <c r="J29" s="10" t="s">
        <v>480</v>
      </c>
      <c r="K29" s="10" t="s">
        <v>481</v>
      </c>
      <c r="L29" s="10" t="s">
        <v>99</v>
      </c>
      <c r="M29" s="9" t="s">
        <v>100</v>
      </c>
      <c r="N29" s="9" t="s">
        <v>66</v>
      </c>
      <c r="O29" s="14" t="s">
        <v>482</v>
      </c>
      <c r="P29" s="14" t="s">
        <v>481</v>
      </c>
      <c r="Q29" s="14" t="s">
        <v>483</v>
      </c>
      <c r="R29" s="14" t="s">
        <v>484</v>
      </c>
      <c r="S29" s="19" t="s">
        <v>101</v>
      </c>
      <c r="T29" s="11" t="s">
        <v>66</v>
      </c>
      <c r="U29" s="19" t="s">
        <v>27</v>
      </c>
      <c r="V29" s="20">
        <v>0.499</v>
      </c>
      <c r="W29" s="20">
        <v>0</v>
      </c>
      <c r="X29" s="20">
        <v>0.14000000000000001</v>
      </c>
      <c r="Y29" s="20">
        <v>0.4</v>
      </c>
      <c r="Z29" s="20">
        <v>1</v>
      </c>
      <c r="AA29" s="20">
        <v>1</v>
      </c>
      <c r="AB29" s="21">
        <v>15322000000</v>
      </c>
      <c r="AC29" s="19" t="s">
        <v>485</v>
      </c>
      <c r="AD29" s="14" t="s">
        <v>106</v>
      </c>
      <c r="AE29" s="15">
        <v>15322000000</v>
      </c>
      <c r="AF29" s="16">
        <v>0.5</v>
      </c>
      <c r="AG29" s="14" t="s">
        <v>107</v>
      </c>
      <c r="AH29" s="17">
        <v>45292</v>
      </c>
      <c r="AI29" s="17">
        <v>45657</v>
      </c>
      <c r="AJ29" s="14" t="s">
        <v>105</v>
      </c>
      <c r="AK29" s="14" t="s">
        <v>404</v>
      </c>
      <c r="AL29" s="14"/>
      <c r="AM29" s="14" t="s">
        <v>405</v>
      </c>
      <c r="AN29" s="14" t="s">
        <v>405</v>
      </c>
      <c r="AO29" s="14"/>
      <c r="AP29" s="14"/>
      <c r="AQ29" s="14" t="s">
        <v>405</v>
      </c>
      <c r="AR29" s="14"/>
      <c r="AS29" s="14"/>
      <c r="AT29" s="14"/>
      <c r="AU29" s="14"/>
      <c r="AV29" s="14"/>
      <c r="AW29" s="14" t="s">
        <v>405</v>
      </c>
      <c r="AX29" s="14" t="s">
        <v>405</v>
      </c>
      <c r="AY29" s="14"/>
      <c r="AZ29" s="14" t="s">
        <v>405</v>
      </c>
      <c r="BA29" s="14" t="s">
        <v>405</v>
      </c>
      <c r="BB29" s="14"/>
      <c r="BC29" s="14" t="s">
        <v>405</v>
      </c>
      <c r="BD29" s="14"/>
      <c r="BE29" s="14"/>
      <c r="BF29" s="14"/>
      <c r="BG29" s="14" t="s">
        <v>405</v>
      </c>
      <c r="BH29" s="14"/>
      <c r="BI29" s="14" t="s">
        <v>405</v>
      </c>
      <c r="BJ29" s="14" t="s">
        <v>405</v>
      </c>
      <c r="BK29" s="14"/>
      <c r="BL29" s="14"/>
      <c r="BM29" s="14"/>
      <c r="BN29" s="14"/>
      <c r="BO29" s="14"/>
      <c r="BP29" s="14"/>
      <c r="BQ29" s="14"/>
      <c r="BR29" s="14" t="s">
        <v>405</v>
      </c>
      <c r="BS29" s="14"/>
      <c r="BT29" s="14"/>
      <c r="BU29" s="14"/>
      <c r="BV29" s="14"/>
      <c r="BW29" s="14"/>
      <c r="BX29" s="14"/>
      <c r="BY29" s="14"/>
      <c r="BZ29" s="14"/>
      <c r="CA29" s="14"/>
      <c r="CB29" s="18" t="s">
        <v>102</v>
      </c>
    </row>
    <row r="30" spans="1:80" ht="87.5">
      <c r="A30" s="6" t="s">
        <v>391</v>
      </c>
      <c r="B30" s="7" t="s">
        <v>392</v>
      </c>
      <c r="C30" s="8">
        <v>0.3</v>
      </c>
      <c r="D30" s="7" t="s">
        <v>393</v>
      </c>
      <c r="E30" s="8">
        <v>1</v>
      </c>
      <c r="F30" s="8">
        <v>1</v>
      </c>
      <c r="G30" s="8" t="s">
        <v>97</v>
      </c>
      <c r="H30" s="9" t="s">
        <v>98</v>
      </c>
      <c r="I30" s="10" t="s">
        <v>440</v>
      </c>
      <c r="J30" s="10" t="s">
        <v>480</v>
      </c>
      <c r="K30" s="10" t="s">
        <v>481</v>
      </c>
      <c r="L30" s="10" t="s">
        <v>99</v>
      </c>
      <c r="M30" s="9" t="s">
        <v>100</v>
      </c>
      <c r="N30" s="9" t="s">
        <v>66</v>
      </c>
      <c r="O30" s="14" t="s">
        <v>482</v>
      </c>
      <c r="P30" s="14" t="s">
        <v>481</v>
      </c>
      <c r="Q30" s="14" t="s">
        <v>483</v>
      </c>
      <c r="R30" s="14" t="s">
        <v>484</v>
      </c>
      <c r="S30" s="19" t="s">
        <v>101</v>
      </c>
      <c r="T30" s="11" t="s">
        <v>66</v>
      </c>
      <c r="U30" s="19" t="s">
        <v>27</v>
      </c>
      <c r="V30" s="20">
        <v>0.499</v>
      </c>
      <c r="W30" s="20">
        <v>0</v>
      </c>
      <c r="X30" s="20">
        <v>0.14000000000000001</v>
      </c>
      <c r="Y30" s="20">
        <v>0.4</v>
      </c>
      <c r="Z30" s="20">
        <v>1</v>
      </c>
      <c r="AA30" s="20">
        <v>1</v>
      </c>
      <c r="AB30" s="21">
        <v>15322000000</v>
      </c>
      <c r="AC30" s="19" t="s">
        <v>485</v>
      </c>
      <c r="AD30" s="14" t="s">
        <v>110</v>
      </c>
      <c r="AE30" s="15">
        <v>0</v>
      </c>
      <c r="AF30" s="16">
        <v>0.1</v>
      </c>
      <c r="AG30" s="14" t="s">
        <v>111</v>
      </c>
      <c r="AH30" s="17">
        <v>45323</v>
      </c>
      <c r="AI30" s="17">
        <v>45657</v>
      </c>
      <c r="AJ30" s="14" t="s">
        <v>105</v>
      </c>
      <c r="AK30" s="14" t="s">
        <v>404</v>
      </c>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8" t="s">
        <v>102</v>
      </c>
    </row>
    <row r="31" spans="1:80" ht="87.5">
      <c r="A31" s="6" t="s">
        <v>391</v>
      </c>
      <c r="B31" s="7" t="s">
        <v>392</v>
      </c>
      <c r="C31" s="8">
        <v>0.3</v>
      </c>
      <c r="D31" s="7" t="s">
        <v>393</v>
      </c>
      <c r="E31" s="8">
        <v>1</v>
      </c>
      <c r="F31" s="8">
        <v>1</v>
      </c>
      <c r="G31" s="8" t="s">
        <v>97</v>
      </c>
      <c r="H31" s="9" t="s">
        <v>98</v>
      </c>
      <c r="I31" s="10" t="s">
        <v>440</v>
      </c>
      <c r="J31" s="10" t="s">
        <v>480</v>
      </c>
      <c r="K31" s="10" t="s">
        <v>481</v>
      </c>
      <c r="L31" s="10" t="s">
        <v>99</v>
      </c>
      <c r="M31" s="9" t="s">
        <v>100</v>
      </c>
      <c r="N31" s="9" t="s">
        <v>66</v>
      </c>
      <c r="O31" s="14" t="s">
        <v>482</v>
      </c>
      <c r="P31" s="14" t="s">
        <v>481</v>
      </c>
      <c r="Q31" s="14" t="s">
        <v>483</v>
      </c>
      <c r="R31" s="14" t="s">
        <v>484</v>
      </c>
      <c r="S31" s="22" t="s">
        <v>101</v>
      </c>
      <c r="T31" s="11" t="s">
        <v>66</v>
      </c>
      <c r="U31" s="22" t="s">
        <v>27</v>
      </c>
      <c r="V31" s="23">
        <v>0.499</v>
      </c>
      <c r="W31" s="23">
        <v>0</v>
      </c>
      <c r="X31" s="23">
        <v>0.14000000000000001</v>
      </c>
      <c r="Y31" s="23">
        <v>0.4</v>
      </c>
      <c r="Z31" s="23">
        <v>1</v>
      </c>
      <c r="AA31" s="23">
        <v>1</v>
      </c>
      <c r="AB31" s="24">
        <v>15322000000</v>
      </c>
      <c r="AC31" s="22" t="s">
        <v>485</v>
      </c>
      <c r="AD31" s="14" t="s">
        <v>108</v>
      </c>
      <c r="AE31" s="15">
        <v>0</v>
      </c>
      <c r="AF31" s="16">
        <v>0.2</v>
      </c>
      <c r="AG31" s="14" t="s">
        <v>109</v>
      </c>
      <c r="AH31" s="17">
        <v>45292</v>
      </c>
      <c r="AI31" s="17">
        <v>45657</v>
      </c>
      <c r="AJ31" s="14" t="s">
        <v>105</v>
      </c>
      <c r="AK31" s="14" t="s">
        <v>404</v>
      </c>
      <c r="AL31" s="14"/>
      <c r="AM31" s="14"/>
      <c r="AN31" s="14"/>
      <c r="AO31" s="14"/>
      <c r="AP31" s="14"/>
      <c r="AQ31" s="14"/>
      <c r="AR31" s="14"/>
      <c r="AS31" s="14"/>
      <c r="AT31" s="14"/>
      <c r="AU31" s="14"/>
      <c r="AV31" s="14"/>
      <c r="AW31" s="14"/>
      <c r="AX31" s="14"/>
      <c r="AY31" s="14"/>
      <c r="AZ31" s="14" t="s">
        <v>405</v>
      </c>
      <c r="BA31" s="14" t="s">
        <v>405</v>
      </c>
      <c r="BB31" s="14" t="s">
        <v>405</v>
      </c>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8" t="s">
        <v>102</v>
      </c>
    </row>
    <row r="32" spans="1:80" ht="75">
      <c r="A32" s="6" t="s">
        <v>391</v>
      </c>
      <c r="B32" s="7" t="s">
        <v>392</v>
      </c>
      <c r="C32" s="8">
        <v>0.3</v>
      </c>
      <c r="D32" s="7" t="s">
        <v>393</v>
      </c>
      <c r="E32" s="8">
        <v>1</v>
      </c>
      <c r="F32" s="8">
        <v>1</v>
      </c>
      <c r="G32" s="8" t="s">
        <v>97</v>
      </c>
      <c r="H32" s="9" t="s">
        <v>98</v>
      </c>
      <c r="I32" s="10" t="s">
        <v>440</v>
      </c>
      <c r="J32" s="10" t="s">
        <v>480</v>
      </c>
      <c r="K32" s="10" t="s">
        <v>481</v>
      </c>
      <c r="L32" s="10" t="s">
        <v>112</v>
      </c>
      <c r="M32" s="9" t="s">
        <v>113</v>
      </c>
      <c r="N32" s="9" t="s">
        <v>114</v>
      </c>
      <c r="O32" s="14" t="s">
        <v>482</v>
      </c>
      <c r="P32" s="14" t="s">
        <v>481</v>
      </c>
      <c r="Q32" s="14" t="s">
        <v>486</v>
      </c>
      <c r="R32" s="14" t="s">
        <v>487</v>
      </c>
      <c r="S32" s="11" t="s">
        <v>115</v>
      </c>
      <c r="T32" s="11" t="s">
        <v>116</v>
      </c>
      <c r="U32" s="11" t="s">
        <v>27</v>
      </c>
      <c r="V32" s="12">
        <v>1</v>
      </c>
      <c r="W32" s="12">
        <v>0.25</v>
      </c>
      <c r="X32" s="12">
        <v>0.5</v>
      </c>
      <c r="Y32" s="12">
        <v>0.85</v>
      </c>
      <c r="Z32" s="12">
        <v>1</v>
      </c>
      <c r="AA32" s="12">
        <v>1</v>
      </c>
      <c r="AB32" s="13">
        <v>0</v>
      </c>
      <c r="AC32" s="11" t="s">
        <v>485</v>
      </c>
      <c r="AD32" s="14" t="s">
        <v>120</v>
      </c>
      <c r="AE32" s="15">
        <v>0</v>
      </c>
      <c r="AF32" s="16">
        <v>0.5</v>
      </c>
      <c r="AG32" s="14" t="s">
        <v>121</v>
      </c>
      <c r="AH32" s="17">
        <v>45292</v>
      </c>
      <c r="AI32" s="17">
        <v>45657</v>
      </c>
      <c r="AJ32" s="14" t="s">
        <v>105</v>
      </c>
      <c r="AK32" s="14" t="s">
        <v>404</v>
      </c>
      <c r="AL32" s="14"/>
      <c r="AM32" s="14"/>
      <c r="AN32" s="14"/>
      <c r="AO32" s="14"/>
      <c r="AP32" s="14"/>
      <c r="AQ32" s="14"/>
      <c r="AR32" s="14"/>
      <c r="AS32" s="14"/>
      <c r="AT32" s="14"/>
      <c r="AU32" s="14"/>
      <c r="AV32" s="14"/>
      <c r="AW32" s="14" t="s">
        <v>405</v>
      </c>
      <c r="AX32" s="14" t="s">
        <v>405</v>
      </c>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8" t="s">
        <v>117</v>
      </c>
    </row>
    <row r="33" spans="1:80" ht="75">
      <c r="A33" s="6" t="s">
        <v>391</v>
      </c>
      <c r="B33" s="7" t="s">
        <v>392</v>
      </c>
      <c r="C33" s="8">
        <v>0.3</v>
      </c>
      <c r="D33" s="7" t="s">
        <v>393</v>
      </c>
      <c r="E33" s="8">
        <v>1</v>
      </c>
      <c r="F33" s="8">
        <v>1</v>
      </c>
      <c r="G33" s="8" t="s">
        <v>97</v>
      </c>
      <c r="H33" s="9" t="s">
        <v>98</v>
      </c>
      <c r="I33" s="10" t="s">
        <v>440</v>
      </c>
      <c r="J33" s="10" t="s">
        <v>480</v>
      </c>
      <c r="K33" s="10" t="s">
        <v>481</v>
      </c>
      <c r="L33" s="10" t="s">
        <v>112</v>
      </c>
      <c r="M33" s="9" t="s">
        <v>113</v>
      </c>
      <c r="N33" s="9" t="s">
        <v>114</v>
      </c>
      <c r="O33" s="14" t="s">
        <v>482</v>
      </c>
      <c r="P33" s="14" t="s">
        <v>481</v>
      </c>
      <c r="Q33" s="14" t="s">
        <v>486</v>
      </c>
      <c r="R33" s="14" t="s">
        <v>487</v>
      </c>
      <c r="S33" s="22" t="s">
        <v>115</v>
      </c>
      <c r="T33" s="11" t="s">
        <v>116</v>
      </c>
      <c r="U33" s="22" t="s">
        <v>27</v>
      </c>
      <c r="V33" s="23">
        <v>1</v>
      </c>
      <c r="W33" s="23">
        <v>0.25</v>
      </c>
      <c r="X33" s="23">
        <v>0.5</v>
      </c>
      <c r="Y33" s="23">
        <v>0.85</v>
      </c>
      <c r="Z33" s="23">
        <v>1</v>
      </c>
      <c r="AA33" s="23">
        <v>1</v>
      </c>
      <c r="AB33" s="24">
        <v>0</v>
      </c>
      <c r="AC33" s="22" t="s">
        <v>485</v>
      </c>
      <c r="AD33" s="14" t="s">
        <v>118</v>
      </c>
      <c r="AE33" s="15">
        <v>0</v>
      </c>
      <c r="AF33" s="16">
        <v>0.5</v>
      </c>
      <c r="AG33" s="14" t="s">
        <v>119</v>
      </c>
      <c r="AH33" s="17">
        <v>45292</v>
      </c>
      <c r="AI33" s="17">
        <v>45657</v>
      </c>
      <c r="AJ33" s="14" t="s">
        <v>105</v>
      </c>
      <c r="AK33" s="14" t="s">
        <v>404</v>
      </c>
      <c r="AL33" s="14"/>
      <c r="AM33" s="14"/>
      <c r="AN33" s="14"/>
      <c r="AO33" s="14"/>
      <c r="AP33" s="14"/>
      <c r="AQ33" s="14"/>
      <c r="AR33" s="14"/>
      <c r="AS33" s="14"/>
      <c r="AT33" s="14"/>
      <c r="AU33" s="14"/>
      <c r="AV33" s="14"/>
      <c r="AW33" s="14"/>
      <c r="AX33" s="14"/>
      <c r="AY33" s="14"/>
      <c r="AZ33" s="14" t="s">
        <v>405</v>
      </c>
      <c r="BA33" s="14" t="s">
        <v>405</v>
      </c>
      <c r="BB33" s="14" t="s">
        <v>405</v>
      </c>
      <c r="BC33" s="14"/>
      <c r="BD33" s="14"/>
      <c r="BE33" s="14"/>
      <c r="BF33" s="14"/>
      <c r="BG33" s="14" t="s">
        <v>405</v>
      </c>
      <c r="BH33" s="14"/>
      <c r="BI33" s="14" t="s">
        <v>405</v>
      </c>
      <c r="BJ33" s="14"/>
      <c r="BK33" s="14"/>
      <c r="BL33" s="14"/>
      <c r="BM33" s="14"/>
      <c r="BN33" s="14"/>
      <c r="BO33" s="14"/>
      <c r="BP33" s="14"/>
      <c r="BQ33" s="14"/>
      <c r="BR33" s="14"/>
      <c r="BS33" s="14"/>
      <c r="BT33" s="14"/>
      <c r="BU33" s="14"/>
      <c r="BV33" s="14"/>
      <c r="BW33" s="14"/>
      <c r="BX33" s="14"/>
      <c r="BY33" s="14"/>
      <c r="BZ33" s="14"/>
      <c r="CA33" s="14"/>
      <c r="CB33" s="18" t="s">
        <v>117</v>
      </c>
    </row>
    <row r="34" spans="1:80" ht="75">
      <c r="A34" s="6" t="s">
        <v>391</v>
      </c>
      <c r="B34" s="7" t="s">
        <v>392</v>
      </c>
      <c r="C34" s="8">
        <v>0.3</v>
      </c>
      <c r="D34" s="7" t="s">
        <v>393</v>
      </c>
      <c r="E34" s="8">
        <v>1</v>
      </c>
      <c r="F34" s="8">
        <v>1</v>
      </c>
      <c r="G34" s="8" t="s">
        <v>236</v>
      </c>
      <c r="H34" s="9" t="s">
        <v>235</v>
      </c>
      <c r="I34" s="9" t="s">
        <v>488</v>
      </c>
      <c r="J34" s="9" t="s">
        <v>449</v>
      </c>
      <c r="K34" s="9" t="s">
        <v>416</v>
      </c>
      <c r="L34" s="9" t="s">
        <v>150</v>
      </c>
      <c r="M34" s="9" t="s">
        <v>256</v>
      </c>
      <c r="N34" s="9" t="s">
        <v>326</v>
      </c>
      <c r="O34" s="14" t="s">
        <v>415</v>
      </c>
      <c r="P34" s="14" t="s">
        <v>416</v>
      </c>
      <c r="Q34" s="14" t="s">
        <v>489</v>
      </c>
      <c r="R34" s="14" t="s">
        <v>490</v>
      </c>
      <c r="S34" s="14" t="s">
        <v>327</v>
      </c>
      <c r="T34" s="14" t="s">
        <v>66</v>
      </c>
      <c r="U34" s="14" t="s">
        <v>27</v>
      </c>
      <c r="V34" s="16">
        <v>0</v>
      </c>
      <c r="W34" s="16">
        <v>0.05</v>
      </c>
      <c r="X34" s="16">
        <v>0.3</v>
      </c>
      <c r="Y34" s="16">
        <v>0.75</v>
      </c>
      <c r="Z34" s="16">
        <v>1</v>
      </c>
      <c r="AA34" s="16">
        <v>1</v>
      </c>
      <c r="AB34" s="32">
        <v>70000000</v>
      </c>
      <c r="AC34" s="16" t="s">
        <v>491</v>
      </c>
      <c r="AD34" s="14" t="s">
        <v>492</v>
      </c>
      <c r="AE34" s="15">
        <v>35000000</v>
      </c>
      <c r="AF34" s="16">
        <v>0.5</v>
      </c>
      <c r="AG34" s="14" t="s">
        <v>493</v>
      </c>
      <c r="AH34" s="17">
        <v>45306</v>
      </c>
      <c r="AI34" s="17">
        <v>45641</v>
      </c>
      <c r="AJ34" s="14" t="s">
        <v>494</v>
      </c>
      <c r="AK34" s="14" t="s">
        <v>404</v>
      </c>
      <c r="AL34" s="14" t="s">
        <v>405</v>
      </c>
      <c r="AM34" s="14" t="s">
        <v>405</v>
      </c>
      <c r="AN34" s="14" t="s">
        <v>405</v>
      </c>
      <c r="AO34" s="14"/>
      <c r="AP34" s="14"/>
      <c r="AQ34" s="14" t="s">
        <v>405</v>
      </c>
      <c r="AR34" s="14"/>
      <c r="AS34" s="14"/>
      <c r="AT34" s="14"/>
      <c r="AU34" s="14"/>
      <c r="AV34" s="14"/>
      <c r="AW34" s="14" t="s">
        <v>405</v>
      </c>
      <c r="AX34" s="14" t="s">
        <v>405</v>
      </c>
      <c r="AY34" s="14"/>
      <c r="AZ34" s="14"/>
      <c r="BA34" s="14"/>
      <c r="BB34" s="14"/>
      <c r="BC34" s="14"/>
      <c r="BD34" s="14"/>
      <c r="BE34" s="14" t="s">
        <v>405</v>
      </c>
      <c r="BF34" s="14"/>
      <c r="BG34" s="14" t="s">
        <v>405</v>
      </c>
      <c r="BH34" s="14"/>
      <c r="BI34" s="14" t="s">
        <v>405</v>
      </c>
      <c r="BJ34" s="14"/>
      <c r="BK34" s="14"/>
      <c r="BL34" s="14"/>
      <c r="BM34" s="14"/>
      <c r="BN34" s="14"/>
      <c r="BO34" s="14"/>
      <c r="BP34" s="14"/>
      <c r="BQ34" s="14"/>
      <c r="BR34" s="14" t="s">
        <v>405</v>
      </c>
      <c r="BS34" s="14"/>
      <c r="BT34" s="14"/>
      <c r="BU34" s="14"/>
      <c r="BV34" s="14"/>
      <c r="BW34" s="14"/>
      <c r="BX34" s="14"/>
      <c r="BY34" s="14"/>
      <c r="BZ34" s="14"/>
      <c r="CA34" s="14"/>
      <c r="CB34" s="18" t="s">
        <v>495</v>
      </c>
    </row>
    <row r="35" spans="1:80" ht="75">
      <c r="A35" s="6" t="s">
        <v>391</v>
      </c>
      <c r="B35" s="7" t="s">
        <v>392</v>
      </c>
      <c r="C35" s="8">
        <v>0.3</v>
      </c>
      <c r="D35" s="7" t="s">
        <v>393</v>
      </c>
      <c r="E35" s="8">
        <v>1</v>
      </c>
      <c r="F35" s="8">
        <v>1</v>
      </c>
      <c r="G35" s="8" t="s">
        <v>236</v>
      </c>
      <c r="H35" s="9" t="s">
        <v>235</v>
      </c>
      <c r="I35" s="9" t="s">
        <v>488</v>
      </c>
      <c r="J35" s="9" t="s">
        <v>449</v>
      </c>
      <c r="K35" s="9" t="s">
        <v>416</v>
      </c>
      <c r="L35" s="9" t="s">
        <v>150</v>
      </c>
      <c r="M35" s="9" t="s">
        <v>256</v>
      </c>
      <c r="N35" s="9" t="s">
        <v>326</v>
      </c>
      <c r="O35" s="14" t="s">
        <v>415</v>
      </c>
      <c r="P35" s="14" t="s">
        <v>416</v>
      </c>
      <c r="Q35" s="14" t="s">
        <v>489</v>
      </c>
      <c r="R35" s="14" t="s">
        <v>490</v>
      </c>
      <c r="S35" s="14" t="s">
        <v>327</v>
      </c>
      <c r="T35" s="14" t="s">
        <v>66</v>
      </c>
      <c r="U35" s="14" t="s">
        <v>27</v>
      </c>
      <c r="V35" s="16">
        <v>0</v>
      </c>
      <c r="W35" s="16">
        <v>0.05</v>
      </c>
      <c r="X35" s="16">
        <v>0.3</v>
      </c>
      <c r="Y35" s="16">
        <v>0.75</v>
      </c>
      <c r="Z35" s="16">
        <v>1</v>
      </c>
      <c r="AA35" s="16">
        <v>1</v>
      </c>
      <c r="AB35" s="32">
        <v>70000000</v>
      </c>
      <c r="AC35" s="16" t="s">
        <v>491</v>
      </c>
      <c r="AD35" s="14" t="s">
        <v>496</v>
      </c>
      <c r="AE35" s="15">
        <v>35000000</v>
      </c>
      <c r="AF35" s="16">
        <v>0.5</v>
      </c>
      <c r="AG35" s="14" t="s">
        <v>497</v>
      </c>
      <c r="AH35" s="17">
        <v>45306</v>
      </c>
      <c r="AI35" s="17">
        <v>45641</v>
      </c>
      <c r="AJ35" s="14" t="s">
        <v>494</v>
      </c>
      <c r="AK35" s="14" t="s">
        <v>404</v>
      </c>
      <c r="AL35" s="14"/>
      <c r="AM35" s="14" t="s">
        <v>405</v>
      </c>
      <c r="AN35" s="14" t="s">
        <v>405</v>
      </c>
      <c r="AO35" s="14"/>
      <c r="AP35" s="14"/>
      <c r="AQ35" s="14" t="s">
        <v>405</v>
      </c>
      <c r="AR35" s="14"/>
      <c r="AS35" s="14"/>
      <c r="AT35" s="14"/>
      <c r="AU35" s="14"/>
      <c r="AV35" s="14"/>
      <c r="AW35" s="14" t="s">
        <v>405</v>
      </c>
      <c r="AX35" s="14" t="s">
        <v>405</v>
      </c>
      <c r="AY35" s="14"/>
      <c r="AZ35" s="14"/>
      <c r="BA35" s="14"/>
      <c r="BB35" s="14"/>
      <c r="BC35" s="14"/>
      <c r="BD35" s="14"/>
      <c r="BE35" s="14" t="s">
        <v>405</v>
      </c>
      <c r="BF35" s="14"/>
      <c r="BG35" s="14" t="s">
        <v>405</v>
      </c>
      <c r="BH35" s="14"/>
      <c r="BI35" s="14" t="s">
        <v>405</v>
      </c>
      <c r="BJ35" s="14"/>
      <c r="BK35" s="14"/>
      <c r="BL35" s="14"/>
      <c r="BM35" s="14"/>
      <c r="BN35" s="14"/>
      <c r="BO35" s="14"/>
      <c r="BP35" s="14"/>
      <c r="BQ35" s="14"/>
      <c r="BR35" s="14" t="s">
        <v>405</v>
      </c>
      <c r="BS35" s="14"/>
      <c r="BT35" s="14"/>
      <c r="BU35" s="14"/>
      <c r="BV35" s="14"/>
      <c r="BW35" s="14"/>
      <c r="BX35" s="14"/>
      <c r="BY35" s="14"/>
      <c r="BZ35" s="14"/>
      <c r="CA35" s="14"/>
      <c r="CB35" s="18" t="s">
        <v>495</v>
      </c>
    </row>
    <row r="36" spans="1:80" ht="76.5" customHeight="1">
      <c r="A36" s="33" t="s">
        <v>498</v>
      </c>
      <c r="B36" s="33" t="s">
        <v>499</v>
      </c>
      <c r="C36" s="34">
        <v>0.25</v>
      </c>
      <c r="D36" s="33" t="s">
        <v>500</v>
      </c>
      <c r="E36" s="35">
        <v>1</v>
      </c>
      <c r="F36" s="35">
        <v>1</v>
      </c>
      <c r="G36" s="35" t="s">
        <v>242</v>
      </c>
      <c r="H36" s="36" t="s">
        <v>241</v>
      </c>
      <c r="I36" s="37" t="s">
        <v>501</v>
      </c>
      <c r="J36" s="36" t="s">
        <v>502</v>
      </c>
      <c r="K36" s="36" t="s">
        <v>503</v>
      </c>
      <c r="L36" s="36" t="s">
        <v>260</v>
      </c>
      <c r="M36" s="38" t="s">
        <v>259</v>
      </c>
      <c r="N36" s="38" t="s">
        <v>300</v>
      </c>
      <c r="O36" s="38" t="s">
        <v>504</v>
      </c>
      <c r="P36" s="38" t="s">
        <v>503</v>
      </c>
      <c r="Q36" s="38" t="s">
        <v>505</v>
      </c>
      <c r="R36" s="38" t="s">
        <v>506</v>
      </c>
      <c r="S36" s="38" t="s">
        <v>301</v>
      </c>
      <c r="T36" s="38" t="s">
        <v>302</v>
      </c>
      <c r="U36" s="38" t="s">
        <v>507</v>
      </c>
      <c r="V36" s="38" t="s">
        <v>508</v>
      </c>
      <c r="W36" s="39">
        <v>0.25</v>
      </c>
      <c r="X36" s="39">
        <v>0.5</v>
      </c>
      <c r="Y36" s="39">
        <v>0.75</v>
      </c>
      <c r="Z36" s="39">
        <v>1</v>
      </c>
      <c r="AA36" s="39">
        <v>1</v>
      </c>
      <c r="AB36" s="40">
        <v>45100000</v>
      </c>
      <c r="AC36" s="38" t="s">
        <v>429</v>
      </c>
      <c r="AD36" s="38" t="s">
        <v>509</v>
      </c>
      <c r="AE36" s="40">
        <v>45100000</v>
      </c>
      <c r="AF36" s="39">
        <v>0.5</v>
      </c>
      <c r="AG36" s="38" t="s">
        <v>510</v>
      </c>
      <c r="AH36" s="41">
        <v>45323</v>
      </c>
      <c r="AI36" s="41">
        <v>45627</v>
      </c>
      <c r="AJ36" s="38" t="s">
        <v>511</v>
      </c>
      <c r="AK36" s="38" t="s">
        <v>404</v>
      </c>
      <c r="AL36" s="38"/>
      <c r="AM36" s="38" t="s">
        <v>405</v>
      </c>
      <c r="AN36" s="38" t="s">
        <v>405</v>
      </c>
      <c r="AO36" s="38"/>
      <c r="AP36" s="38"/>
      <c r="AQ36" s="38" t="s">
        <v>405</v>
      </c>
      <c r="AR36" s="38"/>
      <c r="AS36" s="38"/>
      <c r="AT36" s="38"/>
      <c r="AU36" s="38"/>
      <c r="AV36" s="38"/>
      <c r="AW36" s="38"/>
      <c r="AX36" s="38"/>
      <c r="AY36" s="38"/>
      <c r="AZ36" s="38"/>
      <c r="BA36" s="38"/>
      <c r="BB36" s="38" t="s">
        <v>405</v>
      </c>
      <c r="BC36" s="38"/>
      <c r="BD36" s="38" t="s">
        <v>405</v>
      </c>
      <c r="BE36" s="38" t="s">
        <v>405</v>
      </c>
      <c r="BF36" s="38"/>
      <c r="BG36" s="38" t="s">
        <v>405</v>
      </c>
      <c r="BH36" s="38"/>
      <c r="BI36" s="38" t="s">
        <v>405</v>
      </c>
      <c r="BJ36" s="38"/>
      <c r="BK36" s="38"/>
      <c r="BL36" s="38"/>
      <c r="BM36" s="38"/>
      <c r="BN36" s="38"/>
      <c r="BO36" s="38"/>
      <c r="BP36" s="38"/>
      <c r="BQ36" s="38"/>
      <c r="BR36" s="38" t="s">
        <v>405</v>
      </c>
      <c r="BS36" s="38"/>
      <c r="BT36" s="38"/>
      <c r="BU36" s="38"/>
      <c r="BV36" s="38"/>
      <c r="BW36" s="38"/>
      <c r="BX36" s="38"/>
      <c r="BY36" s="38"/>
      <c r="BZ36" s="38"/>
      <c r="CA36" s="38"/>
      <c r="CB36" s="18" t="s">
        <v>512</v>
      </c>
    </row>
    <row r="37" spans="1:80" ht="112.5">
      <c r="A37" s="33" t="s">
        <v>498</v>
      </c>
      <c r="B37" s="33" t="s">
        <v>499</v>
      </c>
      <c r="C37" s="34">
        <v>0.25</v>
      </c>
      <c r="D37" s="33" t="s">
        <v>500</v>
      </c>
      <c r="E37" s="35">
        <v>1</v>
      </c>
      <c r="F37" s="35">
        <v>1</v>
      </c>
      <c r="G37" s="35" t="s">
        <v>242</v>
      </c>
      <c r="H37" s="36" t="s">
        <v>241</v>
      </c>
      <c r="I37" s="37" t="s">
        <v>501</v>
      </c>
      <c r="J37" s="36" t="s">
        <v>502</v>
      </c>
      <c r="K37" s="36" t="s">
        <v>503</v>
      </c>
      <c r="L37" s="36" t="s">
        <v>262</v>
      </c>
      <c r="M37" s="38" t="s">
        <v>261</v>
      </c>
      <c r="N37" s="38" t="s">
        <v>303</v>
      </c>
      <c r="O37" s="38" t="s">
        <v>504</v>
      </c>
      <c r="P37" s="38" t="s">
        <v>503</v>
      </c>
      <c r="Q37" s="38" t="s">
        <v>505</v>
      </c>
      <c r="R37" s="38" t="s">
        <v>506</v>
      </c>
      <c r="S37" s="38" t="s">
        <v>304</v>
      </c>
      <c r="T37" s="38" t="s">
        <v>305</v>
      </c>
      <c r="U37" s="38" t="s">
        <v>507</v>
      </c>
      <c r="V37" s="38" t="s">
        <v>508</v>
      </c>
      <c r="W37" s="39">
        <v>0.25</v>
      </c>
      <c r="X37" s="39">
        <v>0.5</v>
      </c>
      <c r="Y37" s="39">
        <v>0.75</v>
      </c>
      <c r="Z37" s="39">
        <v>1</v>
      </c>
      <c r="AA37" s="39">
        <v>1</v>
      </c>
      <c r="AB37" s="40">
        <v>13600000</v>
      </c>
      <c r="AC37" s="38" t="s">
        <v>429</v>
      </c>
      <c r="AD37" s="38" t="s">
        <v>513</v>
      </c>
      <c r="AE37" s="40">
        <v>13600000</v>
      </c>
      <c r="AF37" s="39">
        <v>0.5</v>
      </c>
      <c r="AG37" s="38" t="s">
        <v>514</v>
      </c>
      <c r="AH37" s="41">
        <v>45310</v>
      </c>
      <c r="AI37" s="41">
        <v>45627</v>
      </c>
      <c r="AJ37" s="38" t="s">
        <v>511</v>
      </c>
      <c r="AK37" s="38" t="s">
        <v>404</v>
      </c>
      <c r="AL37" s="38"/>
      <c r="AM37" s="38" t="s">
        <v>405</v>
      </c>
      <c r="AN37" s="38" t="s">
        <v>405</v>
      </c>
      <c r="AO37" s="38"/>
      <c r="AP37" s="38"/>
      <c r="AQ37" s="38" t="s">
        <v>405</v>
      </c>
      <c r="AR37" s="38"/>
      <c r="AS37" s="38"/>
      <c r="AT37" s="38"/>
      <c r="AU37" s="38"/>
      <c r="AV37" s="38"/>
      <c r="AW37" s="38" t="s">
        <v>405</v>
      </c>
      <c r="AX37" s="38" t="s">
        <v>405</v>
      </c>
      <c r="AY37" s="38"/>
      <c r="AZ37" s="38" t="s">
        <v>405</v>
      </c>
      <c r="BA37" s="38" t="s">
        <v>405</v>
      </c>
      <c r="BB37" s="38" t="s">
        <v>405</v>
      </c>
      <c r="BC37" s="38" t="s">
        <v>405</v>
      </c>
      <c r="BD37" s="38" t="s">
        <v>405</v>
      </c>
      <c r="BE37" s="38" t="s">
        <v>405</v>
      </c>
      <c r="BF37" s="38"/>
      <c r="BG37" s="38" t="s">
        <v>405</v>
      </c>
      <c r="BH37" s="38"/>
      <c r="BI37" s="38" t="s">
        <v>405</v>
      </c>
      <c r="BJ37" s="38"/>
      <c r="BK37" s="38"/>
      <c r="BL37" s="38"/>
      <c r="BM37" s="38"/>
      <c r="BN37" s="38"/>
      <c r="BO37" s="38"/>
      <c r="BP37" s="38"/>
      <c r="BQ37" s="38"/>
      <c r="BR37" s="38" t="s">
        <v>405</v>
      </c>
      <c r="BS37" s="38"/>
      <c r="BT37" s="38"/>
      <c r="BU37" s="38"/>
      <c r="BV37" s="38"/>
      <c r="BW37" s="38"/>
      <c r="BX37" s="38"/>
      <c r="BY37" s="38"/>
      <c r="BZ37" s="38"/>
      <c r="CA37" s="38"/>
      <c r="CB37" s="18" t="s">
        <v>512</v>
      </c>
    </row>
    <row r="38" spans="1:80" ht="51" customHeight="1">
      <c r="A38" s="33" t="s">
        <v>498</v>
      </c>
      <c r="B38" s="33" t="s">
        <v>499</v>
      </c>
      <c r="C38" s="34">
        <v>0.25</v>
      </c>
      <c r="D38" s="33" t="s">
        <v>500</v>
      </c>
      <c r="E38" s="35">
        <v>1</v>
      </c>
      <c r="F38" s="35">
        <v>1</v>
      </c>
      <c r="G38" s="35" t="s">
        <v>239</v>
      </c>
      <c r="H38" s="36" t="s">
        <v>238</v>
      </c>
      <c r="I38" s="36" t="s">
        <v>515</v>
      </c>
      <c r="J38" s="36" t="s">
        <v>516</v>
      </c>
      <c r="K38" s="36" t="s">
        <v>503</v>
      </c>
      <c r="L38" s="36" t="s">
        <v>176</v>
      </c>
      <c r="M38" s="36" t="s">
        <v>180</v>
      </c>
      <c r="N38" s="36" t="s">
        <v>278</v>
      </c>
      <c r="O38" s="38" t="s">
        <v>49</v>
      </c>
      <c r="P38" s="38" t="s">
        <v>503</v>
      </c>
      <c r="Q38" s="38" t="s">
        <v>505</v>
      </c>
      <c r="R38" s="38" t="s">
        <v>517</v>
      </c>
      <c r="S38" s="38" t="s">
        <v>279</v>
      </c>
      <c r="T38" s="38" t="s">
        <v>280</v>
      </c>
      <c r="U38" s="38" t="s">
        <v>27</v>
      </c>
      <c r="V38" s="38" t="s">
        <v>508</v>
      </c>
      <c r="W38" s="39">
        <v>0.15</v>
      </c>
      <c r="X38" s="39">
        <v>0.5</v>
      </c>
      <c r="Y38" s="39">
        <v>0.8</v>
      </c>
      <c r="Z38" s="39">
        <v>1</v>
      </c>
      <c r="AA38" s="39">
        <v>1</v>
      </c>
      <c r="AB38" s="38">
        <v>0</v>
      </c>
      <c r="AC38" s="38" t="s">
        <v>508</v>
      </c>
      <c r="AD38" s="38" t="s">
        <v>186</v>
      </c>
      <c r="AE38" s="40">
        <v>0</v>
      </c>
      <c r="AF38" s="39">
        <v>0.15</v>
      </c>
      <c r="AG38" s="38" t="s">
        <v>518</v>
      </c>
      <c r="AH38" s="41">
        <v>45292</v>
      </c>
      <c r="AI38" s="41">
        <v>45351</v>
      </c>
      <c r="AJ38" s="38" t="s">
        <v>519</v>
      </c>
      <c r="AK38" s="38" t="s">
        <v>404</v>
      </c>
      <c r="AL38" s="38" t="s">
        <v>405</v>
      </c>
      <c r="AM38" s="38"/>
      <c r="AN38" s="38"/>
      <c r="AO38" s="38"/>
      <c r="AP38" s="38"/>
      <c r="AQ38" s="38"/>
      <c r="AR38" s="38"/>
      <c r="AS38" s="38"/>
      <c r="AT38" s="38"/>
      <c r="AU38" s="38"/>
      <c r="AV38" s="38"/>
      <c r="AW38" s="38" t="s">
        <v>405</v>
      </c>
      <c r="AX38" s="38" t="s">
        <v>405</v>
      </c>
      <c r="AY38" s="38"/>
      <c r="AZ38" s="38"/>
      <c r="BA38" s="38"/>
      <c r="BB38" s="38"/>
      <c r="BC38" s="38"/>
      <c r="BD38" s="38"/>
      <c r="BE38" s="38" t="s">
        <v>405</v>
      </c>
      <c r="BF38" s="38"/>
      <c r="BG38" s="38"/>
      <c r="BH38" s="38"/>
      <c r="BI38" s="38" t="s">
        <v>405</v>
      </c>
      <c r="BJ38" s="38"/>
      <c r="BK38" s="38"/>
      <c r="BL38" s="38"/>
      <c r="BM38" s="38"/>
      <c r="BN38" s="38"/>
      <c r="BO38" s="38"/>
      <c r="BP38" s="38"/>
      <c r="BQ38" s="38"/>
      <c r="BR38" s="38"/>
      <c r="BS38" s="38"/>
      <c r="BT38" s="38"/>
      <c r="BU38" s="38"/>
      <c r="BV38" s="38"/>
      <c r="BW38" s="38"/>
      <c r="BX38" s="38"/>
      <c r="BY38" s="38"/>
      <c r="BZ38" s="38"/>
      <c r="CA38" s="38"/>
      <c r="CB38" s="18" t="s">
        <v>520</v>
      </c>
    </row>
    <row r="39" spans="1:80" ht="125">
      <c r="A39" s="33" t="s">
        <v>498</v>
      </c>
      <c r="B39" s="33" t="s">
        <v>499</v>
      </c>
      <c r="C39" s="34">
        <v>0.25</v>
      </c>
      <c r="D39" s="33" t="s">
        <v>500</v>
      </c>
      <c r="E39" s="35">
        <v>1</v>
      </c>
      <c r="F39" s="35">
        <v>1</v>
      </c>
      <c r="G39" s="35" t="s">
        <v>239</v>
      </c>
      <c r="H39" s="36" t="s">
        <v>238</v>
      </c>
      <c r="I39" s="36" t="s">
        <v>515</v>
      </c>
      <c r="J39" s="36" t="s">
        <v>516</v>
      </c>
      <c r="K39" s="36" t="s">
        <v>503</v>
      </c>
      <c r="L39" s="36" t="s">
        <v>176</v>
      </c>
      <c r="M39" s="36" t="s">
        <v>180</v>
      </c>
      <c r="N39" s="36" t="s">
        <v>278</v>
      </c>
      <c r="O39" s="38" t="s">
        <v>49</v>
      </c>
      <c r="P39" s="38" t="s">
        <v>503</v>
      </c>
      <c r="Q39" s="38" t="s">
        <v>505</v>
      </c>
      <c r="R39" s="38" t="s">
        <v>517</v>
      </c>
      <c r="S39" s="38" t="s">
        <v>279</v>
      </c>
      <c r="T39" s="38" t="s">
        <v>280</v>
      </c>
      <c r="U39" s="38" t="s">
        <v>27</v>
      </c>
      <c r="V39" s="38" t="s">
        <v>508</v>
      </c>
      <c r="W39" s="39">
        <v>0.25</v>
      </c>
      <c r="X39" s="39">
        <v>0.5</v>
      </c>
      <c r="Y39" s="39">
        <v>0.75</v>
      </c>
      <c r="Z39" s="39">
        <v>1</v>
      </c>
      <c r="AA39" s="39">
        <v>1</v>
      </c>
      <c r="AB39" s="38">
        <v>0</v>
      </c>
      <c r="AC39" s="38" t="s">
        <v>508</v>
      </c>
      <c r="AD39" s="38" t="s">
        <v>190</v>
      </c>
      <c r="AE39" s="40">
        <v>0</v>
      </c>
      <c r="AF39" s="39">
        <v>0.4</v>
      </c>
      <c r="AG39" s="38" t="s">
        <v>521</v>
      </c>
      <c r="AH39" s="41">
        <v>45292</v>
      </c>
      <c r="AI39" s="41">
        <v>45657</v>
      </c>
      <c r="AJ39" s="38" t="s">
        <v>519</v>
      </c>
      <c r="AK39" s="38" t="s">
        <v>404</v>
      </c>
      <c r="AL39" s="38"/>
      <c r="AM39" s="38"/>
      <c r="AN39" s="38"/>
      <c r="AO39" s="38"/>
      <c r="AP39" s="38"/>
      <c r="AQ39" s="38"/>
      <c r="AR39" s="38"/>
      <c r="AS39" s="38"/>
      <c r="AT39" s="38"/>
      <c r="AU39" s="38"/>
      <c r="AV39" s="38"/>
      <c r="AW39" s="38" t="s">
        <v>405</v>
      </c>
      <c r="AX39" s="38"/>
      <c r="AY39" s="38"/>
      <c r="AZ39" s="38"/>
      <c r="BA39" s="38"/>
      <c r="BB39" s="38" t="s">
        <v>405</v>
      </c>
      <c r="BC39" s="38" t="s">
        <v>405</v>
      </c>
      <c r="BD39" s="38"/>
      <c r="BE39" s="38" t="s">
        <v>405</v>
      </c>
      <c r="BF39" s="38"/>
      <c r="BG39" s="38"/>
      <c r="BH39" s="38"/>
      <c r="BI39" s="38" t="s">
        <v>405</v>
      </c>
      <c r="BJ39" s="38"/>
      <c r="BK39" s="38"/>
      <c r="BL39" s="38"/>
      <c r="BM39" s="38"/>
      <c r="BN39" s="38"/>
      <c r="BO39" s="38"/>
      <c r="BP39" s="38"/>
      <c r="BQ39" s="38"/>
      <c r="BR39" s="38"/>
      <c r="BS39" s="38"/>
      <c r="BT39" s="38"/>
      <c r="BU39" s="38"/>
      <c r="BV39" s="38"/>
      <c r="BW39" s="38"/>
      <c r="BX39" s="38"/>
      <c r="BY39" s="38"/>
      <c r="BZ39" s="38"/>
      <c r="CA39" s="38"/>
      <c r="CB39" s="18" t="s">
        <v>520</v>
      </c>
    </row>
    <row r="40" spans="1:80" ht="125">
      <c r="A40" s="33" t="s">
        <v>498</v>
      </c>
      <c r="B40" s="33" t="s">
        <v>499</v>
      </c>
      <c r="C40" s="34">
        <v>0.25</v>
      </c>
      <c r="D40" s="33" t="s">
        <v>500</v>
      </c>
      <c r="E40" s="35">
        <v>1</v>
      </c>
      <c r="F40" s="35">
        <v>1</v>
      </c>
      <c r="G40" s="35" t="s">
        <v>239</v>
      </c>
      <c r="H40" s="36" t="s">
        <v>238</v>
      </c>
      <c r="I40" s="36" t="s">
        <v>515</v>
      </c>
      <c r="J40" s="36" t="s">
        <v>516</v>
      </c>
      <c r="K40" s="36" t="s">
        <v>503</v>
      </c>
      <c r="L40" s="36" t="s">
        <v>176</v>
      </c>
      <c r="M40" s="36" t="s">
        <v>180</v>
      </c>
      <c r="N40" s="36" t="s">
        <v>278</v>
      </c>
      <c r="O40" s="38" t="s">
        <v>49</v>
      </c>
      <c r="P40" s="38" t="s">
        <v>503</v>
      </c>
      <c r="Q40" s="38" t="s">
        <v>505</v>
      </c>
      <c r="R40" s="38" t="s">
        <v>517</v>
      </c>
      <c r="S40" s="38" t="s">
        <v>279</v>
      </c>
      <c r="T40" s="38" t="s">
        <v>280</v>
      </c>
      <c r="U40" s="38" t="s">
        <v>27</v>
      </c>
      <c r="V40" s="38" t="s">
        <v>508</v>
      </c>
      <c r="W40" s="39">
        <v>0.25</v>
      </c>
      <c r="X40" s="39">
        <v>0.5</v>
      </c>
      <c r="Y40" s="39">
        <v>0.75</v>
      </c>
      <c r="Z40" s="39">
        <v>1</v>
      </c>
      <c r="AA40" s="39">
        <v>1</v>
      </c>
      <c r="AB40" s="38">
        <v>0</v>
      </c>
      <c r="AC40" s="38" t="s">
        <v>508</v>
      </c>
      <c r="AD40" s="38" t="s">
        <v>188</v>
      </c>
      <c r="AE40" s="40">
        <v>0</v>
      </c>
      <c r="AF40" s="39">
        <v>0.25</v>
      </c>
      <c r="AG40" s="38" t="s">
        <v>522</v>
      </c>
      <c r="AH40" s="41">
        <v>45352</v>
      </c>
      <c r="AI40" s="41">
        <v>45473</v>
      </c>
      <c r="AJ40" s="38" t="s">
        <v>519</v>
      </c>
      <c r="AK40" s="38" t="s">
        <v>404</v>
      </c>
      <c r="AL40" s="38" t="s">
        <v>405</v>
      </c>
      <c r="AM40" s="38"/>
      <c r="AN40" s="38"/>
      <c r="AO40" s="38"/>
      <c r="AP40" s="38"/>
      <c r="AQ40" s="38"/>
      <c r="AR40" s="38"/>
      <c r="AS40" s="38"/>
      <c r="AT40" s="38"/>
      <c r="AU40" s="38"/>
      <c r="AV40" s="38"/>
      <c r="AW40" s="38" t="s">
        <v>405</v>
      </c>
      <c r="AX40" s="38" t="s">
        <v>405</v>
      </c>
      <c r="AY40" s="38"/>
      <c r="AZ40" s="38"/>
      <c r="BA40" s="38"/>
      <c r="BB40" s="38"/>
      <c r="BC40" s="38"/>
      <c r="BD40" s="38"/>
      <c r="BE40" s="38" t="s">
        <v>405</v>
      </c>
      <c r="BF40" s="38"/>
      <c r="BG40" s="38"/>
      <c r="BH40" s="38"/>
      <c r="BI40" s="38" t="s">
        <v>405</v>
      </c>
      <c r="BJ40" s="38"/>
      <c r="BK40" s="38"/>
      <c r="BL40" s="38"/>
      <c r="BM40" s="38"/>
      <c r="BN40" s="38"/>
      <c r="BO40" s="38"/>
      <c r="BP40" s="38"/>
      <c r="BQ40" s="38"/>
      <c r="BR40" s="38"/>
      <c r="BS40" s="38"/>
      <c r="BT40" s="38"/>
      <c r="BU40" s="38"/>
      <c r="BV40" s="38"/>
      <c r="BW40" s="38"/>
      <c r="BX40" s="38"/>
      <c r="BY40" s="38"/>
      <c r="BZ40" s="38"/>
      <c r="CA40" s="38"/>
      <c r="CB40" s="18" t="s">
        <v>520</v>
      </c>
    </row>
    <row r="41" spans="1:80" ht="125">
      <c r="A41" s="33" t="s">
        <v>498</v>
      </c>
      <c r="B41" s="33" t="s">
        <v>499</v>
      </c>
      <c r="C41" s="34">
        <v>0.25</v>
      </c>
      <c r="D41" s="33" t="s">
        <v>500</v>
      </c>
      <c r="E41" s="35">
        <v>1</v>
      </c>
      <c r="F41" s="35">
        <v>1</v>
      </c>
      <c r="G41" s="35" t="s">
        <v>239</v>
      </c>
      <c r="H41" s="36" t="s">
        <v>238</v>
      </c>
      <c r="I41" s="36" t="s">
        <v>515</v>
      </c>
      <c r="J41" s="36" t="s">
        <v>516</v>
      </c>
      <c r="K41" s="36" t="s">
        <v>503</v>
      </c>
      <c r="L41" s="36" t="s">
        <v>176</v>
      </c>
      <c r="M41" s="36" t="s">
        <v>180</v>
      </c>
      <c r="N41" s="36" t="s">
        <v>278</v>
      </c>
      <c r="O41" s="38" t="s">
        <v>49</v>
      </c>
      <c r="P41" s="38" t="s">
        <v>503</v>
      </c>
      <c r="Q41" s="38" t="s">
        <v>505</v>
      </c>
      <c r="R41" s="38" t="s">
        <v>517</v>
      </c>
      <c r="S41" s="38" t="s">
        <v>279</v>
      </c>
      <c r="T41" s="38" t="s">
        <v>280</v>
      </c>
      <c r="U41" s="38" t="s">
        <v>27</v>
      </c>
      <c r="V41" s="38" t="s">
        <v>508</v>
      </c>
      <c r="W41" s="39">
        <v>0.25</v>
      </c>
      <c r="X41" s="39">
        <v>0.5</v>
      </c>
      <c r="Y41" s="39">
        <v>0.75</v>
      </c>
      <c r="Z41" s="39">
        <v>1</v>
      </c>
      <c r="AA41" s="39">
        <v>1</v>
      </c>
      <c r="AB41" s="38">
        <v>0</v>
      </c>
      <c r="AC41" s="38" t="s">
        <v>508</v>
      </c>
      <c r="AD41" s="38" t="s">
        <v>192</v>
      </c>
      <c r="AE41" s="40">
        <v>0</v>
      </c>
      <c r="AF41" s="39">
        <v>0.2</v>
      </c>
      <c r="AG41" s="38" t="s">
        <v>523</v>
      </c>
      <c r="AH41" s="41">
        <v>45352</v>
      </c>
      <c r="AI41" s="41">
        <v>45657</v>
      </c>
      <c r="AJ41" s="38" t="s">
        <v>519</v>
      </c>
      <c r="AK41" s="38" t="s">
        <v>404</v>
      </c>
      <c r="AL41" s="38"/>
      <c r="AM41" s="38"/>
      <c r="AN41" s="38"/>
      <c r="AO41" s="38" t="s">
        <v>405</v>
      </c>
      <c r="AP41" s="38"/>
      <c r="AQ41" s="38"/>
      <c r="AR41" s="38"/>
      <c r="AS41" s="38"/>
      <c r="AT41" s="38"/>
      <c r="AU41" s="38"/>
      <c r="AV41" s="38"/>
      <c r="AW41" s="38" t="s">
        <v>405</v>
      </c>
      <c r="AX41" s="38"/>
      <c r="AY41" s="38"/>
      <c r="AZ41" s="38"/>
      <c r="BA41" s="38"/>
      <c r="BB41" s="38" t="s">
        <v>405</v>
      </c>
      <c r="BC41" s="38" t="s">
        <v>405</v>
      </c>
      <c r="BD41" s="38"/>
      <c r="BE41" s="38" t="s">
        <v>405</v>
      </c>
      <c r="BF41" s="38"/>
      <c r="BG41" s="38"/>
      <c r="BH41" s="38"/>
      <c r="BI41" s="38"/>
      <c r="BJ41" s="38"/>
      <c r="BK41" s="38"/>
      <c r="BL41" s="38"/>
      <c r="BM41" s="38"/>
      <c r="BN41" s="38"/>
      <c r="BO41" s="38"/>
      <c r="BP41" s="38" t="s">
        <v>405</v>
      </c>
      <c r="BQ41" s="38" t="s">
        <v>405</v>
      </c>
      <c r="BR41" s="38"/>
      <c r="BS41" s="38"/>
      <c r="BT41" s="38"/>
      <c r="BU41" s="38" t="s">
        <v>405</v>
      </c>
      <c r="BV41" s="38"/>
      <c r="BW41" s="38"/>
      <c r="BX41" s="38"/>
      <c r="BY41" s="38" t="s">
        <v>405</v>
      </c>
      <c r="BZ41" s="38"/>
      <c r="CA41" s="38"/>
      <c r="CB41" s="18" t="s">
        <v>520</v>
      </c>
    </row>
    <row r="42" spans="1:80" ht="69" customHeight="1">
      <c r="A42" s="42" t="s">
        <v>524</v>
      </c>
      <c r="B42" s="42" t="s">
        <v>525</v>
      </c>
      <c r="C42" s="43">
        <v>0.25</v>
      </c>
      <c r="D42" s="42" t="s">
        <v>526</v>
      </c>
      <c r="E42" s="43">
        <v>1</v>
      </c>
      <c r="F42" s="43">
        <v>1</v>
      </c>
      <c r="G42" s="43" t="s">
        <v>244</v>
      </c>
      <c r="H42" s="44" t="s">
        <v>243</v>
      </c>
      <c r="I42" s="44" t="s">
        <v>501</v>
      </c>
      <c r="J42" s="44" t="s">
        <v>449</v>
      </c>
      <c r="K42" s="44" t="s">
        <v>416</v>
      </c>
      <c r="L42" s="44" t="s">
        <v>266</v>
      </c>
      <c r="M42" s="44" t="s">
        <v>265</v>
      </c>
      <c r="N42" s="44" t="s">
        <v>306</v>
      </c>
      <c r="O42" s="45" t="s">
        <v>415</v>
      </c>
      <c r="P42" s="45" t="s">
        <v>416</v>
      </c>
      <c r="Q42" s="45" t="s">
        <v>527</v>
      </c>
      <c r="R42" s="45" t="s">
        <v>528</v>
      </c>
      <c r="S42" s="45" t="s">
        <v>49</v>
      </c>
      <c r="T42" s="45" t="s">
        <v>307</v>
      </c>
      <c r="U42" s="45" t="s">
        <v>27</v>
      </c>
      <c r="V42" s="45" t="s">
        <v>49</v>
      </c>
      <c r="W42" s="46">
        <v>0.25</v>
      </c>
      <c r="X42" s="46">
        <v>0.5</v>
      </c>
      <c r="Y42" s="46">
        <v>0.75</v>
      </c>
      <c r="Z42" s="46">
        <v>1</v>
      </c>
      <c r="AA42" s="46">
        <v>1</v>
      </c>
      <c r="AB42" s="45">
        <v>0</v>
      </c>
      <c r="AC42" s="45" t="s">
        <v>508</v>
      </c>
      <c r="AD42" s="45" t="s">
        <v>529</v>
      </c>
      <c r="AE42" s="47">
        <v>0</v>
      </c>
      <c r="AF42" s="46">
        <v>0.15</v>
      </c>
      <c r="AG42" s="45" t="s">
        <v>530</v>
      </c>
      <c r="AH42" s="48">
        <v>45306</v>
      </c>
      <c r="AI42" s="48">
        <v>45641</v>
      </c>
      <c r="AJ42" s="45" t="s">
        <v>531</v>
      </c>
      <c r="AK42" s="45" t="s">
        <v>404</v>
      </c>
      <c r="AL42" s="45"/>
      <c r="AM42" s="45"/>
      <c r="AN42" s="45"/>
      <c r="AO42" s="45"/>
      <c r="AP42" s="45"/>
      <c r="AQ42" s="45"/>
      <c r="AR42" s="45"/>
      <c r="AS42" s="45"/>
      <c r="AT42" s="45"/>
      <c r="AU42" s="45"/>
      <c r="AV42" s="45"/>
      <c r="AW42" s="45"/>
      <c r="AX42" s="45"/>
      <c r="AY42" s="45"/>
      <c r="AZ42" s="45"/>
      <c r="BA42" s="45"/>
      <c r="BB42" s="45"/>
      <c r="BC42" s="45"/>
      <c r="BD42" s="45" t="s">
        <v>405</v>
      </c>
      <c r="BE42" s="45" t="s">
        <v>405</v>
      </c>
      <c r="BF42" s="45"/>
      <c r="BG42" s="45"/>
      <c r="BH42" s="45"/>
      <c r="BI42" s="45" t="s">
        <v>405</v>
      </c>
      <c r="BJ42" s="45"/>
      <c r="BK42" s="45"/>
      <c r="BL42" s="45"/>
      <c r="BM42" s="45"/>
      <c r="BN42" s="45"/>
      <c r="BO42" s="45"/>
      <c r="BP42" s="45"/>
      <c r="BQ42" s="45"/>
      <c r="BR42" s="45"/>
      <c r="BS42" s="45"/>
      <c r="BT42" s="45"/>
      <c r="BU42" s="45"/>
      <c r="BV42" s="45"/>
      <c r="BW42" s="45"/>
      <c r="BX42" s="45"/>
      <c r="BY42" s="45"/>
      <c r="BZ42" s="45"/>
      <c r="CA42" s="45"/>
      <c r="CB42" s="18" t="s">
        <v>532</v>
      </c>
    </row>
    <row r="43" spans="1:80" ht="125">
      <c r="A43" s="42" t="s">
        <v>524</v>
      </c>
      <c r="B43" s="42" t="s">
        <v>525</v>
      </c>
      <c r="C43" s="43">
        <v>0.25</v>
      </c>
      <c r="D43" s="42" t="s">
        <v>526</v>
      </c>
      <c r="E43" s="43">
        <v>1</v>
      </c>
      <c r="F43" s="43">
        <v>1</v>
      </c>
      <c r="G43" s="43" t="s">
        <v>244</v>
      </c>
      <c r="H43" s="44" t="s">
        <v>243</v>
      </c>
      <c r="I43" s="44" t="s">
        <v>501</v>
      </c>
      <c r="J43" s="44" t="s">
        <v>449</v>
      </c>
      <c r="K43" s="44" t="s">
        <v>416</v>
      </c>
      <c r="L43" s="44" t="s">
        <v>266</v>
      </c>
      <c r="M43" s="44" t="s">
        <v>265</v>
      </c>
      <c r="N43" s="44" t="s">
        <v>306</v>
      </c>
      <c r="O43" s="45" t="s">
        <v>415</v>
      </c>
      <c r="P43" s="45" t="s">
        <v>416</v>
      </c>
      <c r="Q43" s="45" t="s">
        <v>527</v>
      </c>
      <c r="R43" s="45" t="s">
        <v>528</v>
      </c>
      <c r="S43" s="45" t="s">
        <v>49</v>
      </c>
      <c r="T43" s="45" t="s">
        <v>307</v>
      </c>
      <c r="U43" s="45" t="s">
        <v>27</v>
      </c>
      <c r="V43" s="45" t="s">
        <v>49</v>
      </c>
      <c r="W43" s="46">
        <v>0.25</v>
      </c>
      <c r="X43" s="46">
        <v>0.5</v>
      </c>
      <c r="Y43" s="46">
        <v>0.75</v>
      </c>
      <c r="Z43" s="46">
        <v>1</v>
      </c>
      <c r="AA43" s="46">
        <v>1</v>
      </c>
      <c r="AB43" s="45">
        <v>0</v>
      </c>
      <c r="AC43" s="45" t="s">
        <v>508</v>
      </c>
      <c r="AD43" s="45" t="s">
        <v>533</v>
      </c>
      <c r="AE43" s="47">
        <v>0</v>
      </c>
      <c r="AF43" s="46">
        <v>0.15</v>
      </c>
      <c r="AG43" s="45" t="s">
        <v>534</v>
      </c>
      <c r="AH43" s="48">
        <v>45306</v>
      </c>
      <c r="AI43" s="48">
        <v>45641</v>
      </c>
      <c r="AJ43" s="45" t="s">
        <v>531</v>
      </c>
      <c r="AK43" s="45" t="s">
        <v>404</v>
      </c>
      <c r="AL43" s="45"/>
      <c r="AM43" s="45"/>
      <c r="AN43" s="45"/>
      <c r="AO43" s="45"/>
      <c r="AP43" s="45"/>
      <c r="AQ43" s="45"/>
      <c r="AR43" s="45"/>
      <c r="AS43" s="45"/>
      <c r="AT43" s="45"/>
      <c r="AU43" s="45"/>
      <c r="AV43" s="45"/>
      <c r="AW43" s="45" t="s">
        <v>405</v>
      </c>
      <c r="AX43" s="45"/>
      <c r="AY43" s="45"/>
      <c r="AZ43" s="45"/>
      <c r="BA43" s="45"/>
      <c r="BB43" s="45"/>
      <c r="BC43" s="45" t="s">
        <v>405</v>
      </c>
      <c r="BD43" s="45" t="s">
        <v>405</v>
      </c>
      <c r="BE43" s="45" t="s">
        <v>405</v>
      </c>
      <c r="BF43" s="45"/>
      <c r="BG43" s="45"/>
      <c r="BH43" s="45"/>
      <c r="BI43" s="45" t="s">
        <v>405</v>
      </c>
      <c r="BJ43" s="45"/>
      <c r="BK43" s="45"/>
      <c r="BL43" s="45"/>
      <c r="BM43" s="45"/>
      <c r="BN43" s="45"/>
      <c r="BO43" s="45"/>
      <c r="BP43" s="45"/>
      <c r="BQ43" s="45"/>
      <c r="BR43" s="45"/>
      <c r="BS43" s="45"/>
      <c r="BT43" s="45"/>
      <c r="BU43" s="45"/>
      <c r="BV43" s="45"/>
      <c r="BW43" s="45"/>
      <c r="BX43" s="45"/>
      <c r="BY43" s="45"/>
      <c r="BZ43" s="45"/>
      <c r="CA43" s="45"/>
      <c r="CB43" s="18" t="s">
        <v>532</v>
      </c>
    </row>
    <row r="44" spans="1:80" ht="125">
      <c r="A44" s="42" t="s">
        <v>524</v>
      </c>
      <c r="B44" s="42" t="s">
        <v>525</v>
      </c>
      <c r="C44" s="43">
        <v>0.25</v>
      </c>
      <c r="D44" s="42" t="s">
        <v>526</v>
      </c>
      <c r="E44" s="43">
        <v>1</v>
      </c>
      <c r="F44" s="43">
        <v>1</v>
      </c>
      <c r="G44" s="43" t="s">
        <v>244</v>
      </c>
      <c r="H44" s="44" t="s">
        <v>243</v>
      </c>
      <c r="I44" s="44" t="s">
        <v>501</v>
      </c>
      <c r="J44" s="44" t="s">
        <v>449</v>
      </c>
      <c r="K44" s="44" t="s">
        <v>416</v>
      </c>
      <c r="L44" s="44" t="s">
        <v>266</v>
      </c>
      <c r="M44" s="44" t="s">
        <v>265</v>
      </c>
      <c r="N44" s="44" t="s">
        <v>306</v>
      </c>
      <c r="O44" s="45" t="s">
        <v>415</v>
      </c>
      <c r="P44" s="45" t="s">
        <v>416</v>
      </c>
      <c r="Q44" s="45" t="s">
        <v>527</v>
      </c>
      <c r="R44" s="45" t="s">
        <v>528</v>
      </c>
      <c r="S44" s="45" t="s">
        <v>49</v>
      </c>
      <c r="T44" s="45" t="s">
        <v>307</v>
      </c>
      <c r="U44" s="45" t="s">
        <v>27</v>
      </c>
      <c r="V44" s="45" t="s">
        <v>49</v>
      </c>
      <c r="W44" s="46">
        <v>0.25</v>
      </c>
      <c r="X44" s="46">
        <v>0.5</v>
      </c>
      <c r="Y44" s="46">
        <v>0.75</v>
      </c>
      <c r="Z44" s="46">
        <v>1</v>
      </c>
      <c r="AA44" s="46">
        <v>1</v>
      </c>
      <c r="AB44" s="45">
        <v>0</v>
      </c>
      <c r="AC44" s="45" t="s">
        <v>508</v>
      </c>
      <c r="AD44" s="45" t="s">
        <v>535</v>
      </c>
      <c r="AE44" s="47">
        <v>0</v>
      </c>
      <c r="AF44" s="46">
        <v>0.7</v>
      </c>
      <c r="AG44" s="45" t="s">
        <v>536</v>
      </c>
      <c r="AH44" s="48">
        <v>45306</v>
      </c>
      <c r="AI44" s="48">
        <v>45473</v>
      </c>
      <c r="AJ44" s="45" t="s">
        <v>458</v>
      </c>
      <c r="AK44" s="45" t="s">
        <v>404</v>
      </c>
      <c r="AL44" s="45"/>
      <c r="AM44" s="45"/>
      <c r="AN44" s="45"/>
      <c r="AO44" s="45"/>
      <c r="AP44" s="45"/>
      <c r="AQ44" s="45"/>
      <c r="AR44" s="45"/>
      <c r="AS44" s="45"/>
      <c r="AT44" s="45"/>
      <c r="AU44" s="45"/>
      <c r="AV44" s="45"/>
      <c r="AW44" s="45" t="s">
        <v>405</v>
      </c>
      <c r="AX44" s="45"/>
      <c r="AY44" s="45"/>
      <c r="AZ44" s="45" t="s">
        <v>405</v>
      </c>
      <c r="BA44" s="45" t="s">
        <v>405</v>
      </c>
      <c r="BB44" s="45" t="s">
        <v>405</v>
      </c>
      <c r="BC44" s="45" t="s">
        <v>405</v>
      </c>
      <c r="BD44" s="45" t="s">
        <v>405</v>
      </c>
      <c r="BE44" s="45" t="s">
        <v>405</v>
      </c>
      <c r="BF44" s="45"/>
      <c r="BG44" s="45"/>
      <c r="BH44" s="45"/>
      <c r="BI44" s="45" t="s">
        <v>405</v>
      </c>
      <c r="BJ44" s="45"/>
      <c r="BK44" s="45"/>
      <c r="BL44" s="45"/>
      <c r="BM44" s="45"/>
      <c r="BN44" s="45"/>
      <c r="BO44" s="45"/>
      <c r="BP44" s="45"/>
      <c r="BQ44" s="45"/>
      <c r="BR44" s="45"/>
      <c r="BS44" s="45"/>
      <c r="BT44" s="45"/>
      <c r="BU44" s="45"/>
      <c r="BV44" s="45"/>
      <c r="BW44" s="45"/>
      <c r="BX44" s="45"/>
      <c r="BY44" s="45"/>
      <c r="BZ44" s="45"/>
      <c r="CA44" s="45"/>
      <c r="CB44" s="18" t="s">
        <v>532</v>
      </c>
    </row>
    <row r="45" spans="1:80" ht="100">
      <c r="A45" s="42" t="s">
        <v>524</v>
      </c>
      <c r="B45" s="42" t="s">
        <v>525</v>
      </c>
      <c r="C45" s="43">
        <v>0.25</v>
      </c>
      <c r="D45" s="42" t="s">
        <v>526</v>
      </c>
      <c r="E45" s="43">
        <v>1</v>
      </c>
      <c r="F45" s="43">
        <v>1</v>
      </c>
      <c r="G45" s="43" t="s">
        <v>122</v>
      </c>
      <c r="H45" s="44" t="s">
        <v>123</v>
      </c>
      <c r="I45" s="44" t="s">
        <v>537</v>
      </c>
      <c r="J45" s="44" t="s">
        <v>538</v>
      </c>
      <c r="K45" s="44" t="s">
        <v>481</v>
      </c>
      <c r="L45" s="44" t="s">
        <v>124</v>
      </c>
      <c r="M45" s="44" t="s">
        <v>125</v>
      </c>
      <c r="N45" s="44" t="s">
        <v>126</v>
      </c>
      <c r="O45" s="45" t="s">
        <v>539</v>
      </c>
      <c r="P45" s="45" t="s">
        <v>481</v>
      </c>
      <c r="Q45" s="45" t="s">
        <v>505</v>
      </c>
      <c r="R45" s="45" t="s">
        <v>540</v>
      </c>
      <c r="S45" s="45" t="s">
        <v>127</v>
      </c>
      <c r="T45" s="45" t="s">
        <v>128</v>
      </c>
      <c r="U45" s="45" t="s">
        <v>27</v>
      </c>
      <c r="V45" s="46">
        <v>0</v>
      </c>
      <c r="W45" s="46">
        <v>0.1</v>
      </c>
      <c r="X45" s="46">
        <v>0.5</v>
      </c>
      <c r="Y45" s="46">
        <v>0.75</v>
      </c>
      <c r="Z45" s="46">
        <v>1</v>
      </c>
      <c r="AA45" s="46">
        <v>1</v>
      </c>
      <c r="AB45" s="45">
        <v>1212112028.25</v>
      </c>
      <c r="AC45" s="45" t="s">
        <v>451</v>
      </c>
      <c r="AD45" s="45" t="s">
        <v>133</v>
      </c>
      <c r="AE45" s="47">
        <v>762112028.25</v>
      </c>
      <c r="AF45" s="46">
        <v>0.62874718713113309</v>
      </c>
      <c r="AG45" s="45" t="s">
        <v>134</v>
      </c>
      <c r="AH45" s="48">
        <v>45292</v>
      </c>
      <c r="AI45" s="48">
        <v>45657</v>
      </c>
      <c r="AJ45" s="45" t="s">
        <v>135</v>
      </c>
      <c r="AK45" s="45" t="s">
        <v>541</v>
      </c>
      <c r="AL45" s="45"/>
      <c r="AM45" s="45"/>
      <c r="AN45" s="45"/>
      <c r="AO45" s="45"/>
      <c r="AP45" s="45"/>
      <c r="AQ45" s="45"/>
      <c r="AR45" s="45"/>
      <c r="AS45" s="45" t="s">
        <v>405</v>
      </c>
      <c r="AT45" s="45" t="s">
        <v>405</v>
      </c>
      <c r="AU45" s="45"/>
      <c r="AV45" s="45"/>
      <c r="AW45" s="45" t="s">
        <v>405</v>
      </c>
      <c r="AX45" s="45"/>
      <c r="AY45" s="45"/>
      <c r="AZ45" s="45"/>
      <c r="BA45" s="45"/>
      <c r="BB45" s="45"/>
      <c r="BC45" s="45" t="s">
        <v>405</v>
      </c>
      <c r="BD45" s="45" t="s">
        <v>405</v>
      </c>
      <c r="BE45" s="45" t="s">
        <v>405</v>
      </c>
      <c r="BF45" s="45"/>
      <c r="BG45" s="45" t="s">
        <v>405</v>
      </c>
      <c r="BH45" s="45" t="s">
        <v>405</v>
      </c>
      <c r="BI45" s="45" t="s">
        <v>405</v>
      </c>
      <c r="BJ45" s="45"/>
      <c r="BK45" s="45"/>
      <c r="BL45" s="45"/>
      <c r="BM45" s="45"/>
      <c r="BN45" s="45"/>
      <c r="BO45" s="45"/>
      <c r="BP45" s="45"/>
      <c r="BQ45" s="45"/>
      <c r="BR45" s="45" t="s">
        <v>405</v>
      </c>
      <c r="BS45" s="45"/>
      <c r="BT45" s="45"/>
      <c r="BU45" s="45"/>
      <c r="BV45" s="45"/>
      <c r="BW45" s="45"/>
      <c r="BX45" s="45"/>
      <c r="BY45" s="45" t="s">
        <v>405</v>
      </c>
      <c r="BZ45" s="45" t="s">
        <v>405</v>
      </c>
      <c r="CA45" s="45" t="s">
        <v>405</v>
      </c>
      <c r="CB45" s="18" t="s">
        <v>129</v>
      </c>
    </row>
    <row r="46" spans="1:80" ht="100">
      <c r="A46" s="42" t="s">
        <v>524</v>
      </c>
      <c r="B46" s="42" t="s">
        <v>525</v>
      </c>
      <c r="C46" s="43">
        <v>0.25</v>
      </c>
      <c r="D46" s="42" t="s">
        <v>526</v>
      </c>
      <c r="E46" s="43">
        <v>1</v>
      </c>
      <c r="F46" s="43">
        <v>1</v>
      </c>
      <c r="G46" s="43" t="s">
        <v>122</v>
      </c>
      <c r="H46" s="44" t="s">
        <v>123</v>
      </c>
      <c r="I46" s="44" t="s">
        <v>537</v>
      </c>
      <c r="J46" s="44" t="s">
        <v>538</v>
      </c>
      <c r="K46" s="44" t="s">
        <v>481</v>
      </c>
      <c r="L46" s="44" t="s">
        <v>124</v>
      </c>
      <c r="M46" s="44" t="s">
        <v>125</v>
      </c>
      <c r="N46" s="44" t="s">
        <v>126</v>
      </c>
      <c r="O46" s="45" t="s">
        <v>539</v>
      </c>
      <c r="P46" s="45" t="s">
        <v>481</v>
      </c>
      <c r="Q46" s="45" t="s">
        <v>505</v>
      </c>
      <c r="R46" s="45" t="s">
        <v>540</v>
      </c>
      <c r="S46" s="45" t="s">
        <v>127</v>
      </c>
      <c r="T46" s="45" t="s">
        <v>128</v>
      </c>
      <c r="U46" s="45" t="s">
        <v>27</v>
      </c>
      <c r="V46" s="46">
        <v>0</v>
      </c>
      <c r="W46" s="46">
        <v>0.1</v>
      </c>
      <c r="X46" s="46">
        <v>0.5</v>
      </c>
      <c r="Y46" s="46">
        <v>0.75</v>
      </c>
      <c r="Z46" s="46">
        <v>1</v>
      </c>
      <c r="AA46" s="46">
        <v>1</v>
      </c>
      <c r="AB46" s="45">
        <v>1212112028.25</v>
      </c>
      <c r="AC46" s="45" t="s">
        <v>491</v>
      </c>
      <c r="AD46" s="45" t="s">
        <v>130</v>
      </c>
      <c r="AE46" s="47">
        <v>450000000</v>
      </c>
      <c r="AF46" s="46">
        <v>0.37125281286886691</v>
      </c>
      <c r="AG46" s="45" t="s">
        <v>131</v>
      </c>
      <c r="AH46" s="48">
        <v>45323</v>
      </c>
      <c r="AI46" s="48">
        <v>45657</v>
      </c>
      <c r="AJ46" s="45" t="s">
        <v>132</v>
      </c>
      <c r="AK46" s="45" t="s">
        <v>541</v>
      </c>
      <c r="AL46" s="45"/>
      <c r="AM46" s="45"/>
      <c r="AN46" s="45"/>
      <c r="AO46" s="45"/>
      <c r="AP46" s="45"/>
      <c r="AQ46" s="45"/>
      <c r="AR46" s="45"/>
      <c r="AS46" s="45" t="s">
        <v>405</v>
      </c>
      <c r="AT46" s="45" t="s">
        <v>405</v>
      </c>
      <c r="AU46" s="45"/>
      <c r="AV46" s="45"/>
      <c r="AW46" s="45" t="s">
        <v>405</v>
      </c>
      <c r="AX46" s="45"/>
      <c r="AY46" s="45"/>
      <c r="AZ46" s="45"/>
      <c r="BA46" s="45"/>
      <c r="BB46" s="45"/>
      <c r="BC46" s="45" t="s">
        <v>405</v>
      </c>
      <c r="BD46" s="45" t="s">
        <v>405</v>
      </c>
      <c r="BE46" s="45" t="s">
        <v>405</v>
      </c>
      <c r="BF46" s="45"/>
      <c r="BG46" s="45" t="s">
        <v>405</v>
      </c>
      <c r="BH46" s="45" t="s">
        <v>405</v>
      </c>
      <c r="BI46" s="45" t="s">
        <v>405</v>
      </c>
      <c r="BJ46" s="45"/>
      <c r="BK46" s="45"/>
      <c r="BL46" s="45"/>
      <c r="BM46" s="45"/>
      <c r="BN46" s="45"/>
      <c r="BO46" s="45"/>
      <c r="BP46" s="45"/>
      <c r="BQ46" s="45"/>
      <c r="BR46" s="45" t="s">
        <v>405</v>
      </c>
      <c r="BS46" s="45"/>
      <c r="BT46" s="45"/>
      <c r="BU46" s="45"/>
      <c r="BV46" s="45"/>
      <c r="BW46" s="45"/>
      <c r="BX46" s="45"/>
      <c r="BY46" s="45" t="s">
        <v>405</v>
      </c>
      <c r="BZ46" s="45" t="s">
        <v>405</v>
      </c>
      <c r="CA46" s="45" t="s">
        <v>405</v>
      </c>
      <c r="CB46" s="18" t="s">
        <v>129</v>
      </c>
    </row>
    <row r="47" spans="1:80" ht="87.5">
      <c r="A47" s="49" t="s">
        <v>542</v>
      </c>
      <c r="B47" s="49" t="s">
        <v>543</v>
      </c>
      <c r="C47" s="50">
        <v>0.2</v>
      </c>
      <c r="D47" s="49" t="s">
        <v>544</v>
      </c>
      <c r="E47" s="51">
        <v>1</v>
      </c>
      <c r="F47" s="50">
        <v>1</v>
      </c>
      <c r="G47" s="50" t="s">
        <v>248</v>
      </c>
      <c r="H47" s="52" t="s">
        <v>247</v>
      </c>
      <c r="I47" s="52" t="s">
        <v>501</v>
      </c>
      <c r="J47" s="52" t="s">
        <v>545</v>
      </c>
      <c r="K47" s="52" t="s">
        <v>426</v>
      </c>
      <c r="L47" s="52" t="s">
        <v>209</v>
      </c>
      <c r="M47" s="52" t="s">
        <v>267</v>
      </c>
      <c r="N47" s="52" t="s">
        <v>281</v>
      </c>
      <c r="O47" s="11" t="s">
        <v>425</v>
      </c>
      <c r="P47" s="52" t="s">
        <v>426</v>
      </c>
      <c r="Q47" s="52" t="s">
        <v>546</v>
      </c>
      <c r="R47" s="52" t="s">
        <v>428</v>
      </c>
      <c r="S47" s="52" t="s">
        <v>282</v>
      </c>
      <c r="T47" s="52" t="s">
        <v>283</v>
      </c>
      <c r="U47" s="52" t="s">
        <v>27</v>
      </c>
      <c r="V47" s="52" t="s">
        <v>49</v>
      </c>
      <c r="W47" s="53">
        <v>0</v>
      </c>
      <c r="X47" s="53">
        <v>0.5</v>
      </c>
      <c r="Y47" s="53">
        <v>0.75</v>
      </c>
      <c r="Z47" s="53">
        <v>1</v>
      </c>
      <c r="AA47" s="53">
        <v>1</v>
      </c>
      <c r="AB47" s="54">
        <v>189750000</v>
      </c>
      <c r="AC47" s="52" t="s">
        <v>491</v>
      </c>
      <c r="AD47" s="52" t="s">
        <v>547</v>
      </c>
      <c r="AE47" s="54">
        <v>189750000</v>
      </c>
      <c r="AF47" s="53">
        <v>1</v>
      </c>
      <c r="AG47" s="52" t="s">
        <v>548</v>
      </c>
      <c r="AH47" s="55">
        <v>45383</v>
      </c>
      <c r="AI47" s="55">
        <v>45641</v>
      </c>
      <c r="AJ47" s="52" t="s">
        <v>549</v>
      </c>
      <c r="AK47" s="52" t="s">
        <v>433</v>
      </c>
      <c r="AL47" s="52"/>
      <c r="AM47" s="52"/>
      <c r="AN47" s="52"/>
      <c r="AO47" s="52"/>
      <c r="AP47" s="52"/>
      <c r="AQ47" s="52"/>
      <c r="AR47" s="52"/>
      <c r="AS47" s="52"/>
      <c r="AT47" s="52"/>
      <c r="AU47" s="52"/>
      <c r="AV47" s="52"/>
      <c r="AW47" s="52" t="s">
        <v>405</v>
      </c>
      <c r="AX47" s="52"/>
      <c r="AY47" s="52"/>
      <c r="AZ47" s="52" t="s">
        <v>405</v>
      </c>
      <c r="BA47" s="52" t="s">
        <v>405</v>
      </c>
      <c r="BB47" s="52"/>
      <c r="BC47" s="52" t="s">
        <v>405</v>
      </c>
      <c r="BD47" s="52"/>
      <c r="BE47" s="52" t="s">
        <v>405</v>
      </c>
      <c r="BF47" s="52"/>
      <c r="BG47" s="52" t="s">
        <v>405</v>
      </c>
      <c r="BH47" s="52"/>
      <c r="BI47" s="52"/>
      <c r="BJ47" s="52"/>
      <c r="BK47" s="52"/>
      <c r="BL47" s="52"/>
      <c r="BM47" s="52"/>
      <c r="BN47" s="52"/>
      <c r="BO47" s="52"/>
      <c r="BP47" s="52"/>
      <c r="BQ47" s="52"/>
      <c r="BR47" s="52"/>
      <c r="BS47" s="52"/>
      <c r="BT47" s="52"/>
      <c r="BU47" s="52"/>
      <c r="BV47" s="52"/>
      <c r="BW47" s="52"/>
      <c r="BX47" s="52"/>
      <c r="BY47" s="52"/>
      <c r="BZ47" s="52"/>
      <c r="CA47" s="52"/>
      <c r="CB47" s="18" t="s">
        <v>129</v>
      </c>
    </row>
    <row r="48" spans="1:80" ht="56">
      <c r="A48" s="49" t="s">
        <v>542</v>
      </c>
      <c r="B48" s="49" t="s">
        <v>543</v>
      </c>
      <c r="C48" s="50">
        <v>0.2</v>
      </c>
      <c r="D48" s="49" t="s">
        <v>544</v>
      </c>
      <c r="E48" s="51">
        <v>1</v>
      </c>
      <c r="F48" s="50">
        <v>1</v>
      </c>
      <c r="G48" s="50" t="s">
        <v>264</v>
      </c>
      <c r="H48" s="56" t="s">
        <v>263</v>
      </c>
      <c r="I48" s="56" t="s">
        <v>501</v>
      </c>
      <c r="J48" s="56" t="s">
        <v>502</v>
      </c>
      <c r="K48" s="56" t="s">
        <v>503</v>
      </c>
      <c r="L48" s="56" t="s">
        <v>224</v>
      </c>
      <c r="M48" s="56" t="s">
        <v>273</v>
      </c>
      <c r="N48" s="56" t="s">
        <v>308</v>
      </c>
      <c r="O48" s="52" t="s">
        <v>504</v>
      </c>
      <c r="P48" s="52" t="s">
        <v>503</v>
      </c>
      <c r="Q48" s="52" t="s">
        <v>505</v>
      </c>
      <c r="R48" s="52" t="s">
        <v>550</v>
      </c>
      <c r="S48" s="52" t="s">
        <v>309</v>
      </c>
      <c r="T48" s="52" t="s">
        <v>310</v>
      </c>
      <c r="U48" s="52" t="s">
        <v>27</v>
      </c>
      <c r="V48" s="53" t="s">
        <v>49</v>
      </c>
      <c r="W48" s="53">
        <v>0.25</v>
      </c>
      <c r="X48" s="53">
        <v>0.5</v>
      </c>
      <c r="Y48" s="53">
        <v>0.75</v>
      </c>
      <c r="Z48" s="53">
        <v>1</v>
      </c>
      <c r="AA48" s="53">
        <v>1</v>
      </c>
      <c r="AB48" s="54">
        <v>0</v>
      </c>
      <c r="AC48" s="53" t="s">
        <v>508</v>
      </c>
      <c r="AD48" s="52" t="s">
        <v>179</v>
      </c>
      <c r="AE48" s="54">
        <v>0</v>
      </c>
      <c r="AF48" s="53">
        <v>0.2</v>
      </c>
      <c r="AG48" s="52" t="s">
        <v>551</v>
      </c>
      <c r="AH48" s="55">
        <v>45292</v>
      </c>
      <c r="AI48" s="55">
        <v>45412</v>
      </c>
      <c r="AJ48" s="52" t="s">
        <v>552</v>
      </c>
      <c r="AK48" s="52" t="s">
        <v>404</v>
      </c>
      <c r="AL48" s="52" t="s">
        <v>405</v>
      </c>
      <c r="AM48" s="52"/>
      <c r="AN48" s="52"/>
      <c r="AO48" s="52"/>
      <c r="AP48" s="52"/>
      <c r="AQ48" s="52"/>
      <c r="AR48" s="52"/>
      <c r="AS48" s="52"/>
      <c r="AT48" s="52"/>
      <c r="AU48" s="52"/>
      <c r="AV48" s="52"/>
      <c r="AW48" s="52" t="s">
        <v>405</v>
      </c>
      <c r="AX48" s="52" t="s">
        <v>405</v>
      </c>
      <c r="AY48" s="52"/>
      <c r="AZ48" s="52" t="s">
        <v>405</v>
      </c>
      <c r="BA48" s="52" t="s">
        <v>405</v>
      </c>
      <c r="BB48" s="52" t="s">
        <v>405</v>
      </c>
      <c r="BC48" s="52" t="s">
        <v>405</v>
      </c>
      <c r="BD48" s="52" t="s">
        <v>405</v>
      </c>
      <c r="BE48" s="52" t="s">
        <v>405</v>
      </c>
      <c r="BF48" s="52"/>
      <c r="BG48" s="52"/>
      <c r="BH48" s="52"/>
      <c r="BI48" s="52" t="s">
        <v>405</v>
      </c>
      <c r="BJ48" s="52"/>
      <c r="BK48" s="52"/>
      <c r="BL48" s="52"/>
      <c r="BM48" s="52"/>
      <c r="BN48" s="52"/>
      <c r="BO48" s="52"/>
      <c r="BP48" s="52"/>
      <c r="BQ48" s="52"/>
      <c r="BR48" s="52"/>
      <c r="BS48" s="52"/>
      <c r="BT48" s="52"/>
      <c r="BU48" s="52"/>
      <c r="BV48" s="52"/>
      <c r="BW48" s="52"/>
      <c r="BX48" s="52"/>
      <c r="BY48" s="52"/>
      <c r="BZ48" s="52"/>
      <c r="CA48" s="52"/>
      <c r="CB48" s="18" t="s">
        <v>553</v>
      </c>
    </row>
    <row r="49" spans="1:80" ht="56">
      <c r="A49" s="49" t="s">
        <v>542</v>
      </c>
      <c r="B49" s="49" t="s">
        <v>543</v>
      </c>
      <c r="C49" s="50">
        <v>0.2</v>
      </c>
      <c r="D49" s="49" t="s">
        <v>544</v>
      </c>
      <c r="E49" s="51">
        <v>1</v>
      </c>
      <c r="F49" s="50">
        <v>1</v>
      </c>
      <c r="G49" s="50" t="s">
        <v>264</v>
      </c>
      <c r="H49" s="56" t="s">
        <v>263</v>
      </c>
      <c r="I49" s="56" t="s">
        <v>501</v>
      </c>
      <c r="J49" s="56" t="s">
        <v>502</v>
      </c>
      <c r="K49" s="56" t="s">
        <v>503</v>
      </c>
      <c r="L49" s="56" t="s">
        <v>224</v>
      </c>
      <c r="M49" s="56" t="s">
        <v>273</v>
      </c>
      <c r="N49" s="56" t="s">
        <v>308</v>
      </c>
      <c r="O49" s="52" t="s">
        <v>504</v>
      </c>
      <c r="P49" s="52" t="s">
        <v>503</v>
      </c>
      <c r="Q49" s="52" t="s">
        <v>505</v>
      </c>
      <c r="R49" s="52" t="s">
        <v>550</v>
      </c>
      <c r="S49" s="52" t="s">
        <v>309</v>
      </c>
      <c r="T49" s="52" t="s">
        <v>310</v>
      </c>
      <c r="U49" s="52" t="s">
        <v>27</v>
      </c>
      <c r="V49" s="53" t="s">
        <v>49</v>
      </c>
      <c r="W49" s="53">
        <v>0.25</v>
      </c>
      <c r="X49" s="53">
        <v>0.5</v>
      </c>
      <c r="Y49" s="53">
        <v>0.75</v>
      </c>
      <c r="Z49" s="53">
        <v>1</v>
      </c>
      <c r="AA49" s="53">
        <v>1</v>
      </c>
      <c r="AB49" s="54">
        <v>0</v>
      </c>
      <c r="AC49" s="53" t="s">
        <v>508</v>
      </c>
      <c r="AD49" s="52" t="s">
        <v>554</v>
      </c>
      <c r="AE49" s="54">
        <v>0</v>
      </c>
      <c r="AF49" s="53">
        <v>0.4</v>
      </c>
      <c r="AG49" s="52" t="s">
        <v>555</v>
      </c>
      <c r="AH49" s="55">
        <v>45292</v>
      </c>
      <c r="AI49" s="55">
        <v>45657</v>
      </c>
      <c r="AJ49" s="52" t="s">
        <v>552</v>
      </c>
      <c r="AK49" s="52" t="s">
        <v>404</v>
      </c>
      <c r="AL49" s="52"/>
      <c r="AM49" s="52"/>
      <c r="AN49" s="52"/>
      <c r="AO49" s="52"/>
      <c r="AP49" s="52"/>
      <c r="AQ49" s="52"/>
      <c r="AR49" s="52"/>
      <c r="AS49" s="52"/>
      <c r="AT49" s="52"/>
      <c r="AU49" s="52"/>
      <c r="AV49" s="52"/>
      <c r="AW49" s="52" t="s">
        <v>405</v>
      </c>
      <c r="AX49" s="52" t="s">
        <v>405</v>
      </c>
      <c r="AY49" s="52"/>
      <c r="AZ49" s="52" t="s">
        <v>405</v>
      </c>
      <c r="BA49" s="52" t="s">
        <v>405</v>
      </c>
      <c r="BB49" s="52" t="s">
        <v>405</v>
      </c>
      <c r="BC49" s="52" t="s">
        <v>405</v>
      </c>
      <c r="BD49" s="52" t="s">
        <v>405</v>
      </c>
      <c r="BE49" s="52" t="s">
        <v>405</v>
      </c>
      <c r="BF49" s="52"/>
      <c r="BG49" s="52"/>
      <c r="BH49" s="52"/>
      <c r="BI49" s="52" t="s">
        <v>405</v>
      </c>
      <c r="BJ49" s="52"/>
      <c r="BK49" s="52"/>
      <c r="BL49" s="52"/>
      <c r="BM49" s="52"/>
      <c r="BN49" s="52"/>
      <c r="BO49" s="52"/>
      <c r="BP49" s="52"/>
      <c r="BQ49" s="52"/>
      <c r="BR49" s="52"/>
      <c r="BS49" s="52"/>
      <c r="BT49" s="52"/>
      <c r="BU49" s="52"/>
      <c r="BV49" s="52"/>
      <c r="BW49" s="52"/>
      <c r="BX49" s="52"/>
      <c r="BY49" s="52"/>
      <c r="BZ49" s="52"/>
      <c r="CA49" s="52"/>
      <c r="CB49" s="18" t="s">
        <v>553</v>
      </c>
    </row>
    <row r="50" spans="1:80" ht="56">
      <c r="A50" s="49" t="s">
        <v>542</v>
      </c>
      <c r="B50" s="49" t="s">
        <v>543</v>
      </c>
      <c r="C50" s="50">
        <v>0.2</v>
      </c>
      <c r="D50" s="49" t="s">
        <v>544</v>
      </c>
      <c r="E50" s="51">
        <v>1</v>
      </c>
      <c r="F50" s="50">
        <v>1</v>
      </c>
      <c r="G50" s="50" t="s">
        <v>264</v>
      </c>
      <c r="H50" s="56" t="s">
        <v>263</v>
      </c>
      <c r="I50" s="56" t="s">
        <v>501</v>
      </c>
      <c r="J50" s="56" t="s">
        <v>502</v>
      </c>
      <c r="K50" s="56" t="s">
        <v>503</v>
      </c>
      <c r="L50" s="56" t="s">
        <v>224</v>
      </c>
      <c r="M50" s="56" t="s">
        <v>273</v>
      </c>
      <c r="N50" s="56" t="s">
        <v>308</v>
      </c>
      <c r="O50" s="52" t="s">
        <v>504</v>
      </c>
      <c r="P50" s="52" t="s">
        <v>503</v>
      </c>
      <c r="Q50" s="52" t="s">
        <v>505</v>
      </c>
      <c r="R50" s="52" t="s">
        <v>550</v>
      </c>
      <c r="S50" s="52" t="s">
        <v>309</v>
      </c>
      <c r="T50" s="52" t="s">
        <v>310</v>
      </c>
      <c r="U50" s="52" t="s">
        <v>27</v>
      </c>
      <c r="V50" s="53" t="s">
        <v>49</v>
      </c>
      <c r="W50" s="53">
        <v>0.25</v>
      </c>
      <c r="X50" s="53">
        <v>0.5</v>
      </c>
      <c r="Y50" s="53">
        <v>0.75</v>
      </c>
      <c r="Z50" s="53">
        <v>1</v>
      </c>
      <c r="AA50" s="53">
        <v>1</v>
      </c>
      <c r="AB50" s="54">
        <v>0</v>
      </c>
      <c r="AC50" s="53" t="s">
        <v>508</v>
      </c>
      <c r="AD50" s="52" t="s">
        <v>556</v>
      </c>
      <c r="AE50" s="54">
        <v>0</v>
      </c>
      <c r="AF50" s="53">
        <v>0.2</v>
      </c>
      <c r="AG50" s="52" t="s">
        <v>557</v>
      </c>
      <c r="AH50" s="55">
        <v>45292</v>
      </c>
      <c r="AI50" s="55">
        <v>45657</v>
      </c>
      <c r="AJ50" s="52" t="s">
        <v>552</v>
      </c>
      <c r="AK50" s="52" t="s">
        <v>404</v>
      </c>
      <c r="AL50" s="52"/>
      <c r="AM50" s="52"/>
      <c r="AN50" s="52"/>
      <c r="AO50" s="52"/>
      <c r="AP50" s="52"/>
      <c r="AQ50" s="52"/>
      <c r="AR50" s="52"/>
      <c r="AS50" s="52"/>
      <c r="AT50" s="52"/>
      <c r="AU50" s="52"/>
      <c r="AV50" s="52"/>
      <c r="AW50" s="52" t="s">
        <v>405</v>
      </c>
      <c r="AX50" s="52" t="s">
        <v>405</v>
      </c>
      <c r="AY50" s="52"/>
      <c r="AZ50" s="52" t="s">
        <v>405</v>
      </c>
      <c r="BA50" s="52" t="s">
        <v>405</v>
      </c>
      <c r="BB50" s="52" t="s">
        <v>405</v>
      </c>
      <c r="BC50" s="52" t="s">
        <v>405</v>
      </c>
      <c r="BD50" s="52" t="s">
        <v>405</v>
      </c>
      <c r="BE50" s="52" t="s">
        <v>405</v>
      </c>
      <c r="BF50" s="52"/>
      <c r="BG50" s="52"/>
      <c r="BH50" s="52"/>
      <c r="BI50" s="52" t="s">
        <v>405</v>
      </c>
      <c r="BJ50" s="52"/>
      <c r="BK50" s="52"/>
      <c r="BL50" s="52"/>
      <c r="BM50" s="52"/>
      <c r="BN50" s="52"/>
      <c r="BO50" s="52"/>
      <c r="BP50" s="52"/>
      <c r="BQ50" s="52"/>
      <c r="BR50" s="52"/>
      <c r="BS50" s="52"/>
      <c r="BT50" s="52"/>
      <c r="BU50" s="52"/>
      <c r="BV50" s="52"/>
      <c r="BW50" s="52"/>
      <c r="BX50" s="52"/>
      <c r="BY50" s="52"/>
      <c r="BZ50" s="52"/>
      <c r="CA50" s="52"/>
      <c r="CB50" s="18" t="s">
        <v>553</v>
      </c>
    </row>
    <row r="51" spans="1:80" ht="56">
      <c r="A51" s="49" t="s">
        <v>542</v>
      </c>
      <c r="B51" s="49" t="s">
        <v>543</v>
      </c>
      <c r="C51" s="50">
        <v>0.2</v>
      </c>
      <c r="D51" s="49" t="s">
        <v>544</v>
      </c>
      <c r="E51" s="51">
        <v>1</v>
      </c>
      <c r="F51" s="50">
        <v>1</v>
      </c>
      <c r="G51" s="50" t="s">
        <v>264</v>
      </c>
      <c r="H51" s="56" t="s">
        <v>263</v>
      </c>
      <c r="I51" s="56" t="s">
        <v>501</v>
      </c>
      <c r="J51" s="56" t="s">
        <v>502</v>
      </c>
      <c r="K51" s="56" t="s">
        <v>503</v>
      </c>
      <c r="L51" s="56" t="s">
        <v>224</v>
      </c>
      <c r="M51" s="56" t="s">
        <v>273</v>
      </c>
      <c r="N51" s="56" t="s">
        <v>308</v>
      </c>
      <c r="O51" s="52" t="s">
        <v>504</v>
      </c>
      <c r="P51" s="52" t="s">
        <v>503</v>
      </c>
      <c r="Q51" s="52" t="s">
        <v>505</v>
      </c>
      <c r="R51" s="52" t="s">
        <v>550</v>
      </c>
      <c r="S51" s="52" t="s">
        <v>309</v>
      </c>
      <c r="T51" s="52" t="s">
        <v>310</v>
      </c>
      <c r="U51" s="52" t="s">
        <v>27</v>
      </c>
      <c r="V51" s="53" t="s">
        <v>49</v>
      </c>
      <c r="W51" s="53">
        <v>0.25</v>
      </c>
      <c r="X51" s="53">
        <v>0.5</v>
      </c>
      <c r="Y51" s="53">
        <v>0.75</v>
      </c>
      <c r="Z51" s="53">
        <v>1</v>
      </c>
      <c r="AA51" s="53">
        <v>1</v>
      </c>
      <c r="AB51" s="54">
        <v>0</v>
      </c>
      <c r="AC51" s="53" t="s">
        <v>508</v>
      </c>
      <c r="AD51" s="52" t="s">
        <v>558</v>
      </c>
      <c r="AE51" s="54">
        <v>0</v>
      </c>
      <c r="AF51" s="53">
        <v>0.2</v>
      </c>
      <c r="AG51" s="52" t="s">
        <v>559</v>
      </c>
      <c r="AH51" s="55">
        <v>45292</v>
      </c>
      <c r="AI51" s="55">
        <v>45657</v>
      </c>
      <c r="AJ51" s="52" t="s">
        <v>552</v>
      </c>
      <c r="AK51" s="52" t="s">
        <v>404</v>
      </c>
      <c r="AL51" s="52"/>
      <c r="AM51" s="52"/>
      <c r="AN51" s="52"/>
      <c r="AO51" s="52"/>
      <c r="AP51" s="52"/>
      <c r="AQ51" s="52"/>
      <c r="AR51" s="52"/>
      <c r="AS51" s="52"/>
      <c r="AT51" s="52"/>
      <c r="AU51" s="52"/>
      <c r="AV51" s="52"/>
      <c r="AW51" s="52" t="s">
        <v>405</v>
      </c>
      <c r="AX51" s="52" t="s">
        <v>405</v>
      </c>
      <c r="AY51" s="52"/>
      <c r="AZ51" s="52" t="s">
        <v>405</v>
      </c>
      <c r="BA51" s="52" t="s">
        <v>405</v>
      </c>
      <c r="BB51" s="52" t="s">
        <v>405</v>
      </c>
      <c r="BC51" s="52" t="s">
        <v>405</v>
      </c>
      <c r="BD51" s="52" t="s">
        <v>405</v>
      </c>
      <c r="BE51" s="52" t="s">
        <v>405</v>
      </c>
      <c r="BF51" s="52"/>
      <c r="BG51" s="52"/>
      <c r="BH51" s="52"/>
      <c r="BI51" s="52" t="s">
        <v>405</v>
      </c>
      <c r="BJ51" s="52"/>
      <c r="BK51" s="52"/>
      <c r="BL51" s="52"/>
      <c r="BM51" s="52"/>
      <c r="BN51" s="52"/>
      <c r="BO51" s="52"/>
      <c r="BP51" s="52"/>
      <c r="BQ51" s="52"/>
      <c r="BR51" s="52"/>
      <c r="BS51" s="52"/>
      <c r="BT51" s="52"/>
      <c r="BU51" s="52"/>
      <c r="BV51" s="52"/>
      <c r="BW51" s="52"/>
      <c r="BX51" s="52"/>
      <c r="BY51" s="52"/>
      <c r="BZ51" s="52"/>
      <c r="CA51" s="52"/>
      <c r="CB51" s="18" t="s">
        <v>553</v>
      </c>
    </row>
    <row r="52" spans="1:80" ht="56">
      <c r="A52" s="49" t="s">
        <v>542</v>
      </c>
      <c r="B52" s="49" t="s">
        <v>543</v>
      </c>
      <c r="C52" s="50">
        <v>0.2</v>
      </c>
      <c r="D52" s="49" t="s">
        <v>544</v>
      </c>
      <c r="E52" s="51">
        <v>1</v>
      </c>
      <c r="F52" s="50">
        <v>1</v>
      </c>
      <c r="G52" s="50" t="s">
        <v>22</v>
      </c>
      <c r="H52" s="56" t="s">
        <v>23</v>
      </c>
      <c r="I52" s="56" t="s">
        <v>501</v>
      </c>
      <c r="J52" s="56" t="s">
        <v>41</v>
      </c>
      <c r="K52" s="56" t="s">
        <v>481</v>
      </c>
      <c r="L52" s="56" t="s">
        <v>24</v>
      </c>
      <c r="M52" s="52" t="s">
        <v>25</v>
      </c>
      <c r="N52" s="52" t="s">
        <v>26</v>
      </c>
      <c r="O52" s="52" t="s">
        <v>560</v>
      </c>
      <c r="P52" s="52" t="s">
        <v>481</v>
      </c>
      <c r="Q52" s="52" t="s">
        <v>505</v>
      </c>
      <c r="R52" s="52" t="s">
        <v>561</v>
      </c>
      <c r="S52" s="52" t="s">
        <v>28</v>
      </c>
      <c r="T52" s="52" t="s">
        <v>29</v>
      </c>
      <c r="U52" s="52" t="s">
        <v>27</v>
      </c>
      <c r="V52" s="53">
        <v>0.94</v>
      </c>
      <c r="W52" s="53">
        <v>0.15</v>
      </c>
      <c r="X52" s="53">
        <v>0.4</v>
      </c>
      <c r="Y52" s="53">
        <v>0.75</v>
      </c>
      <c r="Z52" s="53">
        <v>1</v>
      </c>
      <c r="AA52" s="53">
        <v>1</v>
      </c>
      <c r="AB52" s="54">
        <v>44000000</v>
      </c>
      <c r="AC52" s="52" t="s">
        <v>491</v>
      </c>
      <c r="AD52" s="52" t="s">
        <v>34</v>
      </c>
      <c r="AE52" s="54">
        <v>0</v>
      </c>
      <c r="AF52" s="53">
        <v>0.25</v>
      </c>
      <c r="AG52" s="52" t="s">
        <v>35</v>
      </c>
      <c r="AH52" s="55">
        <v>45321</v>
      </c>
      <c r="AI52" s="55">
        <v>45382</v>
      </c>
      <c r="AJ52" s="52" t="s">
        <v>36</v>
      </c>
      <c r="AK52" s="52" t="s">
        <v>404</v>
      </c>
      <c r="AL52" s="52" t="s">
        <v>405</v>
      </c>
      <c r="AM52" s="52"/>
      <c r="AN52" s="52"/>
      <c r="AO52" s="52"/>
      <c r="AP52" s="52"/>
      <c r="AQ52" s="52"/>
      <c r="AR52" s="52"/>
      <c r="AS52" s="52"/>
      <c r="AT52" s="52"/>
      <c r="AU52" s="52"/>
      <c r="AV52" s="52"/>
      <c r="AW52" s="52" t="s">
        <v>405</v>
      </c>
      <c r="AX52" s="52" t="s">
        <v>405</v>
      </c>
      <c r="AY52" s="52"/>
      <c r="AZ52" s="52" t="s">
        <v>405</v>
      </c>
      <c r="BA52" s="52" t="s">
        <v>405</v>
      </c>
      <c r="BB52" s="52" t="s">
        <v>405</v>
      </c>
      <c r="BC52" s="52" t="s">
        <v>405</v>
      </c>
      <c r="BD52" s="52" t="s">
        <v>405</v>
      </c>
      <c r="BE52" s="52" t="s">
        <v>405</v>
      </c>
      <c r="BF52" s="52" t="s">
        <v>405</v>
      </c>
      <c r="BG52" s="52"/>
      <c r="BH52" s="52" t="s">
        <v>405</v>
      </c>
      <c r="BI52" s="52" t="s">
        <v>405</v>
      </c>
      <c r="BJ52" s="52" t="s">
        <v>405</v>
      </c>
      <c r="BK52" s="52"/>
      <c r="BL52" s="52"/>
      <c r="BM52" s="52"/>
      <c r="BN52" s="52"/>
      <c r="BO52" s="52"/>
      <c r="BP52" s="52"/>
      <c r="BQ52" s="52"/>
      <c r="BR52" s="52"/>
      <c r="BS52" s="52"/>
      <c r="BT52" s="52"/>
      <c r="BU52" s="52"/>
      <c r="BV52" s="52"/>
      <c r="BW52" s="52"/>
      <c r="BX52" s="52"/>
      <c r="BY52" s="52"/>
      <c r="BZ52" s="52"/>
      <c r="CA52" s="52"/>
      <c r="CB52" s="18" t="s">
        <v>30</v>
      </c>
    </row>
    <row r="53" spans="1:80" ht="62.5">
      <c r="A53" s="49" t="s">
        <v>542</v>
      </c>
      <c r="B53" s="49" t="s">
        <v>543</v>
      </c>
      <c r="C53" s="50">
        <v>0.2</v>
      </c>
      <c r="D53" s="49" t="s">
        <v>544</v>
      </c>
      <c r="E53" s="51">
        <v>1</v>
      </c>
      <c r="F53" s="50">
        <v>1</v>
      </c>
      <c r="G53" s="50" t="s">
        <v>22</v>
      </c>
      <c r="H53" s="56" t="s">
        <v>23</v>
      </c>
      <c r="I53" s="56" t="s">
        <v>501</v>
      </c>
      <c r="J53" s="56" t="s">
        <v>41</v>
      </c>
      <c r="K53" s="56" t="s">
        <v>481</v>
      </c>
      <c r="L53" s="56" t="s">
        <v>24</v>
      </c>
      <c r="M53" s="52" t="s">
        <v>25</v>
      </c>
      <c r="N53" s="52" t="s">
        <v>26</v>
      </c>
      <c r="O53" s="52" t="s">
        <v>560</v>
      </c>
      <c r="P53" s="52" t="s">
        <v>481</v>
      </c>
      <c r="Q53" s="52" t="s">
        <v>505</v>
      </c>
      <c r="R53" s="52" t="s">
        <v>561</v>
      </c>
      <c r="S53" s="52" t="s">
        <v>28</v>
      </c>
      <c r="T53" s="52" t="s">
        <v>29</v>
      </c>
      <c r="U53" s="52" t="s">
        <v>27</v>
      </c>
      <c r="V53" s="53">
        <v>0.94</v>
      </c>
      <c r="W53" s="53">
        <v>0.15</v>
      </c>
      <c r="X53" s="53">
        <v>0.4</v>
      </c>
      <c r="Y53" s="53">
        <v>0.75</v>
      </c>
      <c r="Z53" s="53">
        <v>1</v>
      </c>
      <c r="AA53" s="53">
        <v>1</v>
      </c>
      <c r="AB53" s="54">
        <v>44000000</v>
      </c>
      <c r="AC53" s="52" t="s">
        <v>491</v>
      </c>
      <c r="AD53" s="52" t="s">
        <v>37</v>
      </c>
      <c r="AE53" s="54">
        <v>44000000</v>
      </c>
      <c r="AF53" s="53">
        <v>0.25</v>
      </c>
      <c r="AG53" s="52" t="s">
        <v>38</v>
      </c>
      <c r="AH53" s="55">
        <v>45323</v>
      </c>
      <c r="AI53" s="55">
        <v>45641</v>
      </c>
      <c r="AJ53" s="52" t="s">
        <v>33</v>
      </c>
      <c r="AK53" s="52" t="s">
        <v>404</v>
      </c>
      <c r="AL53" s="52"/>
      <c r="AM53" s="52" t="s">
        <v>405</v>
      </c>
      <c r="AN53" s="52" t="s">
        <v>405</v>
      </c>
      <c r="AO53" s="52"/>
      <c r="AP53" s="52"/>
      <c r="AQ53" s="52" t="s">
        <v>405</v>
      </c>
      <c r="AR53" s="52"/>
      <c r="AS53" s="52"/>
      <c r="AT53" s="52"/>
      <c r="AU53" s="52"/>
      <c r="AV53" s="52"/>
      <c r="AW53" s="52" t="s">
        <v>405</v>
      </c>
      <c r="AX53" s="52" t="s">
        <v>405</v>
      </c>
      <c r="AY53" s="52"/>
      <c r="AZ53" s="52" t="s">
        <v>405</v>
      </c>
      <c r="BA53" s="52" t="s">
        <v>405</v>
      </c>
      <c r="BB53" s="52" t="s">
        <v>405</v>
      </c>
      <c r="BC53" s="52" t="s">
        <v>405</v>
      </c>
      <c r="BD53" s="52" t="s">
        <v>405</v>
      </c>
      <c r="BE53" s="52" t="s">
        <v>405</v>
      </c>
      <c r="BF53" s="52" t="s">
        <v>405</v>
      </c>
      <c r="BG53" s="52"/>
      <c r="BH53" s="52" t="s">
        <v>405</v>
      </c>
      <c r="BI53" s="52" t="s">
        <v>405</v>
      </c>
      <c r="BJ53" s="52" t="s">
        <v>405</v>
      </c>
      <c r="BK53" s="52"/>
      <c r="BL53" s="52"/>
      <c r="BM53" s="52"/>
      <c r="BN53" s="52"/>
      <c r="BO53" s="52"/>
      <c r="BP53" s="52"/>
      <c r="BQ53" s="52"/>
      <c r="BR53" s="52" t="s">
        <v>405</v>
      </c>
      <c r="BS53" s="52"/>
      <c r="BT53" s="52"/>
      <c r="BU53" s="52"/>
      <c r="BV53" s="52"/>
      <c r="BW53" s="52"/>
      <c r="BX53" s="52"/>
      <c r="BY53" s="52"/>
      <c r="BZ53" s="52"/>
      <c r="CA53" s="52"/>
      <c r="CB53" s="18" t="s">
        <v>30</v>
      </c>
    </row>
    <row r="54" spans="1:80" ht="62.5">
      <c r="A54" s="49" t="s">
        <v>542</v>
      </c>
      <c r="B54" s="49" t="s">
        <v>543</v>
      </c>
      <c r="C54" s="50">
        <v>0.2</v>
      </c>
      <c r="D54" s="49" t="s">
        <v>544</v>
      </c>
      <c r="E54" s="51">
        <v>1</v>
      </c>
      <c r="F54" s="50">
        <v>1</v>
      </c>
      <c r="G54" s="50" t="s">
        <v>22</v>
      </c>
      <c r="H54" s="56" t="s">
        <v>23</v>
      </c>
      <c r="I54" s="56" t="s">
        <v>501</v>
      </c>
      <c r="J54" s="56" t="s">
        <v>41</v>
      </c>
      <c r="K54" s="56" t="s">
        <v>481</v>
      </c>
      <c r="L54" s="56" t="s">
        <v>24</v>
      </c>
      <c r="M54" s="52" t="s">
        <v>25</v>
      </c>
      <c r="N54" s="52" t="s">
        <v>26</v>
      </c>
      <c r="O54" s="52" t="s">
        <v>560</v>
      </c>
      <c r="P54" s="52" t="s">
        <v>481</v>
      </c>
      <c r="Q54" s="52" t="s">
        <v>505</v>
      </c>
      <c r="R54" s="52" t="s">
        <v>561</v>
      </c>
      <c r="S54" s="52" t="s">
        <v>28</v>
      </c>
      <c r="T54" s="52" t="s">
        <v>29</v>
      </c>
      <c r="U54" s="52" t="s">
        <v>27</v>
      </c>
      <c r="V54" s="53">
        <v>0.94</v>
      </c>
      <c r="W54" s="53">
        <v>0.15</v>
      </c>
      <c r="X54" s="53">
        <v>0.4</v>
      </c>
      <c r="Y54" s="53">
        <v>0.75</v>
      </c>
      <c r="Z54" s="53">
        <v>1</v>
      </c>
      <c r="AA54" s="53">
        <v>1</v>
      </c>
      <c r="AB54" s="54">
        <v>44000000</v>
      </c>
      <c r="AC54" s="52" t="s">
        <v>491</v>
      </c>
      <c r="AD54" s="52" t="s">
        <v>31</v>
      </c>
      <c r="AE54" s="54">
        <v>0</v>
      </c>
      <c r="AF54" s="53">
        <v>0.25</v>
      </c>
      <c r="AG54" s="52" t="s">
        <v>32</v>
      </c>
      <c r="AH54" s="55">
        <v>45383</v>
      </c>
      <c r="AI54" s="55">
        <v>45627</v>
      </c>
      <c r="AJ54" s="52" t="s">
        <v>33</v>
      </c>
      <c r="AK54" s="52" t="s">
        <v>404</v>
      </c>
      <c r="AL54" s="52" t="s">
        <v>405</v>
      </c>
      <c r="AM54" s="52"/>
      <c r="AN54" s="52"/>
      <c r="AO54" s="52"/>
      <c r="AP54" s="52"/>
      <c r="AQ54" s="52"/>
      <c r="AR54" s="52"/>
      <c r="AS54" s="52"/>
      <c r="AT54" s="52"/>
      <c r="AU54" s="52"/>
      <c r="AV54" s="52"/>
      <c r="AW54" s="52" t="s">
        <v>405</v>
      </c>
      <c r="AX54" s="52" t="s">
        <v>405</v>
      </c>
      <c r="AY54" s="52"/>
      <c r="AZ54" s="52" t="s">
        <v>405</v>
      </c>
      <c r="BA54" s="52" t="s">
        <v>405</v>
      </c>
      <c r="BB54" s="52" t="s">
        <v>405</v>
      </c>
      <c r="BC54" s="52" t="s">
        <v>405</v>
      </c>
      <c r="BD54" s="52" t="s">
        <v>405</v>
      </c>
      <c r="BE54" s="52" t="s">
        <v>405</v>
      </c>
      <c r="BF54" s="52" t="s">
        <v>405</v>
      </c>
      <c r="BG54" s="52"/>
      <c r="BH54" s="52" t="s">
        <v>405</v>
      </c>
      <c r="BI54" s="52" t="s">
        <v>405</v>
      </c>
      <c r="BJ54" s="52" t="s">
        <v>405</v>
      </c>
      <c r="BK54" s="52"/>
      <c r="BL54" s="52"/>
      <c r="BM54" s="52"/>
      <c r="BN54" s="52"/>
      <c r="BO54" s="52"/>
      <c r="BP54" s="52"/>
      <c r="BQ54" s="52"/>
      <c r="BR54" s="52"/>
      <c r="BS54" s="52"/>
      <c r="BT54" s="52"/>
      <c r="BU54" s="52"/>
      <c r="BV54" s="52"/>
      <c r="BW54" s="52"/>
      <c r="BX54" s="52"/>
      <c r="BY54" s="52"/>
      <c r="BZ54" s="52"/>
      <c r="CA54" s="52"/>
      <c r="CB54" s="18" t="s">
        <v>30</v>
      </c>
    </row>
    <row r="55" spans="1:80" ht="56">
      <c r="A55" s="49" t="s">
        <v>542</v>
      </c>
      <c r="B55" s="49" t="s">
        <v>543</v>
      </c>
      <c r="C55" s="50">
        <v>0.2</v>
      </c>
      <c r="D55" s="49" t="s">
        <v>544</v>
      </c>
      <c r="E55" s="51">
        <v>1</v>
      </c>
      <c r="F55" s="50">
        <v>1</v>
      </c>
      <c r="G55" s="50" t="s">
        <v>22</v>
      </c>
      <c r="H55" s="56" t="s">
        <v>23</v>
      </c>
      <c r="I55" s="56" t="s">
        <v>501</v>
      </c>
      <c r="J55" s="56" t="s">
        <v>41</v>
      </c>
      <c r="K55" s="56" t="s">
        <v>481</v>
      </c>
      <c r="L55" s="56" t="s">
        <v>24</v>
      </c>
      <c r="M55" s="52" t="s">
        <v>25</v>
      </c>
      <c r="N55" s="52" t="s">
        <v>26</v>
      </c>
      <c r="O55" s="52" t="s">
        <v>560</v>
      </c>
      <c r="P55" s="52" t="s">
        <v>481</v>
      </c>
      <c r="Q55" s="52" t="s">
        <v>505</v>
      </c>
      <c r="R55" s="52" t="s">
        <v>561</v>
      </c>
      <c r="S55" s="52" t="s">
        <v>28</v>
      </c>
      <c r="T55" s="52" t="s">
        <v>29</v>
      </c>
      <c r="U55" s="52" t="s">
        <v>27</v>
      </c>
      <c r="V55" s="53">
        <v>0.94</v>
      </c>
      <c r="W55" s="53">
        <v>0.15</v>
      </c>
      <c r="X55" s="53">
        <v>0.4</v>
      </c>
      <c r="Y55" s="53">
        <v>0.75</v>
      </c>
      <c r="Z55" s="53">
        <v>1</v>
      </c>
      <c r="AA55" s="53">
        <v>1</v>
      </c>
      <c r="AB55" s="54">
        <v>44000000</v>
      </c>
      <c r="AC55" s="52" t="s">
        <v>491</v>
      </c>
      <c r="AD55" s="52" t="s">
        <v>39</v>
      </c>
      <c r="AE55" s="54">
        <v>0</v>
      </c>
      <c r="AF55" s="53">
        <v>0.25</v>
      </c>
      <c r="AG55" s="52" t="s">
        <v>40</v>
      </c>
      <c r="AH55" s="55">
        <v>45383</v>
      </c>
      <c r="AI55" s="55">
        <v>45627</v>
      </c>
      <c r="AJ55" s="52" t="s">
        <v>41</v>
      </c>
      <c r="AK55" s="52" t="s">
        <v>404</v>
      </c>
      <c r="AL55" s="52"/>
      <c r="AM55" s="52"/>
      <c r="AN55" s="52"/>
      <c r="AO55" s="52"/>
      <c r="AP55" s="52"/>
      <c r="AQ55" s="52"/>
      <c r="AR55" s="52"/>
      <c r="AS55" s="52"/>
      <c r="AT55" s="52"/>
      <c r="AU55" s="52"/>
      <c r="AV55" s="52"/>
      <c r="AW55" s="52" t="s">
        <v>405</v>
      </c>
      <c r="AX55" s="52" t="s">
        <v>405</v>
      </c>
      <c r="AY55" s="52"/>
      <c r="AZ55" s="52" t="s">
        <v>405</v>
      </c>
      <c r="BA55" s="52" t="s">
        <v>405</v>
      </c>
      <c r="BB55" s="52" t="s">
        <v>405</v>
      </c>
      <c r="BC55" s="52" t="s">
        <v>405</v>
      </c>
      <c r="BD55" s="52" t="s">
        <v>405</v>
      </c>
      <c r="BE55" s="52" t="s">
        <v>405</v>
      </c>
      <c r="BF55" s="52" t="s">
        <v>405</v>
      </c>
      <c r="BG55" s="52"/>
      <c r="BH55" s="52" t="s">
        <v>405</v>
      </c>
      <c r="BI55" s="52" t="s">
        <v>405</v>
      </c>
      <c r="BJ55" s="52" t="s">
        <v>405</v>
      </c>
      <c r="BK55" s="52"/>
      <c r="BL55" s="52"/>
      <c r="BM55" s="52"/>
      <c r="BN55" s="52"/>
      <c r="BO55" s="52"/>
      <c r="BP55" s="52"/>
      <c r="BQ55" s="52"/>
      <c r="BR55" s="52"/>
      <c r="BS55" s="52"/>
      <c r="BT55" s="52"/>
      <c r="BU55" s="52"/>
      <c r="BV55" s="52"/>
      <c r="BW55" s="52"/>
      <c r="BX55" s="52"/>
      <c r="BY55" s="52"/>
      <c r="BZ55" s="52"/>
      <c r="CA55" s="52"/>
      <c r="CB55" s="18" t="s">
        <v>30</v>
      </c>
    </row>
    <row r="56" spans="1:80" ht="56">
      <c r="A56" s="49" t="s">
        <v>542</v>
      </c>
      <c r="B56" s="49" t="s">
        <v>543</v>
      </c>
      <c r="C56" s="50">
        <v>0.2</v>
      </c>
      <c r="D56" s="49" t="s">
        <v>544</v>
      </c>
      <c r="E56" s="51">
        <v>1</v>
      </c>
      <c r="F56" s="50">
        <v>1</v>
      </c>
      <c r="G56" s="50" t="s">
        <v>42</v>
      </c>
      <c r="H56" s="56" t="s">
        <v>43</v>
      </c>
      <c r="I56" s="56" t="s">
        <v>501</v>
      </c>
      <c r="J56" s="56" t="s">
        <v>562</v>
      </c>
      <c r="K56" s="57" t="s">
        <v>481</v>
      </c>
      <c r="L56" s="57" t="s">
        <v>44</v>
      </c>
      <c r="M56" s="52" t="s">
        <v>45</v>
      </c>
      <c r="N56" s="52" t="s">
        <v>46</v>
      </c>
      <c r="O56" s="52" t="s">
        <v>563</v>
      </c>
      <c r="P56" s="52" t="s">
        <v>481</v>
      </c>
      <c r="Q56" s="52" t="s">
        <v>505</v>
      </c>
      <c r="R56" s="52" t="s">
        <v>564</v>
      </c>
      <c r="S56" s="52" t="s">
        <v>47</v>
      </c>
      <c r="T56" s="52" t="s">
        <v>48</v>
      </c>
      <c r="U56" s="52" t="s">
        <v>27</v>
      </c>
      <c r="V56" s="52" t="s">
        <v>49</v>
      </c>
      <c r="W56" s="53">
        <v>1</v>
      </c>
      <c r="X56" s="53">
        <v>1</v>
      </c>
      <c r="Y56" s="53">
        <v>1</v>
      </c>
      <c r="Z56" s="53">
        <v>1</v>
      </c>
      <c r="AA56" s="53">
        <v>1</v>
      </c>
      <c r="AB56" s="54">
        <v>160000000</v>
      </c>
      <c r="AC56" s="58" t="s">
        <v>491</v>
      </c>
      <c r="AD56" s="52" t="s">
        <v>51</v>
      </c>
      <c r="AE56" s="54">
        <v>0</v>
      </c>
      <c r="AF56" s="53">
        <v>0.3</v>
      </c>
      <c r="AG56" s="52" t="s">
        <v>52</v>
      </c>
      <c r="AH56" s="55">
        <v>45292</v>
      </c>
      <c r="AI56" s="55">
        <v>45322</v>
      </c>
      <c r="AJ56" s="52" t="s">
        <v>53</v>
      </c>
      <c r="AK56" s="52" t="s">
        <v>404</v>
      </c>
      <c r="AL56" s="52" t="s">
        <v>405</v>
      </c>
      <c r="AM56" s="52"/>
      <c r="AN56" s="52"/>
      <c r="AO56" s="52"/>
      <c r="AP56" s="52"/>
      <c r="AQ56" s="52"/>
      <c r="AR56" s="52"/>
      <c r="AS56" s="52"/>
      <c r="AT56" s="52"/>
      <c r="AU56" s="52"/>
      <c r="AV56" s="52"/>
      <c r="AW56" s="52" t="s">
        <v>405</v>
      </c>
      <c r="AX56" s="52" t="s">
        <v>405</v>
      </c>
      <c r="AY56" s="52"/>
      <c r="AZ56" s="52" t="s">
        <v>405</v>
      </c>
      <c r="BA56" s="52" t="s">
        <v>405</v>
      </c>
      <c r="BB56" s="52" t="s">
        <v>405</v>
      </c>
      <c r="BC56" s="52" t="s">
        <v>405</v>
      </c>
      <c r="BD56" s="52" t="s">
        <v>405</v>
      </c>
      <c r="BE56" s="52" t="s">
        <v>405</v>
      </c>
      <c r="BF56" s="52" t="s">
        <v>405</v>
      </c>
      <c r="BG56" s="52"/>
      <c r="BH56" s="52" t="s">
        <v>405</v>
      </c>
      <c r="BI56" s="52" t="s">
        <v>405</v>
      </c>
      <c r="BJ56" s="52" t="s">
        <v>405</v>
      </c>
      <c r="BK56" s="52"/>
      <c r="BL56" s="52"/>
      <c r="BM56" s="52"/>
      <c r="BN56" s="52"/>
      <c r="BO56" s="52"/>
      <c r="BP56" s="52"/>
      <c r="BQ56" s="52"/>
      <c r="BR56" s="52"/>
      <c r="BS56" s="52" t="s">
        <v>405</v>
      </c>
      <c r="BT56" s="52" t="s">
        <v>405</v>
      </c>
      <c r="BU56" s="52" t="s">
        <v>405</v>
      </c>
      <c r="BV56" s="52" t="s">
        <v>405</v>
      </c>
      <c r="BW56" s="52" t="s">
        <v>405</v>
      </c>
      <c r="BX56" s="52" t="s">
        <v>405</v>
      </c>
      <c r="BY56" s="52"/>
      <c r="BZ56" s="52"/>
      <c r="CA56" s="52"/>
      <c r="CB56" s="18" t="s">
        <v>50</v>
      </c>
    </row>
    <row r="57" spans="1:80" ht="75">
      <c r="A57" s="49" t="s">
        <v>542</v>
      </c>
      <c r="B57" s="49" t="s">
        <v>543</v>
      </c>
      <c r="C57" s="50">
        <v>0.2</v>
      </c>
      <c r="D57" s="49" t="s">
        <v>544</v>
      </c>
      <c r="E57" s="51">
        <v>1</v>
      </c>
      <c r="F57" s="50">
        <v>1</v>
      </c>
      <c r="G57" s="50" t="s">
        <v>42</v>
      </c>
      <c r="H57" s="56" t="s">
        <v>43</v>
      </c>
      <c r="I57" s="56" t="s">
        <v>501</v>
      </c>
      <c r="J57" s="56" t="s">
        <v>562</v>
      </c>
      <c r="K57" s="57" t="s">
        <v>481</v>
      </c>
      <c r="L57" s="57" t="s">
        <v>62</v>
      </c>
      <c r="M57" s="52" t="s">
        <v>63</v>
      </c>
      <c r="N57" s="52" t="s">
        <v>64</v>
      </c>
      <c r="O57" s="52" t="s">
        <v>563</v>
      </c>
      <c r="P57" s="52" t="s">
        <v>481</v>
      </c>
      <c r="Q57" s="52" t="s">
        <v>505</v>
      </c>
      <c r="R57" s="52" t="s">
        <v>564</v>
      </c>
      <c r="S57" s="52" t="s">
        <v>65</v>
      </c>
      <c r="T57" s="52" t="s">
        <v>565</v>
      </c>
      <c r="U57" s="52" t="s">
        <v>27</v>
      </c>
      <c r="V57" s="52" t="s">
        <v>49</v>
      </c>
      <c r="W57" s="53">
        <v>0.25</v>
      </c>
      <c r="X57" s="53">
        <v>0.25</v>
      </c>
      <c r="Y57" s="53">
        <v>0.25</v>
      </c>
      <c r="Z57" s="53">
        <v>0.25</v>
      </c>
      <c r="AA57" s="53">
        <v>1</v>
      </c>
      <c r="AB57" s="54">
        <v>0</v>
      </c>
      <c r="AC57" s="59" t="s">
        <v>491</v>
      </c>
      <c r="AD57" s="52" t="s">
        <v>67</v>
      </c>
      <c r="AE57" s="54">
        <v>160000000</v>
      </c>
      <c r="AF57" s="53">
        <v>0.6</v>
      </c>
      <c r="AG57" s="52" t="s">
        <v>68</v>
      </c>
      <c r="AH57" s="55">
        <v>45323</v>
      </c>
      <c r="AI57" s="55">
        <v>45642</v>
      </c>
      <c r="AJ57" s="52" t="s">
        <v>53</v>
      </c>
      <c r="AK57" s="52" t="s">
        <v>404</v>
      </c>
      <c r="AL57" s="52"/>
      <c r="AM57" s="52" t="s">
        <v>405</v>
      </c>
      <c r="AN57" s="52" t="s">
        <v>405</v>
      </c>
      <c r="AO57" s="52"/>
      <c r="AP57" s="52"/>
      <c r="AQ57" s="52" t="s">
        <v>405</v>
      </c>
      <c r="AR57" s="52"/>
      <c r="AS57" s="52"/>
      <c r="AT57" s="52"/>
      <c r="AU57" s="52"/>
      <c r="AV57" s="52"/>
      <c r="AW57" s="52" t="s">
        <v>405</v>
      </c>
      <c r="AX57" s="52" t="s">
        <v>405</v>
      </c>
      <c r="AY57" s="52"/>
      <c r="AZ57" s="52" t="s">
        <v>405</v>
      </c>
      <c r="BA57" s="52" t="s">
        <v>405</v>
      </c>
      <c r="BB57" s="52" t="s">
        <v>405</v>
      </c>
      <c r="BC57" s="52" t="s">
        <v>405</v>
      </c>
      <c r="BD57" s="52" t="s">
        <v>405</v>
      </c>
      <c r="BE57" s="52" t="s">
        <v>405</v>
      </c>
      <c r="BF57" s="52" t="s">
        <v>405</v>
      </c>
      <c r="BG57" s="52"/>
      <c r="BH57" s="52" t="s">
        <v>405</v>
      </c>
      <c r="BI57" s="52" t="s">
        <v>405</v>
      </c>
      <c r="BJ57" s="52" t="s">
        <v>405</v>
      </c>
      <c r="BK57" s="52"/>
      <c r="BL57" s="52"/>
      <c r="BM57" s="52"/>
      <c r="BN57" s="52"/>
      <c r="BO57" s="52"/>
      <c r="BP57" s="52"/>
      <c r="BQ57" s="52"/>
      <c r="BR57" s="52" t="s">
        <v>405</v>
      </c>
      <c r="BS57" s="52" t="s">
        <v>405</v>
      </c>
      <c r="BT57" s="52" t="s">
        <v>405</v>
      </c>
      <c r="BU57" s="52" t="s">
        <v>405</v>
      </c>
      <c r="BV57" s="52" t="s">
        <v>405</v>
      </c>
      <c r="BW57" s="52" t="s">
        <v>405</v>
      </c>
      <c r="BX57" s="52" t="s">
        <v>405</v>
      </c>
      <c r="BY57" s="52"/>
      <c r="BZ57" s="52"/>
      <c r="CA57" s="52"/>
      <c r="CB57" s="18" t="s">
        <v>50</v>
      </c>
    </row>
    <row r="58" spans="1:80" ht="56">
      <c r="A58" s="49" t="s">
        <v>542</v>
      </c>
      <c r="B58" s="49" t="s">
        <v>543</v>
      </c>
      <c r="C58" s="50">
        <v>0.2</v>
      </c>
      <c r="D58" s="49" t="s">
        <v>544</v>
      </c>
      <c r="E58" s="51">
        <v>1</v>
      </c>
      <c r="F58" s="50">
        <v>1</v>
      </c>
      <c r="G58" s="50" t="s">
        <v>42</v>
      </c>
      <c r="H58" s="56" t="s">
        <v>43</v>
      </c>
      <c r="I58" s="56" t="s">
        <v>501</v>
      </c>
      <c r="J58" s="56" t="s">
        <v>562</v>
      </c>
      <c r="K58" s="57" t="s">
        <v>481</v>
      </c>
      <c r="L58" s="57" t="s">
        <v>54</v>
      </c>
      <c r="M58" s="52" t="s">
        <v>55</v>
      </c>
      <c r="N58" s="52" t="s">
        <v>56</v>
      </c>
      <c r="O58" s="52" t="s">
        <v>563</v>
      </c>
      <c r="P58" s="52" t="s">
        <v>481</v>
      </c>
      <c r="Q58" s="52" t="s">
        <v>505</v>
      </c>
      <c r="R58" s="52" t="s">
        <v>564</v>
      </c>
      <c r="S58" s="52" t="s">
        <v>57</v>
      </c>
      <c r="T58" s="52" t="s">
        <v>58</v>
      </c>
      <c r="U58" s="30" t="s">
        <v>27</v>
      </c>
      <c r="V58" s="52" t="s">
        <v>49</v>
      </c>
      <c r="W58" s="53">
        <v>0</v>
      </c>
      <c r="X58" s="53">
        <v>0</v>
      </c>
      <c r="Y58" s="53">
        <v>0</v>
      </c>
      <c r="Z58" s="53">
        <v>1</v>
      </c>
      <c r="AA58" s="53">
        <v>1</v>
      </c>
      <c r="AB58" s="54">
        <v>0</v>
      </c>
      <c r="AC58" s="60" t="s">
        <v>491</v>
      </c>
      <c r="AD58" s="52" t="s">
        <v>60</v>
      </c>
      <c r="AE58" s="54">
        <v>0</v>
      </c>
      <c r="AF58" s="53">
        <v>0.1</v>
      </c>
      <c r="AG58" s="52" t="s">
        <v>61</v>
      </c>
      <c r="AH58" s="55">
        <v>45643</v>
      </c>
      <c r="AI58" s="55">
        <v>45657</v>
      </c>
      <c r="AJ58" s="52" t="s">
        <v>53</v>
      </c>
      <c r="AK58" s="52" t="s">
        <v>404</v>
      </c>
      <c r="AL58" s="52"/>
      <c r="AM58" s="52"/>
      <c r="AN58" s="52"/>
      <c r="AO58" s="52"/>
      <c r="AP58" s="52"/>
      <c r="AQ58" s="52"/>
      <c r="AR58" s="52"/>
      <c r="AS58" s="52"/>
      <c r="AT58" s="52"/>
      <c r="AU58" s="52"/>
      <c r="AV58" s="52"/>
      <c r="AW58" s="52" t="s">
        <v>405</v>
      </c>
      <c r="AX58" s="52" t="s">
        <v>405</v>
      </c>
      <c r="AY58" s="52"/>
      <c r="AZ58" s="52" t="s">
        <v>405</v>
      </c>
      <c r="BA58" s="52" t="s">
        <v>405</v>
      </c>
      <c r="BB58" s="52" t="s">
        <v>405</v>
      </c>
      <c r="BC58" s="52" t="s">
        <v>405</v>
      </c>
      <c r="BD58" s="52" t="s">
        <v>405</v>
      </c>
      <c r="BE58" s="52" t="s">
        <v>405</v>
      </c>
      <c r="BF58" s="52" t="s">
        <v>405</v>
      </c>
      <c r="BG58" s="52"/>
      <c r="BH58" s="52" t="s">
        <v>405</v>
      </c>
      <c r="BI58" s="52" t="s">
        <v>405</v>
      </c>
      <c r="BJ58" s="52" t="s">
        <v>405</v>
      </c>
      <c r="BK58" s="52"/>
      <c r="BL58" s="52"/>
      <c r="BM58" s="52"/>
      <c r="BN58" s="52"/>
      <c r="BO58" s="52"/>
      <c r="BP58" s="52"/>
      <c r="BQ58" s="52"/>
      <c r="BR58" s="52"/>
      <c r="BS58" s="52" t="s">
        <v>405</v>
      </c>
      <c r="BT58" s="52" t="s">
        <v>405</v>
      </c>
      <c r="BU58" s="52" t="s">
        <v>405</v>
      </c>
      <c r="BV58" s="52" t="s">
        <v>405</v>
      </c>
      <c r="BW58" s="52" t="s">
        <v>405</v>
      </c>
      <c r="BX58" s="52" t="s">
        <v>405</v>
      </c>
      <c r="BY58" s="52"/>
      <c r="BZ58" s="52"/>
      <c r="CA58" s="52"/>
      <c r="CB58" s="18" t="s">
        <v>59</v>
      </c>
    </row>
    <row r="59" spans="1:80" ht="98">
      <c r="A59" s="49" t="s">
        <v>542</v>
      </c>
      <c r="B59" s="49" t="s">
        <v>543</v>
      </c>
      <c r="C59" s="50">
        <v>0.2</v>
      </c>
      <c r="D59" s="49" t="s">
        <v>544</v>
      </c>
      <c r="E59" s="51">
        <v>1</v>
      </c>
      <c r="F59" s="50">
        <v>1</v>
      </c>
      <c r="G59" s="50" t="s">
        <v>69</v>
      </c>
      <c r="H59" s="56" t="s">
        <v>70</v>
      </c>
      <c r="I59" s="56" t="s">
        <v>501</v>
      </c>
      <c r="J59" s="56" t="s">
        <v>566</v>
      </c>
      <c r="K59" s="56" t="s">
        <v>481</v>
      </c>
      <c r="L59" s="56" t="s">
        <v>89</v>
      </c>
      <c r="M59" s="52" t="s">
        <v>90</v>
      </c>
      <c r="N59" s="52" t="s">
        <v>91</v>
      </c>
      <c r="O59" s="52" t="s">
        <v>567</v>
      </c>
      <c r="P59" s="52" t="s">
        <v>481</v>
      </c>
      <c r="Q59" s="52" t="s">
        <v>505</v>
      </c>
      <c r="R59" s="52" t="s">
        <v>568</v>
      </c>
      <c r="S59" s="52" t="s">
        <v>92</v>
      </c>
      <c r="T59" s="52" t="s">
        <v>93</v>
      </c>
      <c r="U59" s="52" t="s">
        <v>27</v>
      </c>
      <c r="V59" s="52" t="s">
        <v>49</v>
      </c>
      <c r="W59" s="53">
        <v>0.25</v>
      </c>
      <c r="X59" s="53">
        <v>0.5</v>
      </c>
      <c r="Y59" s="53">
        <v>0.75</v>
      </c>
      <c r="Z59" s="53">
        <v>1</v>
      </c>
      <c r="AA59" s="53">
        <v>1</v>
      </c>
      <c r="AB59" s="61">
        <v>16000000</v>
      </c>
      <c r="AC59" s="58" t="s">
        <v>491</v>
      </c>
      <c r="AD59" s="52" t="s">
        <v>95</v>
      </c>
      <c r="AE59" s="54">
        <v>16000000</v>
      </c>
      <c r="AF59" s="53">
        <v>0.33</v>
      </c>
      <c r="AG59" s="52" t="s">
        <v>96</v>
      </c>
      <c r="AH59" s="55">
        <v>45323</v>
      </c>
      <c r="AI59" s="55">
        <v>45641</v>
      </c>
      <c r="AJ59" s="52" t="s">
        <v>88</v>
      </c>
      <c r="AK59" s="52" t="s">
        <v>404</v>
      </c>
      <c r="AL59" s="52"/>
      <c r="AM59" s="52" t="s">
        <v>405</v>
      </c>
      <c r="AN59" s="52" t="s">
        <v>405</v>
      </c>
      <c r="AO59" s="52"/>
      <c r="AP59" s="52"/>
      <c r="AQ59" s="52" t="s">
        <v>405</v>
      </c>
      <c r="AR59" s="52"/>
      <c r="AS59" s="52"/>
      <c r="AT59" s="52"/>
      <c r="AU59" s="52"/>
      <c r="AV59" s="52"/>
      <c r="AW59" s="52" t="s">
        <v>405</v>
      </c>
      <c r="AX59" s="52" t="s">
        <v>405</v>
      </c>
      <c r="AY59" s="52"/>
      <c r="AZ59" s="52" t="s">
        <v>405</v>
      </c>
      <c r="BA59" s="52" t="s">
        <v>405</v>
      </c>
      <c r="BB59" s="52" t="s">
        <v>405</v>
      </c>
      <c r="BC59" s="52" t="s">
        <v>405</v>
      </c>
      <c r="BD59" s="52" t="s">
        <v>405</v>
      </c>
      <c r="BE59" s="52" t="s">
        <v>405</v>
      </c>
      <c r="BF59" s="52" t="s">
        <v>405</v>
      </c>
      <c r="BG59" s="52"/>
      <c r="BH59" s="52" t="s">
        <v>405</v>
      </c>
      <c r="BI59" s="52" t="s">
        <v>405</v>
      </c>
      <c r="BJ59" s="52" t="s">
        <v>405</v>
      </c>
      <c r="BK59" s="52"/>
      <c r="BL59" s="52"/>
      <c r="BM59" s="52"/>
      <c r="BN59" s="52"/>
      <c r="BO59" s="52"/>
      <c r="BP59" s="52"/>
      <c r="BQ59" s="52"/>
      <c r="BR59" s="52" t="s">
        <v>405</v>
      </c>
      <c r="BS59" s="52"/>
      <c r="BT59" s="52"/>
      <c r="BU59" s="52"/>
      <c r="BV59" s="52"/>
      <c r="BW59" s="52"/>
      <c r="BX59" s="52"/>
      <c r="BY59" s="52"/>
      <c r="BZ59" s="52"/>
      <c r="CA59" s="52"/>
      <c r="CB59" s="18" t="s">
        <v>94</v>
      </c>
    </row>
    <row r="60" spans="1:80" ht="70">
      <c r="A60" s="49" t="s">
        <v>542</v>
      </c>
      <c r="B60" s="49" t="s">
        <v>543</v>
      </c>
      <c r="C60" s="50">
        <v>0.2</v>
      </c>
      <c r="D60" s="49" t="s">
        <v>544</v>
      </c>
      <c r="E60" s="51">
        <v>1</v>
      </c>
      <c r="F60" s="50">
        <v>1</v>
      </c>
      <c r="G60" s="50" t="s">
        <v>69</v>
      </c>
      <c r="H60" s="56" t="s">
        <v>70</v>
      </c>
      <c r="I60" s="56" t="s">
        <v>501</v>
      </c>
      <c r="J60" s="56" t="s">
        <v>566</v>
      </c>
      <c r="K60" s="56" t="s">
        <v>481</v>
      </c>
      <c r="L60" s="56" t="s">
        <v>80</v>
      </c>
      <c r="M60" s="52" t="s">
        <v>81</v>
      </c>
      <c r="N60" s="52" t="s">
        <v>82</v>
      </c>
      <c r="O60" s="52" t="s">
        <v>567</v>
      </c>
      <c r="P60" s="52" t="s">
        <v>481</v>
      </c>
      <c r="Q60" s="52" t="s">
        <v>505</v>
      </c>
      <c r="R60" s="52" t="s">
        <v>568</v>
      </c>
      <c r="S60" s="52" t="s">
        <v>83</v>
      </c>
      <c r="T60" s="52" t="s">
        <v>84</v>
      </c>
      <c r="U60" s="52" t="s">
        <v>27</v>
      </c>
      <c r="V60" s="52" t="s">
        <v>49</v>
      </c>
      <c r="W60" s="53">
        <v>0</v>
      </c>
      <c r="X60" s="53">
        <v>0.33</v>
      </c>
      <c r="Y60" s="53">
        <v>0.66</v>
      </c>
      <c r="Z60" s="53">
        <v>1</v>
      </c>
      <c r="AA60" s="53">
        <v>1</v>
      </c>
      <c r="AB60" s="62">
        <v>16000000</v>
      </c>
      <c r="AC60" s="59" t="s">
        <v>491</v>
      </c>
      <c r="AD60" s="52" t="s">
        <v>86</v>
      </c>
      <c r="AE60" s="54"/>
      <c r="AF60" s="53">
        <v>0.33</v>
      </c>
      <c r="AG60" s="52" t="s">
        <v>87</v>
      </c>
      <c r="AH60" s="55">
        <v>45383</v>
      </c>
      <c r="AI60" s="55">
        <v>45626</v>
      </c>
      <c r="AJ60" s="52" t="s">
        <v>88</v>
      </c>
      <c r="AK60" s="52" t="s">
        <v>404</v>
      </c>
      <c r="AL60" s="52"/>
      <c r="AM60" s="52" t="s">
        <v>405</v>
      </c>
      <c r="AN60" s="52" t="s">
        <v>405</v>
      </c>
      <c r="AO60" s="52"/>
      <c r="AP60" s="52"/>
      <c r="AQ60" s="52" t="s">
        <v>405</v>
      </c>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c r="BT60" s="52"/>
      <c r="BU60" s="52"/>
      <c r="BV60" s="52"/>
      <c r="BW60" s="52"/>
      <c r="BX60" s="52"/>
      <c r="BY60" s="52"/>
      <c r="BZ60" s="52"/>
      <c r="CA60" s="52"/>
      <c r="CB60" s="18" t="s">
        <v>85</v>
      </c>
    </row>
    <row r="61" spans="1:80" ht="70">
      <c r="A61" s="49" t="s">
        <v>542</v>
      </c>
      <c r="B61" s="49" t="s">
        <v>543</v>
      </c>
      <c r="C61" s="50">
        <v>0.2</v>
      </c>
      <c r="D61" s="49" t="s">
        <v>544</v>
      </c>
      <c r="E61" s="51">
        <v>1</v>
      </c>
      <c r="F61" s="50">
        <v>1</v>
      </c>
      <c r="G61" s="50" t="s">
        <v>69</v>
      </c>
      <c r="H61" s="56" t="s">
        <v>70</v>
      </c>
      <c r="I61" s="56" t="s">
        <v>501</v>
      </c>
      <c r="J61" s="56" t="s">
        <v>566</v>
      </c>
      <c r="K61" s="56" t="s">
        <v>481</v>
      </c>
      <c r="L61" s="56" t="s">
        <v>71</v>
      </c>
      <c r="M61" s="52" t="s">
        <v>72</v>
      </c>
      <c r="N61" s="52" t="s">
        <v>73</v>
      </c>
      <c r="O61" s="52" t="s">
        <v>567</v>
      </c>
      <c r="P61" s="52" t="s">
        <v>481</v>
      </c>
      <c r="Q61" s="52" t="s">
        <v>505</v>
      </c>
      <c r="R61" s="52" t="s">
        <v>568</v>
      </c>
      <c r="S61" s="52" t="s">
        <v>74</v>
      </c>
      <c r="T61" s="52" t="s">
        <v>75</v>
      </c>
      <c r="U61" s="52" t="s">
        <v>27</v>
      </c>
      <c r="V61" s="52" t="s">
        <v>49</v>
      </c>
      <c r="W61" s="53">
        <v>0.25</v>
      </c>
      <c r="X61" s="53">
        <v>0.5</v>
      </c>
      <c r="Y61" s="53">
        <v>0.75</v>
      </c>
      <c r="Z61" s="53">
        <v>1</v>
      </c>
      <c r="AA61" s="53">
        <v>1</v>
      </c>
      <c r="AB61" s="63">
        <v>16000000</v>
      </c>
      <c r="AC61" s="60" t="s">
        <v>491</v>
      </c>
      <c r="AD61" s="52" t="s">
        <v>77</v>
      </c>
      <c r="AE61" s="54">
        <v>0</v>
      </c>
      <c r="AF61" s="53">
        <v>0.34</v>
      </c>
      <c r="AG61" s="52" t="s">
        <v>78</v>
      </c>
      <c r="AH61" s="55">
        <v>45323</v>
      </c>
      <c r="AI61" s="55">
        <v>45641</v>
      </c>
      <c r="AJ61" s="52" t="s">
        <v>79</v>
      </c>
      <c r="AK61" s="52" t="s">
        <v>404</v>
      </c>
      <c r="AL61" s="52"/>
      <c r="AM61" s="52"/>
      <c r="AN61" s="52"/>
      <c r="AO61" s="52"/>
      <c r="AP61" s="52"/>
      <c r="AQ61" s="52"/>
      <c r="AR61" s="52"/>
      <c r="AS61" s="52"/>
      <c r="AT61" s="52"/>
      <c r="AU61" s="52"/>
      <c r="AV61" s="52"/>
      <c r="AW61" s="52" t="s">
        <v>405</v>
      </c>
      <c r="AX61" s="52" t="s">
        <v>405</v>
      </c>
      <c r="AY61" s="52"/>
      <c r="AZ61" s="52" t="s">
        <v>405</v>
      </c>
      <c r="BA61" s="52" t="s">
        <v>405</v>
      </c>
      <c r="BB61" s="52" t="s">
        <v>405</v>
      </c>
      <c r="BC61" s="52" t="s">
        <v>405</v>
      </c>
      <c r="BD61" s="52" t="s">
        <v>405</v>
      </c>
      <c r="BE61" s="52" t="s">
        <v>405</v>
      </c>
      <c r="BF61" s="52" t="s">
        <v>405</v>
      </c>
      <c r="BG61" s="52"/>
      <c r="BH61" s="52" t="s">
        <v>405</v>
      </c>
      <c r="BI61" s="52" t="s">
        <v>405</v>
      </c>
      <c r="BJ61" s="52" t="s">
        <v>405</v>
      </c>
      <c r="BK61" s="52"/>
      <c r="BL61" s="52"/>
      <c r="BM61" s="52"/>
      <c r="BN61" s="52"/>
      <c r="BO61" s="52"/>
      <c r="BP61" s="52"/>
      <c r="BQ61" s="52"/>
      <c r="BR61" s="52"/>
      <c r="BS61" s="52"/>
      <c r="BT61" s="52"/>
      <c r="BU61" s="52"/>
      <c r="BV61" s="52"/>
      <c r="BW61" s="52"/>
      <c r="BX61" s="52"/>
      <c r="BY61" s="52"/>
      <c r="BZ61" s="52"/>
      <c r="CA61" s="52"/>
      <c r="CB61" s="18" t="s">
        <v>76</v>
      </c>
    </row>
    <row r="62" spans="1:80" ht="56">
      <c r="A62" s="49" t="s">
        <v>542</v>
      </c>
      <c r="B62" s="49" t="s">
        <v>543</v>
      </c>
      <c r="C62" s="50">
        <v>0.2</v>
      </c>
      <c r="D62" s="49" t="s">
        <v>544</v>
      </c>
      <c r="E62" s="51">
        <v>1</v>
      </c>
      <c r="F62" s="50">
        <v>1</v>
      </c>
      <c r="G62" s="50" t="s">
        <v>253</v>
      </c>
      <c r="H62" s="56" t="s">
        <v>252</v>
      </c>
      <c r="I62" s="56" t="s">
        <v>501</v>
      </c>
      <c r="J62" s="56" t="s">
        <v>569</v>
      </c>
      <c r="K62" s="56" t="s">
        <v>503</v>
      </c>
      <c r="L62" s="56" t="s">
        <v>270</v>
      </c>
      <c r="M62" s="52" t="s">
        <v>269</v>
      </c>
      <c r="N62" s="52" t="s">
        <v>294</v>
      </c>
      <c r="O62" s="52" t="s">
        <v>570</v>
      </c>
      <c r="P62" s="52" t="s">
        <v>503</v>
      </c>
      <c r="Q62" s="52" t="s">
        <v>571</v>
      </c>
      <c r="R62" s="52" t="s">
        <v>572</v>
      </c>
      <c r="S62" s="52" t="s">
        <v>295</v>
      </c>
      <c r="T62" s="52" t="s">
        <v>296</v>
      </c>
      <c r="U62" s="52" t="s">
        <v>27</v>
      </c>
      <c r="V62" s="52">
        <v>0.98</v>
      </c>
      <c r="W62" s="53">
        <v>0.24</v>
      </c>
      <c r="X62" s="53">
        <v>0.45</v>
      </c>
      <c r="Y62" s="53">
        <v>0.83</v>
      </c>
      <c r="Z62" s="53">
        <v>1</v>
      </c>
      <c r="AA62" s="53">
        <v>1</v>
      </c>
      <c r="AB62" s="54">
        <v>0</v>
      </c>
      <c r="AC62" s="52" t="s">
        <v>491</v>
      </c>
      <c r="AD62" s="52" t="s">
        <v>573</v>
      </c>
      <c r="AE62" s="54">
        <v>0</v>
      </c>
      <c r="AF62" s="53">
        <v>0.5</v>
      </c>
      <c r="AG62" s="52" t="s">
        <v>574</v>
      </c>
      <c r="AH62" s="55">
        <v>45356</v>
      </c>
      <c r="AI62" s="55">
        <v>45382</v>
      </c>
      <c r="AJ62" s="52" t="s">
        <v>575</v>
      </c>
      <c r="AK62" s="52" t="s">
        <v>404</v>
      </c>
      <c r="AL62" s="52" t="s">
        <v>405</v>
      </c>
      <c r="AM62" s="52"/>
      <c r="AN62" s="52"/>
      <c r="AO62" s="52"/>
      <c r="AP62" s="52"/>
      <c r="AQ62" s="52"/>
      <c r="AR62" s="52"/>
      <c r="AS62" s="52"/>
      <c r="AT62" s="52"/>
      <c r="AU62" s="52"/>
      <c r="AV62" s="52"/>
      <c r="AW62" s="52" t="s">
        <v>405</v>
      </c>
      <c r="AX62" s="52" t="s">
        <v>405</v>
      </c>
      <c r="AY62" s="52"/>
      <c r="AZ62" s="52" t="s">
        <v>405</v>
      </c>
      <c r="BA62" s="52" t="s">
        <v>405</v>
      </c>
      <c r="BB62" s="52" t="s">
        <v>405</v>
      </c>
      <c r="BC62" s="52" t="s">
        <v>405</v>
      </c>
      <c r="BD62" s="52" t="s">
        <v>405</v>
      </c>
      <c r="BE62" s="52" t="s">
        <v>405</v>
      </c>
      <c r="BF62" s="52" t="s">
        <v>405</v>
      </c>
      <c r="BG62" s="52"/>
      <c r="BH62" s="52" t="s">
        <v>405</v>
      </c>
      <c r="BI62" s="52" t="s">
        <v>405</v>
      </c>
      <c r="BJ62" s="52" t="s">
        <v>405</v>
      </c>
      <c r="BK62" s="52"/>
      <c r="BL62" s="52"/>
      <c r="BM62" s="52"/>
      <c r="BN62" s="52"/>
      <c r="BO62" s="52"/>
      <c r="BP62" s="52"/>
      <c r="BQ62" s="52"/>
      <c r="BR62" s="52"/>
      <c r="BS62" s="52"/>
      <c r="BT62" s="52"/>
      <c r="BU62" s="52"/>
      <c r="BV62" s="52"/>
      <c r="BW62" s="52"/>
      <c r="BX62" s="52"/>
      <c r="BY62" s="52"/>
      <c r="BZ62" s="52"/>
      <c r="CA62" s="52"/>
      <c r="CB62" s="18" t="s">
        <v>50</v>
      </c>
    </row>
    <row r="63" spans="1:80" ht="56">
      <c r="A63" s="49" t="s">
        <v>542</v>
      </c>
      <c r="B63" s="49" t="s">
        <v>543</v>
      </c>
      <c r="C63" s="50">
        <v>0.2</v>
      </c>
      <c r="D63" s="49" t="s">
        <v>544</v>
      </c>
      <c r="E63" s="51">
        <v>1</v>
      </c>
      <c r="F63" s="50">
        <v>1</v>
      </c>
      <c r="G63" s="50" t="s">
        <v>253</v>
      </c>
      <c r="H63" s="56" t="s">
        <v>252</v>
      </c>
      <c r="I63" s="56" t="s">
        <v>501</v>
      </c>
      <c r="J63" s="56" t="s">
        <v>569</v>
      </c>
      <c r="K63" s="56" t="s">
        <v>503</v>
      </c>
      <c r="L63" s="56" t="s">
        <v>270</v>
      </c>
      <c r="M63" s="52" t="s">
        <v>269</v>
      </c>
      <c r="N63" s="52" t="s">
        <v>294</v>
      </c>
      <c r="O63" s="52" t="s">
        <v>570</v>
      </c>
      <c r="P63" s="52" t="s">
        <v>503</v>
      </c>
      <c r="Q63" s="52" t="s">
        <v>571</v>
      </c>
      <c r="R63" s="52" t="s">
        <v>572</v>
      </c>
      <c r="S63" s="52" t="s">
        <v>295</v>
      </c>
      <c r="T63" s="52" t="s">
        <v>296</v>
      </c>
      <c r="U63" s="52" t="s">
        <v>27</v>
      </c>
      <c r="V63" s="52">
        <v>0.98</v>
      </c>
      <c r="W63" s="53">
        <v>0.24</v>
      </c>
      <c r="X63" s="53">
        <v>0.45</v>
      </c>
      <c r="Y63" s="53">
        <v>0.83</v>
      </c>
      <c r="Z63" s="53">
        <v>1</v>
      </c>
      <c r="AA63" s="53">
        <v>1</v>
      </c>
      <c r="AB63" s="54">
        <v>0</v>
      </c>
      <c r="AC63" s="52" t="s">
        <v>491</v>
      </c>
      <c r="AD63" s="52" t="s">
        <v>576</v>
      </c>
      <c r="AE63" s="54">
        <v>0</v>
      </c>
      <c r="AF63" s="53">
        <v>0.5</v>
      </c>
      <c r="AG63" s="52" t="s">
        <v>577</v>
      </c>
      <c r="AH63" s="55">
        <v>45292</v>
      </c>
      <c r="AI63" s="55">
        <v>45641</v>
      </c>
      <c r="AJ63" s="52" t="s">
        <v>575</v>
      </c>
      <c r="AK63" s="52" t="s">
        <v>404</v>
      </c>
      <c r="AL63" s="52"/>
      <c r="AM63" s="52"/>
      <c r="AN63" s="52"/>
      <c r="AO63" s="52"/>
      <c r="AP63" s="52"/>
      <c r="AQ63" s="52"/>
      <c r="AR63" s="52"/>
      <c r="AS63" s="52"/>
      <c r="AT63" s="52"/>
      <c r="AU63" s="52"/>
      <c r="AV63" s="52"/>
      <c r="AW63" s="52" t="s">
        <v>405</v>
      </c>
      <c r="AX63" s="52" t="s">
        <v>405</v>
      </c>
      <c r="AY63" s="52"/>
      <c r="AZ63" s="52" t="s">
        <v>405</v>
      </c>
      <c r="BA63" s="52" t="s">
        <v>405</v>
      </c>
      <c r="BB63" s="52" t="s">
        <v>405</v>
      </c>
      <c r="BC63" s="52" t="s">
        <v>405</v>
      </c>
      <c r="BD63" s="52" t="s">
        <v>405</v>
      </c>
      <c r="BE63" s="52" t="s">
        <v>405</v>
      </c>
      <c r="BF63" s="52" t="s">
        <v>405</v>
      </c>
      <c r="BG63" s="52"/>
      <c r="BH63" s="52" t="s">
        <v>405</v>
      </c>
      <c r="BI63" s="52" t="s">
        <v>405</v>
      </c>
      <c r="BJ63" s="52" t="s">
        <v>405</v>
      </c>
      <c r="BK63" s="52"/>
      <c r="BL63" s="52"/>
      <c r="BM63" s="52"/>
      <c r="BN63" s="52"/>
      <c r="BO63" s="52"/>
      <c r="BP63" s="52"/>
      <c r="BQ63" s="52"/>
      <c r="BR63" s="52"/>
      <c r="BS63" s="52"/>
      <c r="BT63" s="52"/>
      <c r="BU63" s="52"/>
      <c r="BV63" s="52"/>
      <c r="BW63" s="52"/>
      <c r="BX63" s="52"/>
      <c r="BY63" s="52"/>
      <c r="BZ63" s="52"/>
      <c r="CA63" s="52"/>
      <c r="CB63" s="18" t="s">
        <v>50</v>
      </c>
    </row>
    <row r="64" spans="1:80" ht="62.5">
      <c r="A64" s="49" t="s">
        <v>542</v>
      </c>
      <c r="B64" s="49" t="s">
        <v>543</v>
      </c>
      <c r="C64" s="50">
        <v>0.2</v>
      </c>
      <c r="D64" s="49" t="s">
        <v>544</v>
      </c>
      <c r="E64" s="51">
        <v>1</v>
      </c>
      <c r="F64" s="50">
        <v>1</v>
      </c>
      <c r="G64" s="50" t="s">
        <v>251</v>
      </c>
      <c r="H64" s="56" t="s">
        <v>250</v>
      </c>
      <c r="I64" s="56" t="s">
        <v>501</v>
      </c>
      <c r="J64" s="56" t="s">
        <v>578</v>
      </c>
      <c r="K64" s="56" t="s">
        <v>503</v>
      </c>
      <c r="L64" s="56" t="s">
        <v>167</v>
      </c>
      <c r="M64" s="52" t="s">
        <v>268</v>
      </c>
      <c r="N64" s="52" t="s">
        <v>170</v>
      </c>
      <c r="O64" s="52" t="s">
        <v>579</v>
      </c>
      <c r="P64" s="52" t="s">
        <v>503</v>
      </c>
      <c r="Q64" s="52" t="s">
        <v>505</v>
      </c>
      <c r="R64" s="52" t="s">
        <v>580</v>
      </c>
      <c r="S64" s="52" t="s">
        <v>292</v>
      </c>
      <c r="T64" s="52" t="s">
        <v>293</v>
      </c>
      <c r="U64" s="52" t="s">
        <v>27</v>
      </c>
      <c r="V64" s="53">
        <v>1</v>
      </c>
      <c r="W64" s="53">
        <v>0.05</v>
      </c>
      <c r="X64" s="53">
        <v>0.3</v>
      </c>
      <c r="Y64" s="53">
        <v>0.8</v>
      </c>
      <c r="Z64" s="53">
        <v>1</v>
      </c>
      <c r="AA64" s="53">
        <v>1</v>
      </c>
      <c r="AB64" s="54">
        <v>0</v>
      </c>
      <c r="AC64" s="52">
        <v>0</v>
      </c>
      <c r="AD64" s="52" t="s">
        <v>581</v>
      </c>
      <c r="AE64" s="54">
        <v>0</v>
      </c>
      <c r="AF64" s="53">
        <v>0.5</v>
      </c>
      <c r="AG64" s="52" t="s">
        <v>582</v>
      </c>
      <c r="AH64" s="55">
        <v>45366</v>
      </c>
      <c r="AI64" s="55">
        <v>45596</v>
      </c>
      <c r="AJ64" s="52" t="s">
        <v>583</v>
      </c>
      <c r="AK64" s="52" t="s">
        <v>404</v>
      </c>
      <c r="AL64" s="52"/>
      <c r="AM64" s="52"/>
      <c r="AN64" s="52"/>
      <c r="AO64" s="52"/>
      <c r="AP64" s="52"/>
      <c r="AQ64" s="52"/>
      <c r="AR64" s="52"/>
      <c r="AS64" s="52"/>
      <c r="AT64" s="52"/>
      <c r="AU64" s="52"/>
      <c r="AV64" s="52"/>
      <c r="AW64" s="52" t="s">
        <v>405</v>
      </c>
      <c r="AX64" s="52" t="s">
        <v>405</v>
      </c>
      <c r="AY64" s="52"/>
      <c r="AZ64" s="52" t="s">
        <v>405</v>
      </c>
      <c r="BA64" s="52" t="s">
        <v>405</v>
      </c>
      <c r="BB64" s="52" t="s">
        <v>405</v>
      </c>
      <c r="BC64" s="52" t="s">
        <v>405</v>
      </c>
      <c r="BD64" s="52" t="s">
        <v>405</v>
      </c>
      <c r="BE64" s="52" t="s">
        <v>405</v>
      </c>
      <c r="BF64" s="52" t="s">
        <v>405</v>
      </c>
      <c r="BG64" s="52"/>
      <c r="BH64" s="52" t="s">
        <v>405</v>
      </c>
      <c r="BI64" s="52" t="s">
        <v>405</v>
      </c>
      <c r="BJ64" s="52" t="s">
        <v>405</v>
      </c>
      <c r="BK64" s="52"/>
      <c r="BL64" s="52"/>
      <c r="BM64" s="52"/>
      <c r="BN64" s="52"/>
      <c r="BO64" s="52"/>
      <c r="BP64" s="52"/>
      <c r="BQ64" s="52"/>
      <c r="BR64" s="52"/>
      <c r="BS64" s="52"/>
      <c r="BT64" s="52"/>
      <c r="BU64" s="52"/>
      <c r="BV64" s="52"/>
      <c r="BW64" s="52"/>
      <c r="BX64" s="52"/>
      <c r="BY64" s="52"/>
      <c r="BZ64" s="52"/>
      <c r="CA64" s="52"/>
      <c r="CB64" s="18" t="s">
        <v>50</v>
      </c>
    </row>
    <row r="65" spans="1:80" ht="84">
      <c r="A65" s="49" t="s">
        <v>542</v>
      </c>
      <c r="B65" s="49" t="s">
        <v>543</v>
      </c>
      <c r="C65" s="50">
        <v>0.2</v>
      </c>
      <c r="D65" s="49" t="s">
        <v>544</v>
      </c>
      <c r="E65" s="51">
        <v>1</v>
      </c>
      <c r="F65" s="50">
        <v>1</v>
      </c>
      <c r="G65" s="50" t="s">
        <v>251</v>
      </c>
      <c r="H65" s="56" t="s">
        <v>250</v>
      </c>
      <c r="I65" s="56" t="s">
        <v>501</v>
      </c>
      <c r="J65" s="56" t="s">
        <v>578</v>
      </c>
      <c r="K65" s="56" t="s">
        <v>503</v>
      </c>
      <c r="L65" s="56" t="s">
        <v>167</v>
      </c>
      <c r="M65" s="52" t="s">
        <v>268</v>
      </c>
      <c r="N65" s="52" t="s">
        <v>170</v>
      </c>
      <c r="O65" s="52" t="s">
        <v>579</v>
      </c>
      <c r="P65" s="52" t="s">
        <v>503</v>
      </c>
      <c r="Q65" s="52" t="s">
        <v>505</v>
      </c>
      <c r="R65" s="52" t="s">
        <v>580</v>
      </c>
      <c r="S65" s="52" t="s">
        <v>292</v>
      </c>
      <c r="T65" s="52" t="s">
        <v>293</v>
      </c>
      <c r="U65" s="52" t="s">
        <v>27</v>
      </c>
      <c r="V65" s="53">
        <v>1</v>
      </c>
      <c r="W65" s="53">
        <v>0.05</v>
      </c>
      <c r="X65" s="53">
        <v>0.3</v>
      </c>
      <c r="Y65" s="53">
        <v>0.8</v>
      </c>
      <c r="Z65" s="53">
        <v>1</v>
      </c>
      <c r="AA65" s="53">
        <v>1</v>
      </c>
      <c r="AB65" s="54">
        <v>0</v>
      </c>
      <c r="AC65" s="52">
        <v>0</v>
      </c>
      <c r="AD65" s="52" t="s">
        <v>584</v>
      </c>
      <c r="AE65" s="54">
        <v>0</v>
      </c>
      <c r="AF65" s="53">
        <v>0.5</v>
      </c>
      <c r="AG65" s="52" t="s">
        <v>585</v>
      </c>
      <c r="AH65" s="55">
        <v>45366</v>
      </c>
      <c r="AI65" s="55">
        <v>45596</v>
      </c>
      <c r="AJ65" s="52" t="s">
        <v>583</v>
      </c>
      <c r="AK65" s="52" t="s">
        <v>404</v>
      </c>
      <c r="AL65" s="52"/>
      <c r="AM65" s="52"/>
      <c r="AN65" s="52"/>
      <c r="AO65" s="52"/>
      <c r="AP65" s="52"/>
      <c r="AQ65" s="52"/>
      <c r="AR65" s="52"/>
      <c r="AS65" s="52"/>
      <c r="AT65" s="52"/>
      <c r="AU65" s="52"/>
      <c r="AV65" s="52"/>
      <c r="AW65" s="52" t="s">
        <v>405</v>
      </c>
      <c r="AX65" s="52" t="s">
        <v>405</v>
      </c>
      <c r="AY65" s="52"/>
      <c r="AZ65" s="52" t="s">
        <v>405</v>
      </c>
      <c r="BA65" s="52" t="s">
        <v>405</v>
      </c>
      <c r="BB65" s="52" t="s">
        <v>405</v>
      </c>
      <c r="BC65" s="52" t="s">
        <v>405</v>
      </c>
      <c r="BD65" s="52" t="s">
        <v>405</v>
      </c>
      <c r="BE65" s="52" t="s">
        <v>405</v>
      </c>
      <c r="BF65" s="52" t="s">
        <v>405</v>
      </c>
      <c r="BG65" s="52"/>
      <c r="BH65" s="52" t="s">
        <v>405</v>
      </c>
      <c r="BI65" s="52" t="s">
        <v>405</v>
      </c>
      <c r="BJ65" s="52" t="s">
        <v>405</v>
      </c>
      <c r="BK65" s="52"/>
      <c r="BL65" s="52"/>
      <c r="BM65" s="52"/>
      <c r="BN65" s="52"/>
      <c r="BO65" s="52"/>
      <c r="BP65" s="52"/>
      <c r="BQ65" s="52"/>
      <c r="BR65" s="52"/>
      <c r="BS65" s="52"/>
      <c r="BT65" s="52"/>
      <c r="BU65" s="52"/>
      <c r="BV65" s="52"/>
      <c r="BW65" s="52"/>
      <c r="BX65" s="52"/>
      <c r="BY65" s="52"/>
      <c r="BZ65" s="52"/>
      <c r="CA65" s="52"/>
      <c r="CB65" s="18" t="s">
        <v>586</v>
      </c>
    </row>
    <row r="66" spans="1:80" ht="56">
      <c r="A66" s="49" t="s">
        <v>542</v>
      </c>
      <c r="B66" s="49" t="s">
        <v>543</v>
      </c>
      <c r="C66" s="50">
        <v>0.2</v>
      </c>
      <c r="D66" s="49" t="s">
        <v>544</v>
      </c>
      <c r="E66" s="51">
        <v>1</v>
      </c>
      <c r="F66" s="50">
        <v>1</v>
      </c>
      <c r="G66" s="50" t="s">
        <v>136</v>
      </c>
      <c r="H66" s="56" t="s">
        <v>137</v>
      </c>
      <c r="I66" s="56" t="s">
        <v>139</v>
      </c>
      <c r="J66" s="56" t="s">
        <v>587</v>
      </c>
      <c r="K66" s="56" t="s">
        <v>481</v>
      </c>
      <c r="L66" s="56" t="s">
        <v>138</v>
      </c>
      <c r="M66" s="52" t="s">
        <v>139</v>
      </c>
      <c r="N66" s="52" t="s">
        <v>140</v>
      </c>
      <c r="O66" s="52" t="s">
        <v>588</v>
      </c>
      <c r="P66" s="52" t="s">
        <v>481</v>
      </c>
      <c r="Q66" s="52" t="s">
        <v>505</v>
      </c>
      <c r="R66" s="52" t="s">
        <v>589</v>
      </c>
      <c r="S66" s="52" t="s">
        <v>141</v>
      </c>
      <c r="T66" s="52" t="s">
        <v>142</v>
      </c>
      <c r="U66" s="52" t="s">
        <v>27</v>
      </c>
      <c r="V66" s="52" t="s">
        <v>143</v>
      </c>
      <c r="W66" s="53">
        <v>1</v>
      </c>
      <c r="X66" s="53">
        <v>1</v>
      </c>
      <c r="Y66" s="53">
        <v>1</v>
      </c>
      <c r="Z66" s="53">
        <v>1</v>
      </c>
      <c r="AA66" s="53">
        <v>1</v>
      </c>
      <c r="AB66" s="54">
        <v>0</v>
      </c>
      <c r="AC66" s="52">
        <v>0</v>
      </c>
      <c r="AD66" s="52" t="s">
        <v>147</v>
      </c>
      <c r="AE66" s="54">
        <v>0</v>
      </c>
      <c r="AF66" s="53">
        <v>0.5</v>
      </c>
      <c r="AG66" s="52" t="s">
        <v>148</v>
      </c>
      <c r="AH66" s="55">
        <v>45292</v>
      </c>
      <c r="AI66" s="55">
        <v>45657</v>
      </c>
      <c r="AJ66" s="52" t="s">
        <v>149</v>
      </c>
      <c r="AK66" s="52" t="s">
        <v>590</v>
      </c>
      <c r="AL66" s="52"/>
      <c r="AM66" s="52"/>
      <c r="AN66" s="52"/>
      <c r="AO66" s="52"/>
      <c r="AP66" s="52"/>
      <c r="AQ66" s="52"/>
      <c r="AR66" s="52"/>
      <c r="AS66" s="52"/>
      <c r="AT66" s="52"/>
      <c r="AU66" s="52"/>
      <c r="AV66" s="52"/>
      <c r="AW66" s="52" t="s">
        <v>405</v>
      </c>
      <c r="AX66" s="52" t="s">
        <v>405</v>
      </c>
      <c r="AY66" s="52"/>
      <c r="AZ66" s="52" t="s">
        <v>405</v>
      </c>
      <c r="BA66" s="52" t="s">
        <v>405</v>
      </c>
      <c r="BB66" s="52" t="s">
        <v>405</v>
      </c>
      <c r="BC66" s="52" t="s">
        <v>405</v>
      </c>
      <c r="BD66" s="52" t="s">
        <v>405</v>
      </c>
      <c r="BE66" s="52" t="s">
        <v>405</v>
      </c>
      <c r="BF66" s="52" t="s">
        <v>405</v>
      </c>
      <c r="BG66" s="52"/>
      <c r="BH66" s="52" t="s">
        <v>405</v>
      </c>
      <c r="BI66" s="52" t="s">
        <v>405</v>
      </c>
      <c r="BJ66" s="52" t="s">
        <v>405</v>
      </c>
      <c r="BK66" s="52"/>
      <c r="BL66" s="52"/>
      <c r="BM66" s="52"/>
      <c r="BN66" s="52"/>
      <c r="BO66" s="52"/>
      <c r="BP66" s="52"/>
      <c r="BQ66" s="52"/>
      <c r="BR66" s="52"/>
      <c r="BS66" s="52"/>
      <c r="BT66" s="52"/>
      <c r="BU66" s="52"/>
      <c r="BV66" s="52"/>
      <c r="BW66" s="52"/>
      <c r="BX66" s="52"/>
      <c r="BY66" s="52"/>
      <c r="BZ66" s="52"/>
      <c r="CA66" s="52"/>
      <c r="CB66" s="18" t="s">
        <v>50</v>
      </c>
    </row>
    <row r="67" spans="1:80" ht="56">
      <c r="A67" s="49" t="s">
        <v>542</v>
      </c>
      <c r="B67" s="49" t="s">
        <v>543</v>
      </c>
      <c r="C67" s="50">
        <v>0.2</v>
      </c>
      <c r="D67" s="49" t="s">
        <v>544</v>
      </c>
      <c r="E67" s="51">
        <v>1</v>
      </c>
      <c r="F67" s="50">
        <v>1</v>
      </c>
      <c r="G67" s="50" t="s">
        <v>136</v>
      </c>
      <c r="H67" s="56" t="s">
        <v>137</v>
      </c>
      <c r="I67" s="56" t="s">
        <v>139</v>
      </c>
      <c r="J67" s="56" t="s">
        <v>587</v>
      </c>
      <c r="K67" s="56" t="s">
        <v>481</v>
      </c>
      <c r="L67" s="56" t="s">
        <v>138</v>
      </c>
      <c r="M67" s="52" t="s">
        <v>139</v>
      </c>
      <c r="N67" s="52" t="s">
        <v>140</v>
      </c>
      <c r="O67" s="52" t="s">
        <v>588</v>
      </c>
      <c r="P67" s="52" t="s">
        <v>481</v>
      </c>
      <c r="Q67" s="52" t="s">
        <v>505</v>
      </c>
      <c r="R67" s="52" t="s">
        <v>589</v>
      </c>
      <c r="S67" s="52" t="s">
        <v>141</v>
      </c>
      <c r="T67" s="52" t="s">
        <v>142</v>
      </c>
      <c r="U67" s="52" t="s">
        <v>27</v>
      </c>
      <c r="V67" s="52" t="s">
        <v>143</v>
      </c>
      <c r="W67" s="53">
        <v>1</v>
      </c>
      <c r="X67" s="53">
        <v>1</v>
      </c>
      <c r="Y67" s="53">
        <v>1</v>
      </c>
      <c r="Z67" s="53">
        <v>1</v>
      </c>
      <c r="AA67" s="53">
        <v>1</v>
      </c>
      <c r="AB67" s="54">
        <v>0</v>
      </c>
      <c r="AC67" s="52">
        <v>0</v>
      </c>
      <c r="AD67" s="52" t="s">
        <v>144</v>
      </c>
      <c r="AE67" s="54">
        <v>0</v>
      </c>
      <c r="AF67" s="53">
        <v>0.5</v>
      </c>
      <c r="AG67" s="52" t="s">
        <v>145</v>
      </c>
      <c r="AH67" s="55">
        <v>45292</v>
      </c>
      <c r="AI67" s="55">
        <v>45657</v>
      </c>
      <c r="AJ67" s="52" t="s">
        <v>146</v>
      </c>
      <c r="AK67" s="52" t="s">
        <v>590</v>
      </c>
      <c r="AL67" s="52"/>
      <c r="AM67" s="52"/>
      <c r="AN67" s="52"/>
      <c r="AO67" s="52"/>
      <c r="AP67" s="52"/>
      <c r="AQ67" s="52"/>
      <c r="AR67" s="52"/>
      <c r="AS67" s="52"/>
      <c r="AT67" s="52"/>
      <c r="AU67" s="52"/>
      <c r="AV67" s="52"/>
      <c r="AW67" s="52" t="s">
        <v>405</v>
      </c>
      <c r="AX67" s="52" t="s">
        <v>405</v>
      </c>
      <c r="AY67" s="52"/>
      <c r="AZ67" s="52" t="s">
        <v>405</v>
      </c>
      <c r="BA67" s="52" t="s">
        <v>405</v>
      </c>
      <c r="BB67" s="52" t="s">
        <v>405</v>
      </c>
      <c r="BC67" s="52" t="s">
        <v>405</v>
      </c>
      <c r="BD67" s="52" t="s">
        <v>405</v>
      </c>
      <c r="BE67" s="52" t="s">
        <v>405</v>
      </c>
      <c r="BF67" s="52" t="s">
        <v>405</v>
      </c>
      <c r="BG67" s="52"/>
      <c r="BH67" s="52" t="s">
        <v>405</v>
      </c>
      <c r="BI67" s="52" t="s">
        <v>405</v>
      </c>
      <c r="BJ67" s="52" t="s">
        <v>405</v>
      </c>
      <c r="BK67" s="52"/>
      <c r="BL67" s="52"/>
      <c r="BM67" s="52"/>
      <c r="BN67" s="52"/>
      <c r="BO67" s="52"/>
      <c r="BP67" s="52"/>
      <c r="BQ67" s="52"/>
      <c r="BR67" s="52"/>
      <c r="BS67" s="52"/>
      <c r="BT67" s="52"/>
      <c r="BU67" s="52"/>
      <c r="BV67" s="52"/>
      <c r="BW67" s="52"/>
      <c r="BX67" s="52"/>
      <c r="BY67" s="52"/>
      <c r="BZ67" s="52"/>
      <c r="CA67" s="52"/>
      <c r="CB67" s="18" t="s">
        <v>50</v>
      </c>
    </row>
    <row r="68" spans="1:80" ht="25.5" customHeight="1">
      <c r="A68" s="49" t="s">
        <v>542</v>
      </c>
      <c r="B68" s="49" t="s">
        <v>543</v>
      </c>
      <c r="C68" s="50">
        <v>0.2</v>
      </c>
      <c r="D68" s="49" t="s">
        <v>544</v>
      </c>
      <c r="E68" s="51">
        <v>1</v>
      </c>
      <c r="F68" s="50">
        <v>1</v>
      </c>
      <c r="G68" s="50" t="s">
        <v>258</v>
      </c>
      <c r="H68" s="56" t="s">
        <v>257</v>
      </c>
      <c r="I68" s="56" t="s">
        <v>501</v>
      </c>
      <c r="J68" s="56" t="s">
        <v>591</v>
      </c>
      <c r="K68" s="56" t="s">
        <v>503</v>
      </c>
      <c r="L68" s="56" t="s">
        <v>272</v>
      </c>
      <c r="M68" s="52" t="s">
        <v>271</v>
      </c>
      <c r="N68" s="52" t="s">
        <v>297</v>
      </c>
      <c r="O68" s="52" t="s">
        <v>592</v>
      </c>
      <c r="P68" s="52" t="s">
        <v>503</v>
      </c>
      <c r="Q68" s="52" t="s">
        <v>592</v>
      </c>
      <c r="R68" s="52" t="s">
        <v>593</v>
      </c>
      <c r="S68" s="52" t="s">
        <v>298</v>
      </c>
      <c r="T68" s="52" t="s">
        <v>299</v>
      </c>
      <c r="U68" s="52" t="s">
        <v>27</v>
      </c>
      <c r="V68" s="52">
        <v>98</v>
      </c>
      <c r="W68" s="53">
        <v>0.27</v>
      </c>
      <c r="X68" s="53">
        <v>0.53</v>
      </c>
      <c r="Y68" s="53">
        <v>0.8</v>
      </c>
      <c r="Z68" s="53">
        <v>1</v>
      </c>
      <c r="AA68" s="53">
        <v>1</v>
      </c>
      <c r="AB68" s="54">
        <v>0</v>
      </c>
      <c r="AC68" s="52">
        <v>0</v>
      </c>
      <c r="AD68" s="52" t="s">
        <v>594</v>
      </c>
      <c r="AE68" s="54">
        <v>0</v>
      </c>
      <c r="AF68" s="53">
        <v>0.2</v>
      </c>
      <c r="AG68" s="52" t="s">
        <v>595</v>
      </c>
      <c r="AH68" s="55">
        <v>45293</v>
      </c>
      <c r="AI68" s="55">
        <v>45337</v>
      </c>
      <c r="AJ68" s="52" t="s">
        <v>596</v>
      </c>
      <c r="AK68" s="52" t="s">
        <v>404</v>
      </c>
      <c r="AL68" s="52" t="s">
        <v>405</v>
      </c>
      <c r="AM68" s="52"/>
      <c r="AN68" s="52"/>
      <c r="AO68" s="52"/>
      <c r="AP68" s="52"/>
      <c r="AQ68" s="52"/>
      <c r="AR68" s="52"/>
      <c r="AS68" s="52"/>
      <c r="AT68" s="52"/>
      <c r="AU68" s="52"/>
      <c r="AV68" s="52"/>
      <c r="AW68" s="52" t="s">
        <v>405</v>
      </c>
      <c r="AX68" s="52" t="s">
        <v>405</v>
      </c>
      <c r="AY68" s="52"/>
      <c r="AZ68" s="52" t="s">
        <v>405</v>
      </c>
      <c r="BA68" s="52" t="s">
        <v>405</v>
      </c>
      <c r="BB68" s="52" t="s">
        <v>405</v>
      </c>
      <c r="BC68" s="52" t="s">
        <v>405</v>
      </c>
      <c r="BD68" s="52" t="s">
        <v>405</v>
      </c>
      <c r="BE68" s="52" t="s">
        <v>405</v>
      </c>
      <c r="BF68" s="52" t="s">
        <v>405</v>
      </c>
      <c r="BG68" s="52"/>
      <c r="BH68" s="52" t="s">
        <v>405</v>
      </c>
      <c r="BI68" s="52" t="s">
        <v>405</v>
      </c>
      <c r="BJ68" s="52" t="s">
        <v>405</v>
      </c>
      <c r="BK68" s="52"/>
      <c r="BL68" s="52"/>
      <c r="BM68" s="52"/>
      <c r="BN68" s="52"/>
      <c r="BO68" s="52"/>
      <c r="BP68" s="52"/>
      <c r="BQ68" s="52"/>
      <c r="BR68" s="52"/>
      <c r="BS68" s="52"/>
      <c r="BT68" s="52"/>
      <c r="BU68" s="52"/>
      <c r="BV68" s="52"/>
      <c r="BW68" s="52"/>
      <c r="BX68" s="52"/>
      <c r="BY68" s="52"/>
      <c r="BZ68" s="52"/>
      <c r="CA68" s="52"/>
      <c r="CB68" s="18" t="s">
        <v>50</v>
      </c>
    </row>
    <row r="69" spans="1:80" ht="56">
      <c r="A69" s="49" t="s">
        <v>542</v>
      </c>
      <c r="B69" s="49" t="s">
        <v>543</v>
      </c>
      <c r="C69" s="50">
        <v>0.2</v>
      </c>
      <c r="D69" s="49" t="s">
        <v>544</v>
      </c>
      <c r="E69" s="51">
        <v>1</v>
      </c>
      <c r="F69" s="50">
        <v>1</v>
      </c>
      <c r="G69" s="50" t="s">
        <v>258</v>
      </c>
      <c r="H69" s="56" t="s">
        <v>257</v>
      </c>
      <c r="I69" s="56" t="s">
        <v>501</v>
      </c>
      <c r="J69" s="56" t="s">
        <v>591</v>
      </c>
      <c r="K69" s="56" t="s">
        <v>503</v>
      </c>
      <c r="L69" s="56" t="s">
        <v>272</v>
      </c>
      <c r="M69" s="52" t="s">
        <v>271</v>
      </c>
      <c r="N69" s="52" t="s">
        <v>297</v>
      </c>
      <c r="O69" s="52" t="s">
        <v>592</v>
      </c>
      <c r="P69" s="52" t="s">
        <v>503</v>
      </c>
      <c r="Q69" s="52" t="s">
        <v>592</v>
      </c>
      <c r="R69" s="52" t="s">
        <v>593</v>
      </c>
      <c r="S69" s="52" t="s">
        <v>298</v>
      </c>
      <c r="T69" s="52" t="s">
        <v>299</v>
      </c>
      <c r="U69" s="52" t="s">
        <v>27</v>
      </c>
      <c r="V69" s="52">
        <v>98</v>
      </c>
      <c r="W69" s="53">
        <v>0.27</v>
      </c>
      <c r="X69" s="53">
        <v>0.53</v>
      </c>
      <c r="Y69" s="53">
        <v>0.8</v>
      </c>
      <c r="Z69" s="53">
        <v>1</v>
      </c>
      <c r="AA69" s="53">
        <v>1</v>
      </c>
      <c r="AB69" s="54">
        <v>0</v>
      </c>
      <c r="AC69" s="52">
        <v>0</v>
      </c>
      <c r="AD69" s="52" t="s">
        <v>597</v>
      </c>
      <c r="AE69" s="54">
        <v>0</v>
      </c>
      <c r="AF69" s="53">
        <v>0.8</v>
      </c>
      <c r="AG69" s="52" t="s">
        <v>598</v>
      </c>
      <c r="AH69" s="55">
        <v>45293</v>
      </c>
      <c r="AI69" s="55">
        <v>45657</v>
      </c>
      <c r="AJ69" s="52" t="s">
        <v>596</v>
      </c>
      <c r="AK69" s="52" t="s">
        <v>404</v>
      </c>
      <c r="AL69" s="52"/>
      <c r="AM69" s="52"/>
      <c r="AN69" s="52"/>
      <c r="AO69" s="52"/>
      <c r="AP69" s="52"/>
      <c r="AQ69" s="52"/>
      <c r="AR69" s="52"/>
      <c r="AS69" s="52"/>
      <c r="AT69" s="52"/>
      <c r="AU69" s="52"/>
      <c r="AV69" s="52"/>
      <c r="AW69" s="52" t="s">
        <v>405</v>
      </c>
      <c r="AX69" s="52" t="s">
        <v>405</v>
      </c>
      <c r="AY69" s="52"/>
      <c r="AZ69" s="52" t="s">
        <v>405</v>
      </c>
      <c r="BA69" s="52" t="s">
        <v>405</v>
      </c>
      <c r="BB69" s="52" t="s">
        <v>405</v>
      </c>
      <c r="BC69" s="52" t="s">
        <v>405</v>
      </c>
      <c r="BD69" s="52" t="s">
        <v>405</v>
      </c>
      <c r="BE69" s="52" t="s">
        <v>405</v>
      </c>
      <c r="BF69" s="52" t="s">
        <v>405</v>
      </c>
      <c r="BG69" s="52"/>
      <c r="BH69" s="52" t="s">
        <v>405</v>
      </c>
      <c r="BI69" s="52" t="s">
        <v>405</v>
      </c>
      <c r="BJ69" s="52" t="s">
        <v>405</v>
      </c>
      <c r="BK69" s="52"/>
      <c r="BL69" s="52"/>
      <c r="BM69" s="52"/>
      <c r="BN69" s="52"/>
      <c r="BO69" s="52"/>
      <c r="BP69" s="52"/>
      <c r="BQ69" s="52"/>
      <c r="BR69" s="52"/>
      <c r="BS69" s="52"/>
      <c r="BT69" s="52"/>
      <c r="BU69" s="52"/>
      <c r="BV69" s="52"/>
      <c r="BW69" s="52"/>
      <c r="BX69" s="52"/>
      <c r="BY69" s="52"/>
      <c r="BZ69" s="52"/>
      <c r="CA69" s="52"/>
      <c r="CB69" s="18" t="s">
        <v>50</v>
      </c>
    </row>
  </sheetData>
  <autoFilter ref="A6:CB69"/>
  <mergeCells count="2">
    <mergeCell ref="AL5:BF5"/>
    <mergeCell ref="BG5:CA5"/>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E1005"/>
  <sheetViews>
    <sheetView topLeftCell="W6" zoomScale="80" zoomScaleNormal="80" workbookViewId="0">
      <pane ySplit="1" topLeftCell="A7" activePane="bottomLeft" state="frozen"/>
      <selection activeCell="A6" sqref="A6"/>
      <selection pane="bottomLeft" activeCell="AC66" sqref="AC66"/>
    </sheetView>
  </sheetViews>
  <sheetFormatPr baseColWidth="10" defaultColWidth="11.4140625" defaultRowHeight="14"/>
  <cols>
    <col min="1" max="1" width="22" customWidth="1"/>
    <col min="2" max="2" width="35.4140625" customWidth="1"/>
    <col min="3" max="4" width="15.58203125" customWidth="1"/>
    <col min="5" max="5" width="16" customWidth="1"/>
    <col min="6" max="7" width="15.58203125" customWidth="1"/>
    <col min="8" max="9" width="30.83203125" customWidth="1"/>
    <col min="10" max="11" width="19.83203125" customWidth="1"/>
    <col min="12" max="12" width="34" style="72" customWidth="1"/>
    <col min="13" max="14" width="19.83203125" customWidth="1"/>
    <col min="15" max="15" width="26.83203125" customWidth="1"/>
    <col min="16" max="16" width="28.4140625" customWidth="1"/>
    <col min="17" max="17" width="43.83203125" style="72" customWidth="1"/>
    <col min="18" max="24" width="15.58203125" customWidth="1"/>
    <col min="25" max="25" width="24" customWidth="1"/>
    <col min="26" max="26" width="19" customWidth="1"/>
    <col min="27" max="27" width="44.1640625" customWidth="1"/>
    <col min="28" max="28" width="17.25" bestFit="1" customWidth="1"/>
    <col min="29" max="29" width="15.58203125" customWidth="1"/>
    <col min="30" max="30" width="38" customWidth="1"/>
    <col min="31" max="32" width="15.58203125" customWidth="1"/>
    <col min="33" max="33" width="25" customWidth="1"/>
    <col min="34" max="34" width="23.4140625" customWidth="1"/>
    <col min="35" max="35" width="6" customWidth="1"/>
    <col min="36" max="36" width="12.58203125" customWidth="1"/>
    <col min="37" max="37" width="7.83203125" customWidth="1"/>
    <col min="38" max="38" width="5.4140625" customWidth="1"/>
    <col min="39" max="39" width="4.83203125" customWidth="1"/>
    <col min="40" max="40" width="10.1640625" customWidth="1"/>
    <col min="41" max="41" width="9.4140625" customWidth="1"/>
    <col min="42" max="42" width="9.75" customWidth="1"/>
    <col min="43" max="43" width="5.25" customWidth="1"/>
    <col min="44" max="44" width="3.75" customWidth="1"/>
    <col min="45" max="46" width="5.75" customWidth="1"/>
    <col min="47" max="47" width="7.58203125" customWidth="1"/>
    <col min="48" max="48" width="5.58203125" customWidth="1"/>
    <col min="49" max="49" width="4.58203125" customWidth="1"/>
    <col min="50" max="50" width="10" customWidth="1"/>
    <col min="51" max="51" width="5.75" customWidth="1"/>
    <col min="52" max="52" width="14.4140625" customWidth="1"/>
    <col min="53" max="53" width="7.75" customWidth="1"/>
    <col min="54" max="54" width="8.25" customWidth="1"/>
    <col min="55" max="55" width="4.83203125" customWidth="1"/>
    <col min="56" max="56" width="4.25" customWidth="1"/>
    <col min="57" max="58" width="3.58203125" customWidth="1"/>
    <col min="59" max="60" width="5.58203125" customWidth="1"/>
    <col min="61" max="61" width="9.75" customWidth="1"/>
    <col min="62" max="62" width="9.83203125" customWidth="1"/>
    <col min="63" max="63" width="11.83203125" customWidth="1"/>
    <col min="64" max="64" width="7.58203125" customWidth="1"/>
    <col min="65" max="65" width="7.75" customWidth="1"/>
    <col min="66" max="66" width="7.58203125" customWidth="1"/>
    <col min="67" max="67" width="5.58203125" customWidth="1"/>
    <col min="68" max="68" width="7.4140625" customWidth="1"/>
    <col min="69" max="69" width="7.75" customWidth="1"/>
    <col min="70" max="70" width="6.1640625" customWidth="1"/>
    <col min="71" max="71" width="9.83203125" customWidth="1"/>
    <col min="72" max="72" width="12.4140625" customWidth="1"/>
    <col min="73" max="73" width="5.1640625" customWidth="1"/>
    <col min="74" max="74" width="16" customWidth="1"/>
    <col min="75" max="75" width="10" customWidth="1"/>
    <col min="76" max="76" width="9.58203125" customWidth="1"/>
  </cols>
  <sheetData>
    <row r="1" spans="1:83" ht="14.25" customHeight="1">
      <c r="A1" t="s">
        <v>328</v>
      </c>
    </row>
    <row r="2" spans="1:83" ht="14.25" customHeight="1">
      <c r="A2" t="s">
        <v>329</v>
      </c>
    </row>
    <row r="3" spans="1:83" ht="14.25" customHeight="1">
      <c r="A3" t="s">
        <v>330</v>
      </c>
      <c r="D3" t="s">
        <v>331</v>
      </c>
    </row>
    <row r="4" spans="1:83" ht="14.25" customHeight="1"/>
    <row r="5" spans="1:83" ht="15.75" customHeight="1">
      <c r="AI5" s="139" t="s">
        <v>332</v>
      </c>
      <c r="AJ5" s="140"/>
      <c r="AK5" s="140"/>
      <c r="AL5" s="140"/>
      <c r="AM5" s="140"/>
      <c r="AN5" s="140"/>
      <c r="AO5" s="140"/>
      <c r="AP5" s="140"/>
      <c r="AQ5" s="140"/>
      <c r="AR5" s="140"/>
      <c r="AS5" s="140"/>
      <c r="AT5" s="140"/>
      <c r="AU5" s="140"/>
      <c r="AV5" s="140"/>
      <c r="AW5" s="140"/>
      <c r="AX5" s="140"/>
      <c r="AY5" s="140"/>
      <c r="AZ5" s="140"/>
      <c r="BA5" s="140"/>
      <c r="BB5" s="140"/>
      <c r="BC5" s="141"/>
      <c r="BD5" s="83" t="s">
        <v>333</v>
      </c>
      <c r="BE5" s="84"/>
      <c r="BF5" s="84"/>
      <c r="BG5" s="84"/>
      <c r="BH5" s="84"/>
      <c r="BI5" s="84"/>
      <c r="BJ5" s="84"/>
      <c r="BK5" s="84"/>
      <c r="BL5" s="84"/>
      <c r="BM5" s="84"/>
      <c r="BN5" s="84"/>
      <c r="BO5" s="84"/>
      <c r="BP5" s="84"/>
      <c r="BQ5" s="84"/>
      <c r="BR5" s="84"/>
      <c r="BS5" s="84"/>
      <c r="BT5" s="84"/>
      <c r="BU5" s="84"/>
      <c r="BV5" s="84"/>
      <c r="BW5" s="84"/>
      <c r="BX5" s="85"/>
    </row>
    <row r="6" spans="1:83" ht="84.75" customHeight="1">
      <c r="A6" s="88" t="s">
        <v>334</v>
      </c>
      <c r="B6" s="89" t="s">
        <v>335</v>
      </c>
      <c r="C6" s="89" t="s">
        <v>336</v>
      </c>
      <c r="D6" s="89" t="s">
        <v>337</v>
      </c>
      <c r="E6" s="89" t="s">
        <v>338</v>
      </c>
      <c r="F6" s="89" t="s">
        <v>339</v>
      </c>
      <c r="G6" s="89" t="s">
        <v>2</v>
      </c>
      <c r="H6" s="89" t="s">
        <v>3</v>
      </c>
      <c r="I6" s="89" t="s">
        <v>341</v>
      </c>
      <c r="J6" s="89" t="s">
        <v>342</v>
      </c>
      <c r="K6" s="89" t="s">
        <v>4</v>
      </c>
      <c r="L6" s="89" t="s">
        <v>5</v>
      </c>
      <c r="M6" s="89" t="s">
        <v>343</v>
      </c>
      <c r="N6" s="89" t="s">
        <v>344</v>
      </c>
      <c r="O6" s="89" t="s">
        <v>345</v>
      </c>
      <c r="P6" s="89" t="s">
        <v>346</v>
      </c>
      <c r="Q6" s="89" t="s">
        <v>8</v>
      </c>
      <c r="R6" s="89" t="s">
        <v>7</v>
      </c>
      <c r="S6" s="89" t="s">
        <v>10</v>
      </c>
      <c r="T6" s="89" t="s">
        <v>12</v>
      </c>
      <c r="U6" s="89" t="s">
        <v>13</v>
      </c>
      <c r="V6" s="89" t="s">
        <v>14</v>
      </c>
      <c r="W6" s="89" t="s">
        <v>15</v>
      </c>
      <c r="X6" s="89" t="s">
        <v>16</v>
      </c>
      <c r="Y6" s="89" t="s">
        <v>17</v>
      </c>
      <c r="Z6" s="89" t="s">
        <v>347</v>
      </c>
      <c r="AA6" s="89" t="s">
        <v>18</v>
      </c>
      <c r="AB6" s="89" t="s">
        <v>21</v>
      </c>
      <c r="AC6" s="89" t="s">
        <v>348</v>
      </c>
      <c r="AD6" s="89" t="s">
        <v>19</v>
      </c>
      <c r="AE6" s="89" t="s">
        <v>349</v>
      </c>
      <c r="AF6" s="89" t="s">
        <v>350</v>
      </c>
      <c r="AG6" s="89" t="s">
        <v>20</v>
      </c>
      <c r="AH6" s="89" t="s">
        <v>351</v>
      </c>
      <c r="AI6" s="120" t="s">
        <v>352</v>
      </c>
      <c r="AJ6" s="120" t="s">
        <v>353</v>
      </c>
      <c r="AK6" s="120" t="s">
        <v>599</v>
      </c>
      <c r="AL6" s="120" t="s">
        <v>355</v>
      </c>
      <c r="AM6" s="120" t="s">
        <v>356</v>
      </c>
      <c r="AN6" s="120" t="s">
        <v>353</v>
      </c>
      <c r="AO6" s="120" t="s">
        <v>357</v>
      </c>
      <c r="AP6" s="120" t="s">
        <v>358</v>
      </c>
      <c r="AQ6" s="120" t="s">
        <v>359</v>
      </c>
      <c r="AR6" s="120" t="s">
        <v>360</v>
      </c>
      <c r="AS6" s="120" t="s">
        <v>361</v>
      </c>
      <c r="AT6" s="120" t="s">
        <v>362</v>
      </c>
      <c r="AU6" s="120" t="s">
        <v>363</v>
      </c>
      <c r="AV6" s="120" t="s">
        <v>364</v>
      </c>
      <c r="AW6" s="120" t="s">
        <v>356</v>
      </c>
      <c r="AX6" s="120" t="s">
        <v>365</v>
      </c>
      <c r="AY6" s="120" t="s">
        <v>366</v>
      </c>
      <c r="AZ6" s="120" t="s">
        <v>367</v>
      </c>
      <c r="BA6" s="120" t="s">
        <v>368</v>
      </c>
      <c r="BB6" s="120" t="s">
        <v>369</v>
      </c>
      <c r="BC6" s="120" t="s">
        <v>370</v>
      </c>
      <c r="BD6" s="121" t="s">
        <v>371</v>
      </c>
      <c r="BE6" s="121" t="s">
        <v>372</v>
      </c>
      <c r="BF6" s="121" t="s">
        <v>373</v>
      </c>
      <c r="BG6" s="121" t="s">
        <v>374</v>
      </c>
      <c r="BH6" s="121" t="s">
        <v>375</v>
      </c>
      <c r="BI6" s="121" t="s">
        <v>376</v>
      </c>
      <c r="BJ6" s="121" t="s">
        <v>377</v>
      </c>
      <c r="BK6" s="121" t="s">
        <v>378</v>
      </c>
      <c r="BL6" s="121" t="s">
        <v>379</v>
      </c>
      <c r="BM6" s="121" t="s">
        <v>380</v>
      </c>
      <c r="BN6" s="121" t="s">
        <v>600</v>
      </c>
      <c r="BO6" s="121" t="s">
        <v>601</v>
      </c>
      <c r="BP6" s="121" t="s">
        <v>602</v>
      </c>
      <c r="BQ6" s="121" t="s">
        <v>603</v>
      </c>
      <c r="BR6" s="121" t="s">
        <v>604</v>
      </c>
      <c r="BS6" s="121" t="s">
        <v>605</v>
      </c>
      <c r="BT6" s="121" t="s">
        <v>606</v>
      </c>
      <c r="BU6" s="121" t="s">
        <v>607</v>
      </c>
      <c r="BV6" s="121" t="s">
        <v>608</v>
      </c>
      <c r="BW6" s="121" t="s">
        <v>609</v>
      </c>
      <c r="BX6" s="121" t="s">
        <v>609</v>
      </c>
      <c r="BY6" s="65"/>
      <c r="BZ6" s="65"/>
      <c r="CA6" s="65"/>
      <c r="CB6" s="65"/>
      <c r="CC6" s="65"/>
      <c r="CD6" s="65"/>
      <c r="CE6" s="65"/>
    </row>
    <row r="7" spans="1:83" ht="65.25" customHeight="1">
      <c r="A7" s="91" t="s">
        <v>391</v>
      </c>
      <c r="B7" s="91" t="s">
        <v>392</v>
      </c>
      <c r="C7" s="92">
        <v>0.3</v>
      </c>
      <c r="D7" s="91" t="s">
        <v>610</v>
      </c>
      <c r="E7" s="92">
        <v>1</v>
      </c>
      <c r="F7" s="92">
        <v>1</v>
      </c>
      <c r="G7" s="92" t="s">
        <v>233</v>
      </c>
      <c r="H7" s="91" t="s">
        <v>232</v>
      </c>
      <c r="I7" s="90" t="s">
        <v>611</v>
      </c>
      <c r="J7" s="90" t="s">
        <v>396</v>
      </c>
      <c r="K7" s="90" t="s">
        <v>214</v>
      </c>
      <c r="L7" s="90" t="s">
        <v>612</v>
      </c>
      <c r="M7" s="90" t="s">
        <v>397</v>
      </c>
      <c r="N7" s="90" t="s">
        <v>396</v>
      </c>
      <c r="O7" s="90" t="s">
        <v>398</v>
      </c>
      <c r="P7" s="90" t="s">
        <v>399</v>
      </c>
      <c r="Q7" s="90" t="s">
        <v>613</v>
      </c>
      <c r="R7" s="90" t="s">
        <v>27</v>
      </c>
      <c r="S7" s="90">
        <v>0</v>
      </c>
      <c r="T7" s="94">
        <v>0.25</v>
      </c>
      <c r="U7" s="94">
        <v>0.5</v>
      </c>
      <c r="V7" s="94">
        <v>0.75</v>
      </c>
      <c r="W7" s="94">
        <v>1</v>
      </c>
      <c r="X7" s="94">
        <v>1</v>
      </c>
      <c r="Y7" s="93">
        <v>314600000</v>
      </c>
      <c r="Z7" s="90" t="s">
        <v>400</v>
      </c>
      <c r="AA7" s="90" t="s">
        <v>614</v>
      </c>
      <c r="AB7" s="93">
        <v>172500000</v>
      </c>
      <c r="AC7" s="94">
        <v>0.5</v>
      </c>
      <c r="AD7" s="90" t="s">
        <v>615</v>
      </c>
      <c r="AE7" s="95">
        <v>45689</v>
      </c>
      <c r="AF7" s="95">
        <v>46022</v>
      </c>
      <c r="AG7" s="90" t="s">
        <v>403</v>
      </c>
      <c r="AH7" s="90" t="s">
        <v>616</v>
      </c>
      <c r="AI7" s="90" t="s">
        <v>405</v>
      </c>
      <c r="AJ7" s="90" t="s">
        <v>405</v>
      </c>
      <c r="AK7" s="90" t="s">
        <v>405</v>
      </c>
      <c r="AL7" s="90"/>
      <c r="AM7" s="90"/>
      <c r="AN7" s="90" t="s">
        <v>405</v>
      </c>
      <c r="AO7" s="90"/>
      <c r="AP7" s="90"/>
      <c r="AQ7" s="90"/>
      <c r="AR7" s="90"/>
      <c r="AS7" s="90"/>
      <c r="AT7" s="90" t="s">
        <v>405</v>
      </c>
      <c r="AU7" s="90" t="s">
        <v>405</v>
      </c>
      <c r="AV7" s="90"/>
      <c r="AW7" s="90"/>
      <c r="AX7" s="90"/>
      <c r="AY7" s="90"/>
      <c r="AZ7" s="90"/>
      <c r="BA7" s="90"/>
      <c r="BB7" s="90"/>
      <c r="BC7" s="90"/>
      <c r="BD7" s="90" t="s">
        <v>405</v>
      </c>
      <c r="BE7" s="90"/>
      <c r="BF7" s="90" t="s">
        <v>405</v>
      </c>
      <c r="BG7" s="90"/>
      <c r="BH7" s="90"/>
      <c r="BI7" s="90"/>
      <c r="BJ7" s="90"/>
      <c r="BK7" s="90"/>
      <c r="BL7" s="90"/>
      <c r="BM7" s="90"/>
      <c r="BN7" s="90"/>
      <c r="BO7" s="90" t="s">
        <v>405</v>
      </c>
      <c r="BP7" s="90"/>
      <c r="BQ7" s="90"/>
      <c r="BR7" s="90"/>
      <c r="BS7" s="90"/>
      <c r="BT7" s="90"/>
      <c r="BU7" s="90"/>
      <c r="BV7" s="90"/>
      <c r="BW7" s="90"/>
      <c r="BX7" s="90"/>
    </row>
    <row r="8" spans="1:83" ht="87.5">
      <c r="A8" s="91" t="s">
        <v>391</v>
      </c>
      <c r="B8" s="91" t="s">
        <v>392</v>
      </c>
      <c r="C8" s="92">
        <v>0.3</v>
      </c>
      <c r="D8" s="91" t="s">
        <v>610</v>
      </c>
      <c r="E8" s="92">
        <v>1</v>
      </c>
      <c r="F8" s="92">
        <v>1</v>
      </c>
      <c r="G8" s="92" t="s">
        <v>233</v>
      </c>
      <c r="H8" s="91" t="s">
        <v>232</v>
      </c>
      <c r="I8" s="90" t="s">
        <v>611</v>
      </c>
      <c r="J8" s="90" t="s">
        <v>396</v>
      </c>
      <c r="K8" s="90" t="s">
        <v>214</v>
      </c>
      <c r="L8" s="90" t="s">
        <v>612</v>
      </c>
      <c r="M8" s="90" t="s">
        <v>397</v>
      </c>
      <c r="N8" s="90" t="s">
        <v>396</v>
      </c>
      <c r="O8" s="90" t="s">
        <v>398</v>
      </c>
      <c r="P8" s="90" t="s">
        <v>399</v>
      </c>
      <c r="Q8" s="90" t="s">
        <v>613</v>
      </c>
      <c r="R8" s="90" t="s">
        <v>27</v>
      </c>
      <c r="S8" s="90">
        <v>0</v>
      </c>
      <c r="T8" s="94">
        <v>0.25</v>
      </c>
      <c r="U8" s="94">
        <v>0.5</v>
      </c>
      <c r="V8" s="94">
        <v>0.75</v>
      </c>
      <c r="W8" s="94">
        <v>1</v>
      </c>
      <c r="X8" s="94">
        <v>1</v>
      </c>
      <c r="Y8" s="93">
        <v>314600000</v>
      </c>
      <c r="Z8" s="90" t="s">
        <v>400</v>
      </c>
      <c r="AA8" s="90" t="s">
        <v>617</v>
      </c>
      <c r="AB8" s="93">
        <v>142100000</v>
      </c>
      <c r="AC8" s="94">
        <v>0.5</v>
      </c>
      <c r="AD8" s="90" t="s">
        <v>618</v>
      </c>
      <c r="AE8" s="95">
        <v>45689</v>
      </c>
      <c r="AF8" s="95">
        <v>46022</v>
      </c>
      <c r="AG8" s="90" t="s">
        <v>409</v>
      </c>
      <c r="AH8" s="90" t="s">
        <v>404</v>
      </c>
      <c r="AI8" s="90"/>
      <c r="AJ8" s="90" t="s">
        <v>405</v>
      </c>
      <c r="AK8" s="90" t="s">
        <v>405</v>
      </c>
      <c r="AL8" s="90"/>
      <c r="AM8" s="90"/>
      <c r="AN8" s="90" t="s">
        <v>405</v>
      </c>
      <c r="AO8" s="90"/>
      <c r="AP8" s="90"/>
      <c r="AQ8" s="90"/>
      <c r="AR8" s="90"/>
      <c r="AS8" s="90"/>
      <c r="AT8" s="90" t="s">
        <v>405</v>
      </c>
      <c r="AU8" s="90" t="s">
        <v>405</v>
      </c>
      <c r="AV8" s="90"/>
      <c r="AW8" s="90"/>
      <c r="AX8" s="90"/>
      <c r="AY8" s="90"/>
      <c r="AZ8" s="90" t="s">
        <v>405</v>
      </c>
      <c r="BA8" s="90"/>
      <c r="BB8" s="90" t="s">
        <v>405</v>
      </c>
      <c r="BC8" s="90"/>
      <c r="BD8" s="90" t="s">
        <v>405</v>
      </c>
      <c r="BE8" s="90"/>
      <c r="BF8" s="90" t="s">
        <v>405</v>
      </c>
      <c r="BG8" s="90"/>
      <c r="BH8" s="90"/>
      <c r="BI8" s="90"/>
      <c r="BJ8" s="90"/>
      <c r="BK8" s="90"/>
      <c r="BL8" s="90"/>
      <c r="BM8" s="90"/>
      <c r="BN8" s="90"/>
      <c r="BO8" s="90" t="s">
        <v>405</v>
      </c>
      <c r="BP8" s="90"/>
      <c r="BQ8" s="90"/>
      <c r="BR8" s="90"/>
      <c r="BS8" s="90"/>
      <c r="BT8" s="90"/>
      <c r="BU8" s="90"/>
      <c r="BV8" s="90"/>
      <c r="BW8" s="90"/>
      <c r="BX8" s="90"/>
    </row>
    <row r="9" spans="1:83" ht="65">
      <c r="A9" s="91" t="s">
        <v>391</v>
      </c>
      <c r="B9" s="91" t="s">
        <v>392</v>
      </c>
      <c r="C9" s="92">
        <v>0.3</v>
      </c>
      <c r="D9" s="91" t="s">
        <v>610</v>
      </c>
      <c r="E9" s="92">
        <v>1</v>
      </c>
      <c r="F9" s="92">
        <v>1</v>
      </c>
      <c r="G9" s="92" t="s">
        <v>233</v>
      </c>
      <c r="H9" s="91" t="s">
        <v>232</v>
      </c>
      <c r="I9" s="90" t="s">
        <v>611</v>
      </c>
      <c r="J9" s="90" t="s">
        <v>396</v>
      </c>
      <c r="K9" s="90" t="s">
        <v>164</v>
      </c>
      <c r="L9" s="90" t="s">
        <v>619</v>
      </c>
      <c r="M9" s="90" t="s">
        <v>415</v>
      </c>
      <c r="N9" s="90" t="s">
        <v>416</v>
      </c>
      <c r="O9" s="90" t="s">
        <v>417</v>
      </c>
      <c r="P9" s="90" t="s">
        <v>418</v>
      </c>
      <c r="Q9" s="90" t="s">
        <v>620</v>
      </c>
      <c r="R9" s="90" t="s">
        <v>27</v>
      </c>
      <c r="S9" s="96">
        <v>0.8</v>
      </c>
      <c r="T9" s="94">
        <v>0.9</v>
      </c>
      <c r="U9" s="94">
        <v>0.9</v>
      </c>
      <c r="V9" s="94">
        <v>0.9</v>
      </c>
      <c r="W9" s="94">
        <v>0.9</v>
      </c>
      <c r="X9" s="94">
        <v>0.9</v>
      </c>
      <c r="Y9" s="97">
        <v>132000000</v>
      </c>
      <c r="Z9" s="90" t="s">
        <v>400</v>
      </c>
      <c r="AA9" s="90" t="s">
        <v>621</v>
      </c>
      <c r="AB9" s="93">
        <v>0</v>
      </c>
      <c r="AC9" s="94">
        <v>0.33329999999999999</v>
      </c>
      <c r="AD9" s="90" t="s">
        <v>420</v>
      </c>
      <c r="AE9" s="95">
        <v>45672</v>
      </c>
      <c r="AF9" s="95">
        <v>46022</v>
      </c>
      <c r="AG9" s="90" t="s">
        <v>622</v>
      </c>
      <c r="AH9" s="90" t="s">
        <v>404</v>
      </c>
      <c r="AI9" s="90" t="s">
        <v>405</v>
      </c>
      <c r="AJ9" s="90"/>
      <c r="AK9" s="90"/>
      <c r="AL9" s="90"/>
      <c r="AM9" s="90"/>
      <c r="AN9" s="90"/>
      <c r="AO9" s="90"/>
      <c r="AP9" s="90"/>
      <c r="AQ9" s="90"/>
      <c r="AR9" s="90"/>
      <c r="AS9" s="90"/>
      <c r="AT9" s="90" t="s">
        <v>405</v>
      </c>
      <c r="AU9" s="90" t="s">
        <v>405</v>
      </c>
      <c r="AV9" s="90"/>
      <c r="AW9" s="90" t="s">
        <v>405</v>
      </c>
      <c r="AX9" s="90"/>
      <c r="AY9" s="90"/>
      <c r="AZ9" s="90"/>
      <c r="BA9" s="90"/>
      <c r="BB9" s="90"/>
      <c r="BC9" s="90"/>
      <c r="BD9" s="90" t="s">
        <v>405</v>
      </c>
      <c r="BE9" s="90"/>
      <c r="BF9" s="90" t="s">
        <v>405</v>
      </c>
      <c r="BG9" s="90"/>
      <c r="BH9" s="90"/>
      <c r="BI9" s="90"/>
      <c r="BJ9" s="90"/>
      <c r="BK9" s="90"/>
      <c r="BL9" s="90"/>
      <c r="BM9" s="90"/>
      <c r="BN9" s="90"/>
      <c r="BO9" s="90"/>
      <c r="BP9" s="90"/>
      <c r="BQ9" s="90"/>
      <c r="BR9" s="90"/>
      <c r="BS9" s="90"/>
      <c r="BT9" s="90"/>
      <c r="BU9" s="90"/>
      <c r="BV9" s="90"/>
      <c r="BW9" s="90"/>
      <c r="BX9" s="90"/>
      <c r="BY9" s="149" t="s">
        <v>623</v>
      </c>
      <c r="BZ9" s="146"/>
    </row>
    <row r="10" spans="1:83" ht="65">
      <c r="A10" s="91" t="s">
        <v>391</v>
      </c>
      <c r="B10" s="91" t="s">
        <v>392</v>
      </c>
      <c r="C10" s="92">
        <v>0.3</v>
      </c>
      <c r="D10" s="91" t="s">
        <v>610</v>
      </c>
      <c r="E10" s="92">
        <v>1</v>
      </c>
      <c r="F10" s="92">
        <v>1</v>
      </c>
      <c r="G10" s="92" t="s">
        <v>233</v>
      </c>
      <c r="H10" s="91" t="s">
        <v>232</v>
      </c>
      <c r="I10" s="90" t="s">
        <v>611</v>
      </c>
      <c r="J10" s="90" t="s">
        <v>396</v>
      </c>
      <c r="K10" s="90" t="s">
        <v>164</v>
      </c>
      <c r="L10" s="90" t="s">
        <v>619</v>
      </c>
      <c r="M10" s="90" t="s">
        <v>415</v>
      </c>
      <c r="N10" s="90" t="s">
        <v>416</v>
      </c>
      <c r="O10" s="90" t="s">
        <v>417</v>
      </c>
      <c r="P10" s="90" t="s">
        <v>418</v>
      </c>
      <c r="Q10" s="90" t="s">
        <v>620</v>
      </c>
      <c r="R10" s="90" t="s">
        <v>27</v>
      </c>
      <c r="S10" s="96">
        <v>0.8</v>
      </c>
      <c r="T10" s="94">
        <v>0.9</v>
      </c>
      <c r="U10" s="94">
        <v>0.9</v>
      </c>
      <c r="V10" s="94">
        <v>0.9</v>
      </c>
      <c r="W10" s="94">
        <v>0.9</v>
      </c>
      <c r="X10" s="94">
        <v>0.9</v>
      </c>
      <c r="Y10" s="97">
        <v>132000000</v>
      </c>
      <c r="Z10" s="90" t="s">
        <v>400</v>
      </c>
      <c r="AA10" s="90" t="s">
        <v>624</v>
      </c>
      <c r="AB10" s="93">
        <f>12000000*11</f>
        <v>132000000</v>
      </c>
      <c r="AC10" s="94">
        <v>0.34</v>
      </c>
      <c r="AD10" s="90" t="s">
        <v>625</v>
      </c>
      <c r="AE10" s="95">
        <v>45667</v>
      </c>
      <c r="AF10" s="95">
        <v>46022</v>
      </c>
      <c r="AG10" s="90" t="s">
        <v>494</v>
      </c>
      <c r="AH10" s="90" t="s">
        <v>404</v>
      </c>
      <c r="AI10" s="90" t="s">
        <v>405</v>
      </c>
      <c r="AJ10" s="90"/>
      <c r="AK10" s="90"/>
      <c r="AL10" s="90"/>
      <c r="AM10" s="90"/>
      <c r="AN10" s="90"/>
      <c r="AO10" s="90" t="s">
        <v>405</v>
      </c>
      <c r="AP10" s="90"/>
      <c r="AQ10" s="90"/>
      <c r="AR10" s="90"/>
      <c r="AS10" s="90"/>
      <c r="AT10" s="90" t="s">
        <v>405</v>
      </c>
      <c r="AU10" s="90"/>
      <c r="AV10" s="90"/>
      <c r="AW10" s="90"/>
      <c r="AX10" s="90"/>
      <c r="AY10" s="90"/>
      <c r="AZ10" s="90"/>
      <c r="BA10" s="90"/>
      <c r="BB10" s="90"/>
      <c r="BC10" s="90"/>
      <c r="BD10" s="90" t="s">
        <v>405</v>
      </c>
      <c r="BE10" s="90"/>
      <c r="BF10" s="90" t="s">
        <v>405</v>
      </c>
      <c r="BG10" s="90"/>
      <c r="BH10" s="90"/>
      <c r="BI10" s="90"/>
      <c r="BJ10" s="90"/>
      <c r="BK10" s="90"/>
      <c r="BL10" s="90"/>
      <c r="BM10" s="90"/>
      <c r="BN10" s="90"/>
      <c r="BO10" s="90"/>
      <c r="BP10" s="90"/>
      <c r="BQ10" s="90"/>
      <c r="BR10" s="90"/>
      <c r="BS10" s="90"/>
      <c r="BT10" s="90"/>
      <c r="BU10" s="90"/>
      <c r="BV10" s="90"/>
      <c r="BW10" s="90"/>
      <c r="BX10" s="90"/>
      <c r="BY10" s="149"/>
      <c r="BZ10" s="146"/>
    </row>
    <row r="11" spans="1:83" ht="65">
      <c r="A11" s="91" t="s">
        <v>391</v>
      </c>
      <c r="B11" s="91" t="s">
        <v>392</v>
      </c>
      <c r="C11" s="92">
        <v>0.3</v>
      </c>
      <c r="D11" s="91" t="s">
        <v>610</v>
      </c>
      <c r="E11" s="92">
        <v>1</v>
      </c>
      <c r="F11" s="92">
        <v>1</v>
      </c>
      <c r="G11" s="92" t="s">
        <v>233</v>
      </c>
      <c r="H11" s="91" t="s">
        <v>232</v>
      </c>
      <c r="I11" s="90" t="s">
        <v>611</v>
      </c>
      <c r="J11" s="90" t="s">
        <v>396</v>
      </c>
      <c r="K11" s="90" t="s">
        <v>164</v>
      </c>
      <c r="L11" s="90" t="s">
        <v>619</v>
      </c>
      <c r="M11" s="90" t="s">
        <v>415</v>
      </c>
      <c r="N11" s="90" t="s">
        <v>416</v>
      </c>
      <c r="O11" s="90" t="s">
        <v>417</v>
      </c>
      <c r="P11" s="90" t="s">
        <v>418</v>
      </c>
      <c r="Q11" s="90" t="s">
        <v>620</v>
      </c>
      <c r="R11" s="90" t="s">
        <v>27</v>
      </c>
      <c r="S11" s="96">
        <v>0.8</v>
      </c>
      <c r="T11" s="94">
        <v>0.9</v>
      </c>
      <c r="U11" s="94">
        <v>0.9</v>
      </c>
      <c r="V11" s="94">
        <v>0.9</v>
      </c>
      <c r="W11" s="94">
        <v>0.9</v>
      </c>
      <c r="X11" s="94">
        <v>0.9</v>
      </c>
      <c r="Y11" s="97">
        <v>13200000</v>
      </c>
      <c r="Z11" s="90" t="s">
        <v>400</v>
      </c>
      <c r="AA11" s="90" t="s">
        <v>626</v>
      </c>
      <c r="AB11" s="93">
        <v>0</v>
      </c>
      <c r="AC11" s="94">
        <v>0.33329999999999999</v>
      </c>
      <c r="AD11" s="90" t="s">
        <v>627</v>
      </c>
      <c r="AE11" s="95">
        <v>45672</v>
      </c>
      <c r="AF11" s="95">
        <v>46022</v>
      </c>
      <c r="AG11" s="90" t="s">
        <v>628</v>
      </c>
      <c r="AH11" s="90" t="s">
        <v>404</v>
      </c>
      <c r="AI11" s="90"/>
      <c r="AJ11" s="90"/>
      <c r="AK11" s="90"/>
      <c r="AL11" s="90"/>
      <c r="AM11" s="90"/>
      <c r="AN11" s="90"/>
      <c r="AO11" s="90"/>
      <c r="AP11" s="90"/>
      <c r="AQ11" s="90"/>
      <c r="AR11" s="90"/>
      <c r="AS11" s="90"/>
      <c r="AT11" s="90" t="s">
        <v>405</v>
      </c>
      <c r="AU11" s="90" t="s">
        <v>405</v>
      </c>
      <c r="AV11" s="90"/>
      <c r="AW11" s="90"/>
      <c r="AX11" s="90"/>
      <c r="AY11" s="90"/>
      <c r="AZ11" s="90" t="s">
        <v>405</v>
      </c>
      <c r="BA11" s="90"/>
      <c r="BB11" s="90"/>
      <c r="BC11" s="90"/>
      <c r="BD11" s="90" t="s">
        <v>405</v>
      </c>
      <c r="BE11" s="90"/>
      <c r="BF11" s="90" t="s">
        <v>405</v>
      </c>
      <c r="BG11" s="90"/>
      <c r="BH11" s="90"/>
      <c r="BI11" s="90"/>
      <c r="BJ11" s="90"/>
      <c r="BK11" s="90"/>
      <c r="BL11" s="90"/>
      <c r="BM11" s="90"/>
      <c r="BN11" s="90"/>
      <c r="BO11" s="90"/>
      <c r="BP11" s="90"/>
      <c r="BQ11" s="90"/>
      <c r="BR11" s="90"/>
      <c r="BS11" s="90"/>
      <c r="BT11" s="90"/>
      <c r="BU11" s="90"/>
      <c r="BV11" s="90"/>
      <c r="BW11" s="90"/>
      <c r="BX11" s="90"/>
      <c r="BY11" s="149"/>
      <c r="BZ11" s="146"/>
    </row>
    <row r="12" spans="1:83" ht="87.5">
      <c r="A12" s="91" t="s">
        <v>391</v>
      </c>
      <c r="B12" s="91" t="s">
        <v>392</v>
      </c>
      <c r="C12" s="92">
        <v>0.3</v>
      </c>
      <c r="D12" s="91" t="s">
        <v>610</v>
      </c>
      <c r="E12" s="92">
        <v>1</v>
      </c>
      <c r="F12" s="92">
        <v>1</v>
      </c>
      <c r="G12" s="92" t="s">
        <v>233</v>
      </c>
      <c r="H12" s="91" t="s">
        <v>232</v>
      </c>
      <c r="I12" s="90" t="s">
        <v>611</v>
      </c>
      <c r="J12" s="90" t="s">
        <v>396</v>
      </c>
      <c r="K12" s="90" t="s">
        <v>207</v>
      </c>
      <c r="L12" s="90" t="s">
        <v>629</v>
      </c>
      <c r="M12" s="90" t="s">
        <v>425</v>
      </c>
      <c r="N12" s="90" t="s">
        <v>426</v>
      </c>
      <c r="O12" s="90" t="s">
        <v>427</v>
      </c>
      <c r="P12" s="90" t="s">
        <v>428</v>
      </c>
      <c r="Q12" s="90" t="s">
        <v>630</v>
      </c>
      <c r="R12" s="90" t="s">
        <v>27</v>
      </c>
      <c r="S12" s="90" t="s">
        <v>508</v>
      </c>
      <c r="T12" s="126">
        <v>0.6</v>
      </c>
      <c r="U12" s="126">
        <v>0.6</v>
      </c>
      <c r="V12" s="126">
        <v>0.6</v>
      </c>
      <c r="W12" s="126">
        <v>0.6</v>
      </c>
      <c r="X12" s="126">
        <v>0.6</v>
      </c>
      <c r="Y12" s="93">
        <v>4007500000</v>
      </c>
      <c r="Z12" s="90" t="s">
        <v>429</v>
      </c>
      <c r="AA12" s="90" t="s">
        <v>430</v>
      </c>
      <c r="AB12" s="93">
        <v>4007500000</v>
      </c>
      <c r="AC12" s="94">
        <v>1</v>
      </c>
      <c r="AD12" s="90" t="s">
        <v>431</v>
      </c>
      <c r="AE12" s="95">
        <v>45748</v>
      </c>
      <c r="AF12" s="95">
        <v>46022</v>
      </c>
      <c r="AG12" s="90" t="s">
        <v>432</v>
      </c>
      <c r="AH12" s="90" t="s">
        <v>433</v>
      </c>
      <c r="AI12" s="90"/>
      <c r="AJ12" s="90"/>
      <c r="AK12" s="90"/>
      <c r="AL12" s="90"/>
      <c r="AM12" s="90"/>
      <c r="AN12" s="90"/>
      <c r="AO12" s="90"/>
      <c r="AP12" s="90"/>
      <c r="AQ12" s="90"/>
      <c r="AR12" s="90"/>
      <c r="AS12" s="90"/>
      <c r="AT12" s="90" t="s">
        <v>405</v>
      </c>
      <c r="AU12" s="90" t="s">
        <v>405</v>
      </c>
      <c r="AV12" s="90"/>
      <c r="AW12" s="90"/>
      <c r="AX12" s="90"/>
      <c r="AY12" s="90"/>
      <c r="AZ12" s="90"/>
      <c r="BA12" s="90"/>
      <c r="BB12" s="90"/>
      <c r="BC12" s="90"/>
      <c r="BD12" s="90" t="s">
        <v>405</v>
      </c>
      <c r="BE12" s="90"/>
      <c r="BF12" s="90" t="s">
        <v>405</v>
      </c>
      <c r="BG12" s="90"/>
      <c r="BH12" s="90"/>
      <c r="BI12" s="90"/>
      <c r="BJ12" s="90"/>
      <c r="BK12" s="90"/>
      <c r="BL12" s="90"/>
      <c r="BM12" s="90"/>
      <c r="BN12" s="90"/>
      <c r="BO12" s="90"/>
      <c r="BP12" s="90"/>
      <c r="BQ12" s="90"/>
      <c r="BR12" s="90"/>
      <c r="BS12" s="90"/>
      <c r="BT12" s="90"/>
      <c r="BU12" s="90"/>
      <c r="BV12" s="90"/>
      <c r="BW12" s="90"/>
      <c r="BX12" s="90"/>
    </row>
    <row r="13" spans="1:83" ht="75">
      <c r="A13" s="91" t="s">
        <v>391</v>
      </c>
      <c r="B13" s="91" t="s">
        <v>392</v>
      </c>
      <c r="C13" s="92">
        <v>0.3</v>
      </c>
      <c r="D13" s="91" t="s">
        <v>610</v>
      </c>
      <c r="E13" s="92">
        <v>1</v>
      </c>
      <c r="F13" s="92">
        <v>1</v>
      </c>
      <c r="G13" s="92" t="s">
        <v>230</v>
      </c>
      <c r="H13" s="91" t="s">
        <v>229</v>
      </c>
      <c r="I13" s="90" t="s">
        <v>611</v>
      </c>
      <c r="J13" s="90" t="s">
        <v>396</v>
      </c>
      <c r="K13" s="90" t="s">
        <v>216</v>
      </c>
      <c r="L13" s="90" t="s">
        <v>631</v>
      </c>
      <c r="M13" s="90" t="s">
        <v>397</v>
      </c>
      <c r="N13" s="90" t="s">
        <v>396</v>
      </c>
      <c r="O13" s="90" t="s">
        <v>397</v>
      </c>
      <c r="P13" s="90" t="s">
        <v>434</v>
      </c>
      <c r="Q13" s="90" t="s">
        <v>632</v>
      </c>
      <c r="R13" s="90" t="s">
        <v>27</v>
      </c>
      <c r="S13" s="90">
        <v>0</v>
      </c>
      <c r="T13" s="94">
        <v>0.25</v>
      </c>
      <c r="U13" s="94">
        <v>0.5</v>
      </c>
      <c r="V13" s="94">
        <v>0.75</v>
      </c>
      <c r="W13" s="94">
        <v>1</v>
      </c>
      <c r="X13" s="94">
        <v>1</v>
      </c>
      <c r="Y13" s="93">
        <v>720300000</v>
      </c>
      <c r="Z13" s="90" t="s">
        <v>400</v>
      </c>
      <c r="AA13" s="90" t="s">
        <v>633</v>
      </c>
      <c r="AB13" s="93">
        <v>530100000</v>
      </c>
      <c r="AC13" s="94">
        <v>0.5</v>
      </c>
      <c r="AD13" s="90" t="s">
        <v>634</v>
      </c>
      <c r="AE13" s="95">
        <v>45689</v>
      </c>
      <c r="AF13" s="95">
        <v>46022</v>
      </c>
      <c r="AG13" s="90" t="s">
        <v>403</v>
      </c>
      <c r="AH13" s="90" t="s">
        <v>635</v>
      </c>
      <c r="AI13" s="90" t="s">
        <v>405</v>
      </c>
      <c r="AJ13" s="90" t="s">
        <v>405</v>
      </c>
      <c r="AK13" s="90" t="s">
        <v>405</v>
      </c>
      <c r="AL13" s="90"/>
      <c r="AM13" s="90"/>
      <c r="AN13" s="90" t="s">
        <v>405</v>
      </c>
      <c r="AO13" s="90"/>
      <c r="AP13" s="90"/>
      <c r="AQ13" s="90"/>
      <c r="AR13" s="90"/>
      <c r="AS13" s="90"/>
      <c r="AT13" s="90" t="s">
        <v>405</v>
      </c>
      <c r="AU13" s="90" t="s">
        <v>405</v>
      </c>
      <c r="AV13" s="90"/>
      <c r="AW13" s="90"/>
      <c r="AX13" s="90"/>
      <c r="AY13" s="90"/>
      <c r="AZ13" s="90"/>
      <c r="BA13" s="90"/>
      <c r="BB13" s="90"/>
      <c r="BC13" s="90"/>
      <c r="BD13" s="90" t="s">
        <v>405</v>
      </c>
      <c r="BE13" s="90"/>
      <c r="BF13" s="90" t="s">
        <v>405</v>
      </c>
      <c r="BG13" s="90"/>
      <c r="BH13" s="90"/>
      <c r="BI13" s="90"/>
      <c r="BJ13" s="90"/>
      <c r="BK13" s="90"/>
      <c r="BL13" s="90"/>
      <c r="BM13" s="90"/>
      <c r="BN13" s="90"/>
      <c r="BO13" s="90" t="s">
        <v>405</v>
      </c>
      <c r="BP13" s="90"/>
      <c r="BQ13" s="90"/>
      <c r="BR13" s="90"/>
      <c r="BS13" s="90"/>
      <c r="BT13" s="90"/>
      <c r="BU13" s="90"/>
      <c r="BV13" s="90"/>
      <c r="BW13" s="90"/>
      <c r="BX13" s="90"/>
    </row>
    <row r="14" spans="1:83" ht="75">
      <c r="A14" s="91" t="s">
        <v>391</v>
      </c>
      <c r="B14" s="91" t="s">
        <v>392</v>
      </c>
      <c r="C14" s="92">
        <v>0.3</v>
      </c>
      <c r="D14" s="91" t="s">
        <v>610</v>
      </c>
      <c r="E14" s="92">
        <v>1</v>
      </c>
      <c r="F14" s="92">
        <v>1</v>
      </c>
      <c r="G14" s="92" t="s">
        <v>230</v>
      </c>
      <c r="H14" s="91" t="s">
        <v>229</v>
      </c>
      <c r="I14" s="90" t="s">
        <v>611</v>
      </c>
      <c r="J14" s="90" t="s">
        <v>396</v>
      </c>
      <c r="K14" s="90" t="s">
        <v>216</v>
      </c>
      <c r="L14" s="90" t="s">
        <v>631</v>
      </c>
      <c r="M14" s="90" t="s">
        <v>397</v>
      </c>
      <c r="N14" s="90" t="s">
        <v>396</v>
      </c>
      <c r="O14" s="90" t="s">
        <v>397</v>
      </c>
      <c r="P14" s="90" t="s">
        <v>434</v>
      </c>
      <c r="Q14" s="90" t="s">
        <v>632</v>
      </c>
      <c r="R14" s="90" t="s">
        <v>27</v>
      </c>
      <c r="S14" s="90">
        <v>0</v>
      </c>
      <c r="T14" s="94">
        <v>0.25</v>
      </c>
      <c r="U14" s="94">
        <v>0.5</v>
      </c>
      <c r="V14" s="94">
        <v>0.75</v>
      </c>
      <c r="W14" s="94">
        <v>1</v>
      </c>
      <c r="X14" s="94">
        <v>1</v>
      </c>
      <c r="Y14" s="93">
        <v>720300000</v>
      </c>
      <c r="Z14" s="90" t="s">
        <v>400</v>
      </c>
      <c r="AA14" s="90" t="s">
        <v>636</v>
      </c>
      <c r="AB14" s="93">
        <v>190200000</v>
      </c>
      <c r="AC14" s="94">
        <v>0.5</v>
      </c>
      <c r="AD14" s="90" t="s">
        <v>438</v>
      </c>
      <c r="AE14" s="95">
        <v>45689</v>
      </c>
      <c r="AF14" s="95">
        <v>46022</v>
      </c>
      <c r="AG14" s="90" t="s">
        <v>403</v>
      </c>
      <c r="AH14" s="90" t="s">
        <v>404</v>
      </c>
      <c r="AI14" s="90"/>
      <c r="AJ14" s="90" t="s">
        <v>405</v>
      </c>
      <c r="AK14" s="90" t="s">
        <v>405</v>
      </c>
      <c r="AL14" s="90"/>
      <c r="AM14" s="90"/>
      <c r="AN14" s="90" t="s">
        <v>405</v>
      </c>
      <c r="AO14" s="90"/>
      <c r="AP14" s="90"/>
      <c r="AQ14" s="90"/>
      <c r="AR14" s="90"/>
      <c r="AS14" s="90"/>
      <c r="AT14" s="90" t="s">
        <v>405</v>
      </c>
      <c r="AU14" s="90" t="s">
        <v>405</v>
      </c>
      <c r="AV14" s="90"/>
      <c r="AW14" s="90"/>
      <c r="AX14" s="90"/>
      <c r="AY14" s="90"/>
      <c r="AZ14" s="90"/>
      <c r="BA14" s="90"/>
      <c r="BB14" s="90"/>
      <c r="BC14" s="90"/>
      <c r="BD14" s="90" t="s">
        <v>405</v>
      </c>
      <c r="BE14" s="90"/>
      <c r="BF14" s="90" t="s">
        <v>405</v>
      </c>
      <c r="BG14" s="90"/>
      <c r="BH14" s="90"/>
      <c r="BI14" s="90"/>
      <c r="BJ14" s="90"/>
      <c r="BK14" s="90"/>
      <c r="BL14" s="90"/>
      <c r="BM14" s="90"/>
      <c r="BN14" s="90"/>
      <c r="BO14" s="90" t="s">
        <v>405</v>
      </c>
      <c r="BP14" s="90"/>
      <c r="BQ14" s="90"/>
      <c r="BR14" s="90"/>
      <c r="BS14" s="90"/>
      <c r="BT14" s="90"/>
      <c r="BU14" s="90"/>
      <c r="BV14" s="90"/>
      <c r="BW14" s="90"/>
      <c r="BX14" s="90"/>
    </row>
    <row r="15" spans="1:83" ht="65">
      <c r="A15" s="91" t="s">
        <v>391</v>
      </c>
      <c r="B15" s="91" t="s">
        <v>392</v>
      </c>
      <c r="C15" s="92">
        <v>0.3</v>
      </c>
      <c r="D15" s="91" t="s">
        <v>610</v>
      </c>
      <c r="E15" s="92">
        <v>1</v>
      </c>
      <c r="F15" s="92">
        <v>1</v>
      </c>
      <c r="G15" s="92" t="s">
        <v>97</v>
      </c>
      <c r="H15" s="91" t="s">
        <v>98</v>
      </c>
      <c r="I15" s="90" t="s">
        <v>611</v>
      </c>
      <c r="J15" s="90" t="s">
        <v>396</v>
      </c>
      <c r="K15" s="90" t="s">
        <v>166</v>
      </c>
      <c r="L15" s="90" t="s">
        <v>637</v>
      </c>
      <c r="M15" s="90" t="s">
        <v>397</v>
      </c>
      <c r="N15" s="90" t="s">
        <v>396</v>
      </c>
      <c r="O15" s="90" t="s">
        <v>397</v>
      </c>
      <c r="P15" s="90" t="s">
        <v>441</v>
      </c>
      <c r="Q15" s="90" t="s">
        <v>638</v>
      </c>
      <c r="R15" s="90" t="s">
        <v>27</v>
      </c>
      <c r="S15" s="90">
        <v>3</v>
      </c>
      <c r="T15" s="94">
        <v>0.1</v>
      </c>
      <c r="U15" s="94">
        <v>0.3</v>
      </c>
      <c r="V15" s="94">
        <v>0.8</v>
      </c>
      <c r="W15" s="94">
        <v>1</v>
      </c>
      <c r="X15" s="94">
        <v>1</v>
      </c>
      <c r="Y15" s="93">
        <f>1356500000+88000000</f>
        <v>1444500000</v>
      </c>
      <c r="Z15" s="90" t="s">
        <v>442</v>
      </c>
      <c r="AA15" s="90" t="s">
        <v>639</v>
      </c>
      <c r="AB15" s="93">
        <v>88000000</v>
      </c>
      <c r="AC15" s="94">
        <v>0.13</v>
      </c>
      <c r="AD15" s="90" t="s">
        <v>444</v>
      </c>
      <c r="AE15" s="95">
        <v>45689</v>
      </c>
      <c r="AF15" s="95">
        <v>46022</v>
      </c>
      <c r="AG15" s="90" t="s">
        <v>445</v>
      </c>
      <c r="AH15" s="90" t="s">
        <v>404</v>
      </c>
      <c r="AI15" s="90" t="s">
        <v>405</v>
      </c>
      <c r="AJ15" s="90" t="s">
        <v>405</v>
      </c>
      <c r="AK15" s="90" t="s">
        <v>405</v>
      </c>
      <c r="AL15" s="90"/>
      <c r="AM15" s="90"/>
      <c r="AN15" s="90" t="s">
        <v>405</v>
      </c>
      <c r="AO15" s="90"/>
      <c r="AP15" s="90"/>
      <c r="AQ15" s="90"/>
      <c r="AR15" s="90"/>
      <c r="AS15" s="90"/>
      <c r="AT15" s="90" t="s">
        <v>405</v>
      </c>
      <c r="AU15" s="90"/>
      <c r="AV15" s="90"/>
      <c r="AW15" s="90" t="s">
        <v>405</v>
      </c>
      <c r="AX15" s="90"/>
      <c r="AY15" s="90"/>
      <c r="AZ15" s="90" t="s">
        <v>405</v>
      </c>
      <c r="BA15" s="90"/>
      <c r="BB15" s="90"/>
      <c r="BC15" s="90"/>
      <c r="BD15" s="90" t="s">
        <v>405</v>
      </c>
      <c r="BE15" s="90"/>
      <c r="BF15" s="90" t="s">
        <v>405</v>
      </c>
      <c r="BG15" s="90"/>
      <c r="BH15" s="90"/>
      <c r="BI15" s="90"/>
      <c r="BJ15" s="90"/>
      <c r="BK15" s="90"/>
      <c r="BL15" s="90"/>
      <c r="BM15" s="90"/>
      <c r="BN15" s="90"/>
      <c r="BO15" s="90" t="s">
        <v>405</v>
      </c>
      <c r="BP15" s="90"/>
      <c r="BQ15" s="90"/>
      <c r="BR15" s="90"/>
      <c r="BS15" s="90"/>
      <c r="BT15" s="90"/>
      <c r="BU15" s="90"/>
      <c r="BV15" s="90"/>
      <c r="BW15" s="90"/>
      <c r="BX15" s="90"/>
    </row>
    <row r="16" spans="1:83" ht="65">
      <c r="A16" s="91" t="s">
        <v>391</v>
      </c>
      <c r="B16" s="91" t="s">
        <v>392</v>
      </c>
      <c r="C16" s="92">
        <v>0.3</v>
      </c>
      <c r="D16" s="91" t="s">
        <v>610</v>
      </c>
      <c r="E16" s="92">
        <v>1</v>
      </c>
      <c r="F16" s="92">
        <v>1</v>
      </c>
      <c r="G16" s="92" t="s">
        <v>97</v>
      </c>
      <c r="H16" s="91" t="s">
        <v>98</v>
      </c>
      <c r="I16" s="90" t="s">
        <v>611</v>
      </c>
      <c r="J16" s="90" t="s">
        <v>396</v>
      </c>
      <c r="K16" s="90" t="s">
        <v>166</v>
      </c>
      <c r="L16" s="90" t="s">
        <v>637</v>
      </c>
      <c r="M16" s="90" t="s">
        <v>397</v>
      </c>
      <c r="N16" s="90" t="s">
        <v>396</v>
      </c>
      <c r="O16" s="90" t="s">
        <v>397</v>
      </c>
      <c r="P16" s="90" t="s">
        <v>441</v>
      </c>
      <c r="Q16" s="90" t="s">
        <v>638</v>
      </c>
      <c r="R16" s="90" t="s">
        <v>27</v>
      </c>
      <c r="S16" s="90">
        <v>3</v>
      </c>
      <c r="T16" s="94">
        <v>0.1</v>
      </c>
      <c r="U16" s="94">
        <v>0.3</v>
      </c>
      <c r="V16" s="94">
        <v>0.8</v>
      </c>
      <c r="W16" s="94">
        <v>1</v>
      </c>
      <c r="X16" s="94">
        <v>1</v>
      </c>
      <c r="Y16" s="93">
        <v>1444500000</v>
      </c>
      <c r="Z16" s="90" t="s">
        <v>442</v>
      </c>
      <c r="AA16" s="90" t="s">
        <v>447</v>
      </c>
      <c r="AB16" s="93">
        <v>1356500000</v>
      </c>
      <c r="AC16" s="94">
        <v>0.87</v>
      </c>
      <c r="AD16" s="90" t="s">
        <v>448</v>
      </c>
      <c r="AE16" s="95">
        <v>45777</v>
      </c>
      <c r="AF16" s="95">
        <v>45838</v>
      </c>
      <c r="AG16" s="90" t="s">
        <v>445</v>
      </c>
      <c r="AH16" s="90" t="s">
        <v>404</v>
      </c>
      <c r="AI16" s="90"/>
      <c r="AJ16" s="90" t="s">
        <v>405</v>
      </c>
      <c r="AK16" s="90" t="s">
        <v>405</v>
      </c>
      <c r="AL16" s="90"/>
      <c r="AM16" s="90"/>
      <c r="AN16" s="90" t="s">
        <v>405</v>
      </c>
      <c r="AO16" s="90"/>
      <c r="AP16" s="90"/>
      <c r="AQ16" s="90"/>
      <c r="AR16" s="90"/>
      <c r="AS16" s="90"/>
      <c r="AT16" s="90" t="s">
        <v>405</v>
      </c>
      <c r="AU16" s="90"/>
      <c r="AV16" s="90"/>
      <c r="AW16" s="90" t="s">
        <v>405</v>
      </c>
      <c r="AX16" s="90" t="s">
        <v>405</v>
      </c>
      <c r="AY16" s="90" t="s">
        <v>405</v>
      </c>
      <c r="AZ16" s="90" t="s">
        <v>405</v>
      </c>
      <c r="BA16" s="90"/>
      <c r="BB16" s="90"/>
      <c r="BC16" s="90"/>
      <c r="BD16" s="90" t="s">
        <v>405</v>
      </c>
      <c r="BE16" s="90"/>
      <c r="BF16" s="90" t="s">
        <v>405</v>
      </c>
      <c r="BG16" s="90"/>
      <c r="BH16" s="90"/>
      <c r="BI16" s="90"/>
      <c r="BJ16" s="90"/>
      <c r="BK16" s="90"/>
      <c r="BL16" s="90"/>
      <c r="BM16" s="90"/>
      <c r="BN16" s="90"/>
      <c r="BO16" s="90" t="s">
        <v>405</v>
      </c>
      <c r="BP16" s="90"/>
      <c r="BQ16" s="90"/>
      <c r="BR16" s="90"/>
      <c r="BS16" s="90"/>
      <c r="BT16" s="90"/>
      <c r="BU16" s="90"/>
      <c r="BV16" s="90"/>
      <c r="BW16" s="90"/>
      <c r="BX16" s="90"/>
    </row>
    <row r="17" spans="1:78" ht="87.5">
      <c r="A17" s="91" t="s">
        <v>391</v>
      </c>
      <c r="B17" s="91" t="s">
        <v>392</v>
      </c>
      <c r="C17" s="92">
        <v>0.3</v>
      </c>
      <c r="D17" s="91" t="s">
        <v>610</v>
      </c>
      <c r="E17" s="92">
        <v>1</v>
      </c>
      <c r="F17" s="92">
        <v>1</v>
      </c>
      <c r="G17" s="92" t="s">
        <v>97</v>
      </c>
      <c r="H17" s="91" t="s">
        <v>98</v>
      </c>
      <c r="I17" s="90" t="s">
        <v>640</v>
      </c>
      <c r="J17" s="90" t="s">
        <v>641</v>
      </c>
      <c r="K17" s="90" t="s">
        <v>255</v>
      </c>
      <c r="L17" s="90" t="s">
        <v>323</v>
      </c>
      <c r="M17" s="90" t="s">
        <v>415</v>
      </c>
      <c r="N17" s="90" t="s">
        <v>416</v>
      </c>
      <c r="O17" s="90" t="s">
        <v>450</v>
      </c>
      <c r="P17" s="90" t="s">
        <v>428</v>
      </c>
      <c r="Q17" s="96" t="s">
        <v>642</v>
      </c>
      <c r="R17" s="96" t="s">
        <v>27</v>
      </c>
      <c r="S17" s="96">
        <v>1</v>
      </c>
      <c r="T17" s="94">
        <v>0.25</v>
      </c>
      <c r="U17" s="94">
        <v>0.5</v>
      </c>
      <c r="V17" s="94">
        <v>0.75</v>
      </c>
      <c r="W17" s="94">
        <v>1</v>
      </c>
      <c r="X17" s="94">
        <v>1</v>
      </c>
      <c r="Y17" s="97">
        <v>129800000</v>
      </c>
      <c r="Z17" s="90" t="s">
        <v>451</v>
      </c>
      <c r="AA17" s="90" t="s">
        <v>643</v>
      </c>
      <c r="AB17" s="93">
        <v>0</v>
      </c>
      <c r="AC17" s="94">
        <v>0.34</v>
      </c>
      <c r="AD17" s="90" t="s">
        <v>453</v>
      </c>
      <c r="AE17" s="95">
        <v>45672</v>
      </c>
      <c r="AF17" s="95">
        <v>46022</v>
      </c>
      <c r="AG17" s="90" t="s">
        <v>458</v>
      </c>
      <c r="AH17" s="90" t="s">
        <v>404</v>
      </c>
      <c r="AI17" s="90"/>
      <c r="AJ17" s="90"/>
      <c r="AK17" s="90"/>
      <c r="AL17" s="90"/>
      <c r="AM17" s="90"/>
      <c r="AN17" s="90"/>
      <c r="AO17" s="90"/>
      <c r="AP17" s="90"/>
      <c r="AQ17" s="90"/>
      <c r="AR17" s="90"/>
      <c r="AS17" s="90"/>
      <c r="AT17" s="90" t="s">
        <v>405</v>
      </c>
      <c r="AU17" s="90" t="s">
        <v>405</v>
      </c>
      <c r="AV17" s="90"/>
      <c r="AW17" s="90" t="s">
        <v>405</v>
      </c>
      <c r="AX17" s="90" t="s">
        <v>405</v>
      </c>
      <c r="AY17" s="90"/>
      <c r="AZ17" s="90" t="s">
        <v>405</v>
      </c>
      <c r="BA17" s="90"/>
      <c r="BB17" s="90"/>
      <c r="BC17" s="90"/>
      <c r="BD17" s="90" t="s">
        <v>405</v>
      </c>
      <c r="BE17" s="90"/>
      <c r="BF17" s="90" t="s">
        <v>405</v>
      </c>
      <c r="BG17" s="90"/>
      <c r="BH17" s="90"/>
      <c r="BI17" s="90"/>
      <c r="BJ17" s="90"/>
      <c r="BK17" s="90"/>
      <c r="BL17" s="90"/>
      <c r="BM17" s="90"/>
      <c r="BN17" s="90"/>
      <c r="BO17" s="90"/>
      <c r="BP17" s="90"/>
      <c r="BQ17" s="90"/>
      <c r="BR17" s="90"/>
      <c r="BS17" s="90"/>
      <c r="BT17" s="90"/>
      <c r="BU17" s="90"/>
      <c r="BV17" s="90"/>
      <c r="BW17" s="90"/>
      <c r="BX17" s="90"/>
      <c r="BY17" s="151" t="s">
        <v>623</v>
      </c>
      <c r="BZ17" s="151"/>
    </row>
    <row r="18" spans="1:78" ht="87.5">
      <c r="A18" s="91" t="s">
        <v>391</v>
      </c>
      <c r="B18" s="91" t="s">
        <v>392</v>
      </c>
      <c r="C18" s="92">
        <v>0.3</v>
      </c>
      <c r="D18" s="91" t="s">
        <v>610</v>
      </c>
      <c r="E18" s="92">
        <v>1</v>
      </c>
      <c r="F18" s="92">
        <v>1</v>
      </c>
      <c r="G18" s="92" t="s">
        <v>97</v>
      </c>
      <c r="H18" s="91" t="s">
        <v>98</v>
      </c>
      <c r="I18" s="90" t="s">
        <v>640</v>
      </c>
      <c r="J18" s="90" t="s">
        <v>641</v>
      </c>
      <c r="K18" s="90" t="s">
        <v>255</v>
      </c>
      <c r="L18" s="90" t="s">
        <v>323</v>
      </c>
      <c r="M18" s="90" t="s">
        <v>415</v>
      </c>
      <c r="N18" s="90" t="s">
        <v>416</v>
      </c>
      <c r="O18" s="90" t="s">
        <v>450</v>
      </c>
      <c r="P18" s="90" t="s">
        <v>428</v>
      </c>
      <c r="Q18" s="96" t="s">
        <v>325</v>
      </c>
      <c r="R18" s="96" t="s">
        <v>27</v>
      </c>
      <c r="S18" s="96">
        <v>1</v>
      </c>
      <c r="T18" s="94">
        <v>0.25</v>
      </c>
      <c r="U18" s="94">
        <v>0.5</v>
      </c>
      <c r="V18" s="94">
        <v>0.75</v>
      </c>
      <c r="W18" s="94">
        <v>1</v>
      </c>
      <c r="X18" s="94">
        <v>1</v>
      </c>
      <c r="Y18" s="97">
        <v>129800000</v>
      </c>
      <c r="Z18" s="90" t="s">
        <v>451</v>
      </c>
      <c r="AA18" s="90" t="s">
        <v>644</v>
      </c>
      <c r="AB18" s="93">
        <v>0</v>
      </c>
      <c r="AC18" s="94">
        <v>0.33</v>
      </c>
      <c r="AD18" s="90" t="s">
        <v>457</v>
      </c>
      <c r="AE18" s="95">
        <v>45672</v>
      </c>
      <c r="AF18" s="95">
        <v>46022</v>
      </c>
      <c r="AG18" s="90" t="s">
        <v>645</v>
      </c>
      <c r="AH18" s="90" t="s">
        <v>404</v>
      </c>
      <c r="AI18" s="90" t="s">
        <v>405</v>
      </c>
      <c r="AJ18" s="90" t="s">
        <v>405</v>
      </c>
      <c r="AK18" s="90"/>
      <c r="AL18" s="90"/>
      <c r="AM18" s="90"/>
      <c r="AN18" s="90"/>
      <c r="AO18" s="90"/>
      <c r="AP18" s="90"/>
      <c r="AQ18" s="90"/>
      <c r="AR18" s="90"/>
      <c r="AS18" s="90"/>
      <c r="AT18" s="90"/>
      <c r="AU18" s="90"/>
      <c r="AV18" s="90"/>
      <c r="AW18" s="90"/>
      <c r="AX18" s="90" t="s">
        <v>405</v>
      </c>
      <c r="AY18" s="90"/>
      <c r="AZ18" s="90"/>
      <c r="BA18" s="90"/>
      <c r="BB18" s="90" t="s">
        <v>405</v>
      </c>
      <c r="BC18" s="90"/>
      <c r="BD18" s="90" t="s">
        <v>405</v>
      </c>
      <c r="BE18" s="90"/>
      <c r="BF18" s="90" t="s">
        <v>405</v>
      </c>
      <c r="BG18" s="90"/>
      <c r="BH18" s="90"/>
      <c r="BI18" s="90"/>
      <c r="BJ18" s="90"/>
      <c r="BK18" s="90"/>
      <c r="BL18" s="90"/>
      <c r="BM18" s="90"/>
      <c r="BN18" s="90"/>
      <c r="BO18" s="90"/>
      <c r="BP18" s="90"/>
      <c r="BQ18" s="90"/>
      <c r="BR18" s="90"/>
      <c r="BS18" s="90"/>
      <c r="BT18" s="90"/>
      <c r="BU18" s="90"/>
      <c r="BV18" s="90"/>
      <c r="BW18" s="90"/>
      <c r="BX18" s="90"/>
      <c r="BY18" s="151"/>
      <c r="BZ18" s="151"/>
    </row>
    <row r="19" spans="1:78" ht="87.5">
      <c r="A19" s="91" t="s">
        <v>391</v>
      </c>
      <c r="B19" s="91" t="s">
        <v>392</v>
      </c>
      <c r="C19" s="92">
        <v>0.3</v>
      </c>
      <c r="D19" s="91" t="s">
        <v>610</v>
      </c>
      <c r="E19" s="92">
        <v>1</v>
      </c>
      <c r="F19" s="92">
        <v>1</v>
      </c>
      <c r="G19" s="92" t="s">
        <v>97</v>
      </c>
      <c r="H19" s="91" t="s">
        <v>98</v>
      </c>
      <c r="I19" s="90" t="s">
        <v>640</v>
      </c>
      <c r="J19" s="90" t="s">
        <v>641</v>
      </c>
      <c r="K19" s="90" t="s">
        <v>255</v>
      </c>
      <c r="L19" s="90" t="s">
        <v>323</v>
      </c>
      <c r="M19" s="90" t="s">
        <v>415</v>
      </c>
      <c r="N19" s="90" t="s">
        <v>416</v>
      </c>
      <c r="O19" s="90" t="s">
        <v>450</v>
      </c>
      <c r="P19" s="90" t="s">
        <v>428</v>
      </c>
      <c r="Q19" s="96" t="s">
        <v>325</v>
      </c>
      <c r="R19" s="96" t="s">
        <v>27</v>
      </c>
      <c r="S19" s="96">
        <v>1</v>
      </c>
      <c r="T19" s="94">
        <v>0.25</v>
      </c>
      <c r="U19" s="94">
        <v>0.5</v>
      </c>
      <c r="V19" s="94">
        <v>0.75</v>
      </c>
      <c r="W19" s="94">
        <v>1</v>
      </c>
      <c r="X19" s="94">
        <v>1</v>
      </c>
      <c r="Y19" s="97">
        <v>129800000</v>
      </c>
      <c r="Z19" s="90" t="s">
        <v>646</v>
      </c>
      <c r="AA19" s="90" t="s">
        <v>647</v>
      </c>
      <c r="AB19" s="93">
        <f>+(3500000*11)+(4000000*11)+(4300000*11)</f>
        <v>129800000</v>
      </c>
      <c r="AC19" s="94">
        <v>0.33</v>
      </c>
      <c r="AD19" s="90" t="s">
        <v>648</v>
      </c>
      <c r="AE19" s="95">
        <v>45672</v>
      </c>
      <c r="AF19" s="95">
        <v>46022</v>
      </c>
      <c r="AG19" s="90" t="s">
        <v>461</v>
      </c>
      <c r="AH19" s="90" t="s">
        <v>404</v>
      </c>
      <c r="AI19" s="90"/>
      <c r="AJ19" s="90" t="s">
        <v>405</v>
      </c>
      <c r="AK19" s="90" t="s">
        <v>405</v>
      </c>
      <c r="AL19" s="90"/>
      <c r="AM19" s="90"/>
      <c r="AN19" s="90" t="s">
        <v>405</v>
      </c>
      <c r="AO19" s="90"/>
      <c r="AP19" s="90"/>
      <c r="AQ19" s="90"/>
      <c r="AR19" s="90"/>
      <c r="AS19" s="90"/>
      <c r="AT19" s="90" t="s">
        <v>405</v>
      </c>
      <c r="AU19" s="90" t="s">
        <v>405</v>
      </c>
      <c r="AV19" s="90" t="s">
        <v>405</v>
      </c>
      <c r="AW19" s="90" t="s">
        <v>405</v>
      </c>
      <c r="AX19" s="90" t="s">
        <v>405</v>
      </c>
      <c r="AY19" s="90" t="s">
        <v>405</v>
      </c>
      <c r="AZ19" s="90" t="s">
        <v>405</v>
      </c>
      <c r="BA19" s="90" t="s">
        <v>405</v>
      </c>
      <c r="BB19" s="90" t="s">
        <v>405</v>
      </c>
      <c r="BC19" s="90"/>
      <c r="BD19" s="90" t="s">
        <v>405</v>
      </c>
      <c r="BE19" s="90"/>
      <c r="BF19" s="90" t="s">
        <v>405</v>
      </c>
      <c r="BG19" s="90"/>
      <c r="BH19" s="90" t="s">
        <v>405</v>
      </c>
      <c r="BI19" s="90"/>
      <c r="BJ19" s="90"/>
      <c r="BK19" s="90"/>
      <c r="BL19" s="90"/>
      <c r="BM19" s="90"/>
      <c r="BN19" s="90"/>
      <c r="BO19" s="90" t="s">
        <v>405</v>
      </c>
      <c r="BP19" s="90"/>
      <c r="BQ19" s="90"/>
      <c r="BR19" s="90"/>
      <c r="BS19" s="90"/>
      <c r="BT19" s="90"/>
      <c r="BU19" s="90"/>
      <c r="BV19" s="90"/>
      <c r="BW19" s="90"/>
      <c r="BX19" s="90"/>
      <c r="BY19" s="151"/>
      <c r="BZ19" s="151"/>
    </row>
    <row r="20" spans="1:78" ht="75">
      <c r="A20" s="91" t="s">
        <v>391</v>
      </c>
      <c r="B20" s="91" t="s">
        <v>392</v>
      </c>
      <c r="C20" s="92">
        <v>0.3</v>
      </c>
      <c r="D20" s="91" t="s">
        <v>610</v>
      </c>
      <c r="E20" s="92">
        <v>1</v>
      </c>
      <c r="F20" s="92">
        <v>1</v>
      </c>
      <c r="G20" s="92" t="s">
        <v>97</v>
      </c>
      <c r="H20" s="91" t="s">
        <v>98</v>
      </c>
      <c r="I20" s="90" t="s">
        <v>649</v>
      </c>
      <c r="J20" s="90" t="s">
        <v>650</v>
      </c>
      <c r="K20" s="90" t="s">
        <v>245</v>
      </c>
      <c r="L20" s="90" t="s">
        <v>651</v>
      </c>
      <c r="M20" s="90" t="s">
        <v>425</v>
      </c>
      <c r="N20" s="90" t="s">
        <v>426</v>
      </c>
      <c r="O20" s="90" t="s">
        <v>162</v>
      </c>
      <c r="P20" s="90" t="s">
        <v>463</v>
      </c>
      <c r="Q20" s="90" t="s">
        <v>652</v>
      </c>
      <c r="R20" s="90" t="s">
        <v>653</v>
      </c>
      <c r="S20" s="90" t="s">
        <v>508</v>
      </c>
      <c r="T20" s="98">
        <v>4</v>
      </c>
      <c r="U20" s="98">
        <v>10</v>
      </c>
      <c r="V20" s="98">
        <v>12</v>
      </c>
      <c r="W20" s="98">
        <v>14</v>
      </c>
      <c r="X20" s="93">
        <v>14</v>
      </c>
      <c r="Y20" s="93">
        <v>6857800000</v>
      </c>
      <c r="Z20" s="90" t="s">
        <v>429</v>
      </c>
      <c r="AA20" s="90" t="s">
        <v>654</v>
      </c>
      <c r="AB20" s="93">
        <v>107800000</v>
      </c>
      <c r="AC20" s="94">
        <v>0.5</v>
      </c>
      <c r="AD20" s="90" t="s">
        <v>469</v>
      </c>
      <c r="AE20" s="95">
        <v>45717</v>
      </c>
      <c r="AF20" s="95">
        <v>46022</v>
      </c>
      <c r="AG20" s="90" t="s">
        <v>466</v>
      </c>
      <c r="AH20" s="90" t="s">
        <v>433</v>
      </c>
      <c r="AI20" s="90"/>
      <c r="AJ20" s="90"/>
      <c r="AK20" s="90"/>
      <c r="AL20" s="90"/>
      <c r="AM20" s="90"/>
      <c r="AN20" s="90"/>
      <c r="AO20" s="90"/>
      <c r="AP20" s="90"/>
      <c r="AQ20" s="90"/>
      <c r="AR20" s="90"/>
      <c r="AS20" s="90"/>
      <c r="AT20" s="90" t="s">
        <v>405</v>
      </c>
      <c r="AU20" s="90"/>
      <c r="AV20" s="90"/>
      <c r="AW20" s="90" t="s">
        <v>405</v>
      </c>
      <c r="AX20" s="90" t="s">
        <v>405</v>
      </c>
      <c r="AY20" s="90"/>
      <c r="AZ20" s="90"/>
      <c r="BA20" s="90"/>
      <c r="BB20" s="90"/>
      <c r="BC20" s="90"/>
      <c r="BD20" s="90" t="s">
        <v>405</v>
      </c>
      <c r="BE20" s="90"/>
      <c r="BF20" s="90" t="s">
        <v>405</v>
      </c>
      <c r="BG20" s="90" t="s">
        <v>405</v>
      </c>
      <c r="BH20" s="90"/>
      <c r="BI20" s="90"/>
      <c r="BJ20" s="90"/>
      <c r="BK20" s="90"/>
      <c r="BL20" s="90"/>
      <c r="BM20" s="90"/>
      <c r="BN20" s="90"/>
      <c r="BO20" s="90"/>
      <c r="BP20" s="90"/>
      <c r="BQ20" s="90"/>
      <c r="BR20" s="90"/>
      <c r="BS20" s="90"/>
      <c r="BT20" s="90"/>
      <c r="BU20" s="90"/>
      <c r="BV20" s="90"/>
      <c r="BW20" s="90"/>
      <c r="BX20" s="90"/>
    </row>
    <row r="21" spans="1:78" ht="89.25" customHeight="1">
      <c r="A21" s="91" t="s">
        <v>391</v>
      </c>
      <c r="B21" s="91" t="s">
        <v>392</v>
      </c>
      <c r="C21" s="92">
        <v>0.3</v>
      </c>
      <c r="D21" s="91" t="s">
        <v>610</v>
      </c>
      <c r="E21" s="92">
        <v>1</v>
      </c>
      <c r="F21" s="92">
        <v>1</v>
      </c>
      <c r="G21" s="92" t="s">
        <v>97</v>
      </c>
      <c r="H21" s="91" t="s">
        <v>98</v>
      </c>
      <c r="I21" s="90" t="s">
        <v>649</v>
      </c>
      <c r="J21" s="90" t="s">
        <v>650</v>
      </c>
      <c r="K21" s="90" t="s">
        <v>174</v>
      </c>
      <c r="L21" s="90" t="s">
        <v>655</v>
      </c>
      <c r="M21" s="90" t="s">
        <v>425</v>
      </c>
      <c r="N21" s="90" t="s">
        <v>426</v>
      </c>
      <c r="O21" s="90" t="s">
        <v>427</v>
      </c>
      <c r="P21" s="90" t="s">
        <v>428</v>
      </c>
      <c r="Q21" s="90" t="s">
        <v>656</v>
      </c>
      <c r="R21" s="90" t="s">
        <v>653</v>
      </c>
      <c r="S21" s="90" t="s">
        <v>508</v>
      </c>
      <c r="T21" s="98">
        <v>25</v>
      </c>
      <c r="U21" s="98">
        <v>50</v>
      </c>
      <c r="V21" s="98">
        <v>75</v>
      </c>
      <c r="W21" s="98">
        <v>100</v>
      </c>
      <c r="X21" s="93">
        <v>100</v>
      </c>
      <c r="Y21" s="93">
        <v>6857800000</v>
      </c>
      <c r="Z21" s="90" t="s">
        <v>429</v>
      </c>
      <c r="AA21" s="90" t="s">
        <v>470</v>
      </c>
      <c r="AB21" s="93">
        <v>6750000000</v>
      </c>
      <c r="AC21" s="94">
        <v>0.5</v>
      </c>
      <c r="AD21" s="90" t="s">
        <v>431</v>
      </c>
      <c r="AE21" s="95">
        <v>45717</v>
      </c>
      <c r="AF21" s="95">
        <v>46022</v>
      </c>
      <c r="AG21" s="90" t="s">
        <v>432</v>
      </c>
      <c r="AH21" s="90" t="s">
        <v>433</v>
      </c>
      <c r="AI21" s="90" t="s">
        <v>405</v>
      </c>
      <c r="AJ21" s="90"/>
      <c r="AK21" s="90"/>
      <c r="AL21" s="90"/>
      <c r="AM21" s="90"/>
      <c r="AN21" s="90"/>
      <c r="AO21" s="90"/>
      <c r="AP21" s="90"/>
      <c r="AQ21" s="90"/>
      <c r="AR21" s="90"/>
      <c r="AS21" s="90"/>
      <c r="AT21" s="90" t="s">
        <v>405</v>
      </c>
      <c r="AU21" s="90"/>
      <c r="AV21" s="90"/>
      <c r="AW21" s="90" t="s">
        <v>405</v>
      </c>
      <c r="AX21" s="90" t="s">
        <v>405</v>
      </c>
      <c r="AY21" s="90"/>
      <c r="AZ21" s="90"/>
      <c r="BA21" s="90"/>
      <c r="BB21" s="90"/>
      <c r="BC21" s="90"/>
      <c r="BD21" s="90" t="s">
        <v>405</v>
      </c>
      <c r="BE21" s="90"/>
      <c r="BF21" s="90" t="s">
        <v>405</v>
      </c>
      <c r="BG21" s="90" t="s">
        <v>405</v>
      </c>
      <c r="BH21" s="90"/>
      <c r="BI21" s="90"/>
      <c r="BJ21" s="90"/>
      <c r="BK21" s="90"/>
      <c r="BL21" s="90"/>
      <c r="BM21" s="90"/>
      <c r="BN21" s="90"/>
      <c r="BO21" s="90"/>
      <c r="BP21" s="90"/>
      <c r="BQ21" s="90"/>
      <c r="BR21" s="90"/>
      <c r="BS21" s="90"/>
      <c r="BT21" s="90"/>
      <c r="BU21" s="90"/>
      <c r="BV21" s="90"/>
      <c r="BW21" s="90"/>
      <c r="BX21" s="90"/>
    </row>
    <row r="22" spans="1:78" ht="89.25" customHeight="1">
      <c r="A22" s="91" t="s">
        <v>657</v>
      </c>
      <c r="B22" s="91" t="s">
        <v>658</v>
      </c>
      <c r="C22" s="153">
        <v>0.3</v>
      </c>
      <c r="D22" s="91" t="s">
        <v>610</v>
      </c>
      <c r="E22" s="92">
        <v>1</v>
      </c>
      <c r="F22" s="92">
        <v>1</v>
      </c>
      <c r="G22" s="91" t="s">
        <v>97</v>
      </c>
      <c r="H22" s="91" t="s">
        <v>98</v>
      </c>
      <c r="I22" s="90" t="s">
        <v>480</v>
      </c>
      <c r="J22" s="90" t="s">
        <v>481</v>
      </c>
      <c r="K22" s="90" t="s">
        <v>99</v>
      </c>
      <c r="L22" s="90" t="s">
        <v>100</v>
      </c>
      <c r="M22" s="90" t="s">
        <v>482</v>
      </c>
      <c r="N22" s="90" t="s">
        <v>481</v>
      </c>
      <c r="O22" s="90" t="s">
        <v>659</v>
      </c>
      <c r="P22" s="90" t="s">
        <v>484</v>
      </c>
      <c r="Q22" s="90" t="s">
        <v>101</v>
      </c>
      <c r="R22" s="96" t="s">
        <v>27</v>
      </c>
      <c r="S22" s="96">
        <v>0.5</v>
      </c>
      <c r="T22" s="96">
        <v>0</v>
      </c>
      <c r="U22" s="96">
        <v>0.1</v>
      </c>
      <c r="V22" s="96">
        <v>0.3</v>
      </c>
      <c r="W22" s="96">
        <v>1</v>
      </c>
      <c r="X22" s="96">
        <v>1</v>
      </c>
      <c r="Y22" s="93">
        <v>12259000000</v>
      </c>
      <c r="Z22" s="90" t="s">
        <v>485</v>
      </c>
      <c r="AA22" s="90" t="s">
        <v>106</v>
      </c>
      <c r="AB22" s="93">
        <v>12259000000</v>
      </c>
      <c r="AC22" s="96">
        <v>0.4</v>
      </c>
      <c r="AD22" s="90" t="s">
        <v>107</v>
      </c>
      <c r="AE22" s="95">
        <v>45658</v>
      </c>
      <c r="AF22" s="95">
        <v>46022</v>
      </c>
      <c r="AG22" s="90" t="s">
        <v>660</v>
      </c>
      <c r="AH22" s="90" t="s">
        <v>404</v>
      </c>
      <c r="AI22" s="90" t="s">
        <v>661</v>
      </c>
      <c r="AJ22" s="90" t="s">
        <v>405</v>
      </c>
      <c r="AK22" s="90" t="s">
        <v>405</v>
      </c>
      <c r="AL22" s="90" t="s">
        <v>661</v>
      </c>
      <c r="AM22" s="90" t="s">
        <v>661</v>
      </c>
      <c r="AN22" s="90" t="s">
        <v>405</v>
      </c>
      <c r="AO22" s="90" t="s">
        <v>661</v>
      </c>
      <c r="AP22" s="90" t="s">
        <v>661</v>
      </c>
      <c r="AQ22" s="90" t="s">
        <v>661</v>
      </c>
      <c r="AR22" s="90" t="s">
        <v>661</v>
      </c>
      <c r="AS22" s="90" t="s">
        <v>661</v>
      </c>
      <c r="AT22" s="90" t="s">
        <v>405</v>
      </c>
      <c r="AU22" s="90" t="s">
        <v>405</v>
      </c>
      <c r="AV22" s="90" t="s">
        <v>661</v>
      </c>
      <c r="AW22" s="90" t="s">
        <v>405</v>
      </c>
      <c r="AX22" s="90" t="s">
        <v>405</v>
      </c>
      <c r="AY22" s="90" t="s">
        <v>661</v>
      </c>
      <c r="AZ22" s="90" t="s">
        <v>405</v>
      </c>
      <c r="BA22" s="90" t="s">
        <v>661</v>
      </c>
      <c r="BB22" s="90" t="s">
        <v>661</v>
      </c>
      <c r="BC22" s="90" t="s">
        <v>661</v>
      </c>
      <c r="BD22" s="90" t="s">
        <v>405</v>
      </c>
      <c r="BE22" s="90" t="s">
        <v>661</v>
      </c>
      <c r="BF22" s="90" t="s">
        <v>405</v>
      </c>
      <c r="BG22" s="90" t="s">
        <v>405</v>
      </c>
      <c r="BH22" s="90" t="s">
        <v>661</v>
      </c>
      <c r="BI22" s="90" t="s">
        <v>661</v>
      </c>
      <c r="BJ22" s="90" t="s">
        <v>661</v>
      </c>
      <c r="BK22" s="90" t="s">
        <v>661</v>
      </c>
      <c r="BL22" s="90" t="s">
        <v>661</v>
      </c>
      <c r="BM22" s="90" t="s">
        <v>661</v>
      </c>
      <c r="BN22" s="90" t="s">
        <v>661</v>
      </c>
      <c r="BO22" s="90" t="s">
        <v>405</v>
      </c>
      <c r="BP22" s="90" t="s">
        <v>661</v>
      </c>
      <c r="BQ22" s="90" t="s">
        <v>661</v>
      </c>
      <c r="BR22" s="90" t="s">
        <v>661</v>
      </c>
      <c r="BS22" s="90" t="s">
        <v>661</v>
      </c>
      <c r="BT22" s="90" t="s">
        <v>661</v>
      </c>
      <c r="BU22" s="90" t="s">
        <v>661</v>
      </c>
      <c r="BV22" s="90" t="s">
        <v>661</v>
      </c>
      <c r="BW22" s="90" t="s">
        <v>661</v>
      </c>
      <c r="BX22" s="90" t="s">
        <v>661</v>
      </c>
      <c r="BY22" s="147" t="s">
        <v>623</v>
      </c>
      <c r="BZ22" s="148"/>
    </row>
    <row r="23" spans="1:78" ht="89.25" customHeight="1">
      <c r="A23" s="91" t="s">
        <v>657</v>
      </c>
      <c r="B23" s="91" t="s">
        <v>658</v>
      </c>
      <c r="C23" s="153">
        <v>0.3</v>
      </c>
      <c r="D23" s="91" t="s">
        <v>610</v>
      </c>
      <c r="E23" s="92">
        <v>1</v>
      </c>
      <c r="F23" s="92">
        <v>1</v>
      </c>
      <c r="G23" s="91" t="s">
        <v>97</v>
      </c>
      <c r="H23" s="91" t="s">
        <v>98</v>
      </c>
      <c r="I23" s="90" t="s">
        <v>480</v>
      </c>
      <c r="J23" s="90" t="s">
        <v>481</v>
      </c>
      <c r="K23" s="90" t="s">
        <v>99</v>
      </c>
      <c r="L23" s="90" t="s">
        <v>100</v>
      </c>
      <c r="M23" s="90" t="s">
        <v>482</v>
      </c>
      <c r="N23" s="90" t="s">
        <v>481</v>
      </c>
      <c r="O23" s="90" t="s">
        <v>659</v>
      </c>
      <c r="P23" s="90" t="s">
        <v>484</v>
      </c>
      <c r="Q23" s="90" t="s">
        <v>101</v>
      </c>
      <c r="R23" s="96" t="s">
        <v>27</v>
      </c>
      <c r="S23" s="96">
        <v>0.5</v>
      </c>
      <c r="T23" s="96">
        <v>0</v>
      </c>
      <c r="U23" s="96">
        <v>0.1</v>
      </c>
      <c r="V23" s="96">
        <v>0.3</v>
      </c>
      <c r="W23" s="96">
        <v>1</v>
      </c>
      <c r="X23" s="96">
        <v>1</v>
      </c>
      <c r="Y23" s="93">
        <v>12259000000</v>
      </c>
      <c r="Z23" s="90" t="s">
        <v>485</v>
      </c>
      <c r="AA23" s="90" t="s">
        <v>662</v>
      </c>
      <c r="AB23" s="90">
        <v>0</v>
      </c>
      <c r="AC23" s="96">
        <v>0.2</v>
      </c>
      <c r="AD23" s="90" t="s">
        <v>663</v>
      </c>
      <c r="AE23" s="95">
        <v>45658</v>
      </c>
      <c r="AF23" s="95">
        <v>46022</v>
      </c>
      <c r="AG23" s="90" t="s">
        <v>660</v>
      </c>
      <c r="AH23" s="90" t="s">
        <v>404</v>
      </c>
      <c r="AI23" s="90" t="s">
        <v>661</v>
      </c>
      <c r="AJ23" s="90" t="s">
        <v>661</v>
      </c>
      <c r="AK23" s="90" t="s">
        <v>661</v>
      </c>
      <c r="AL23" s="90" t="s">
        <v>661</v>
      </c>
      <c r="AM23" s="90" t="s">
        <v>661</v>
      </c>
      <c r="AN23" s="90" t="s">
        <v>661</v>
      </c>
      <c r="AO23" s="90" t="s">
        <v>661</v>
      </c>
      <c r="AP23" s="90" t="s">
        <v>661</v>
      </c>
      <c r="AQ23" s="90" t="s">
        <v>661</v>
      </c>
      <c r="AR23" s="90" t="s">
        <v>661</v>
      </c>
      <c r="AS23" s="90" t="s">
        <v>661</v>
      </c>
      <c r="AT23" s="90" t="s">
        <v>661</v>
      </c>
      <c r="AU23" s="90" t="s">
        <v>661</v>
      </c>
      <c r="AV23" s="90" t="s">
        <v>661</v>
      </c>
      <c r="AW23" s="90" t="s">
        <v>661</v>
      </c>
      <c r="AX23" s="90" t="s">
        <v>661</v>
      </c>
      <c r="AY23" s="90" t="s">
        <v>661</v>
      </c>
      <c r="AZ23" s="90" t="s">
        <v>661</v>
      </c>
      <c r="BA23" s="90" t="s">
        <v>661</v>
      </c>
      <c r="BB23" s="90" t="s">
        <v>661</v>
      </c>
      <c r="BC23" s="90" t="s">
        <v>661</v>
      </c>
      <c r="BD23" s="90" t="s">
        <v>661</v>
      </c>
      <c r="BE23" s="90" t="s">
        <v>661</v>
      </c>
      <c r="BF23" s="90" t="s">
        <v>661</v>
      </c>
      <c r="BG23" s="90" t="s">
        <v>661</v>
      </c>
      <c r="BH23" s="90" t="s">
        <v>661</v>
      </c>
      <c r="BI23" s="90" t="s">
        <v>661</v>
      </c>
      <c r="BJ23" s="90" t="s">
        <v>661</v>
      </c>
      <c r="BK23" s="90" t="s">
        <v>661</v>
      </c>
      <c r="BL23" s="90" t="s">
        <v>661</v>
      </c>
      <c r="BM23" s="90" t="s">
        <v>661</v>
      </c>
      <c r="BN23" s="90" t="s">
        <v>661</v>
      </c>
      <c r="BO23" s="90" t="s">
        <v>661</v>
      </c>
      <c r="BP23" s="90" t="s">
        <v>661</v>
      </c>
      <c r="BQ23" s="90" t="s">
        <v>661</v>
      </c>
      <c r="BR23" s="90" t="s">
        <v>661</v>
      </c>
      <c r="BS23" s="90" t="s">
        <v>661</v>
      </c>
      <c r="BT23" s="90" t="s">
        <v>661</v>
      </c>
      <c r="BU23" s="90" t="s">
        <v>661</v>
      </c>
      <c r="BV23" s="90" t="s">
        <v>661</v>
      </c>
      <c r="BW23" s="90" t="s">
        <v>661</v>
      </c>
      <c r="BX23" s="90" t="s">
        <v>661</v>
      </c>
      <c r="BY23" s="149"/>
      <c r="BZ23" s="146"/>
    </row>
    <row r="24" spans="1:78" ht="88.5" customHeight="1">
      <c r="A24" s="91" t="s">
        <v>657</v>
      </c>
      <c r="B24" s="91" t="s">
        <v>658</v>
      </c>
      <c r="C24" s="153">
        <v>0.3</v>
      </c>
      <c r="D24" s="91" t="s">
        <v>610</v>
      </c>
      <c r="E24" s="92">
        <v>1</v>
      </c>
      <c r="F24" s="92">
        <v>1</v>
      </c>
      <c r="G24" s="91" t="s">
        <v>97</v>
      </c>
      <c r="H24" s="91" t="s">
        <v>98</v>
      </c>
      <c r="I24" s="90" t="s">
        <v>480</v>
      </c>
      <c r="J24" s="90" t="s">
        <v>481</v>
      </c>
      <c r="K24" s="90" t="s">
        <v>99</v>
      </c>
      <c r="L24" s="90" t="s">
        <v>100</v>
      </c>
      <c r="M24" s="90" t="s">
        <v>482</v>
      </c>
      <c r="N24" s="90" t="s">
        <v>481</v>
      </c>
      <c r="O24" s="90" t="s">
        <v>483</v>
      </c>
      <c r="P24" s="90" t="s">
        <v>484</v>
      </c>
      <c r="Q24" s="90" t="s">
        <v>101</v>
      </c>
      <c r="R24" s="96" t="s">
        <v>27</v>
      </c>
      <c r="S24" s="96">
        <v>0.5</v>
      </c>
      <c r="T24" s="96">
        <v>0</v>
      </c>
      <c r="U24" s="96">
        <v>0.1</v>
      </c>
      <c r="V24" s="96">
        <v>0.3</v>
      </c>
      <c r="W24" s="96">
        <v>1</v>
      </c>
      <c r="X24" s="96">
        <v>1</v>
      </c>
      <c r="Y24" s="93">
        <v>12259000000</v>
      </c>
      <c r="Z24" s="90" t="s">
        <v>485</v>
      </c>
      <c r="AA24" s="90" t="s">
        <v>664</v>
      </c>
      <c r="AB24" s="90">
        <v>0</v>
      </c>
      <c r="AC24" s="96">
        <v>0.2</v>
      </c>
      <c r="AD24" s="90" t="s">
        <v>665</v>
      </c>
      <c r="AE24" s="95">
        <v>45689</v>
      </c>
      <c r="AF24" s="95">
        <v>46022</v>
      </c>
      <c r="AG24" s="90" t="s">
        <v>660</v>
      </c>
      <c r="AH24" s="90" t="s">
        <v>404</v>
      </c>
      <c r="AI24" s="90" t="s">
        <v>661</v>
      </c>
      <c r="AJ24" s="90" t="s">
        <v>661</v>
      </c>
      <c r="AK24" s="90" t="s">
        <v>661</v>
      </c>
      <c r="AL24" s="90" t="s">
        <v>661</v>
      </c>
      <c r="AM24" s="90" t="s">
        <v>661</v>
      </c>
      <c r="AN24" s="90" t="s">
        <v>661</v>
      </c>
      <c r="AO24" s="90" t="s">
        <v>661</v>
      </c>
      <c r="AP24" s="90" t="s">
        <v>661</v>
      </c>
      <c r="AQ24" s="90" t="s">
        <v>661</v>
      </c>
      <c r="AR24" s="90" t="s">
        <v>661</v>
      </c>
      <c r="AS24" s="90" t="s">
        <v>661</v>
      </c>
      <c r="AT24" s="90" t="s">
        <v>661</v>
      </c>
      <c r="AU24" s="90" t="s">
        <v>661</v>
      </c>
      <c r="AV24" s="90" t="s">
        <v>661</v>
      </c>
      <c r="AW24" s="90" t="s">
        <v>661</v>
      </c>
      <c r="AX24" s="90" t="s">
        <v>661</v>
      </c>
      <c r="AY24" s="90" t="s">
        <v>661</v>
      </c>
      <c r="AZ24" s="90" t="s">
        <v>661</v>
      </c>
      <c r="BA24" s="90" t="s">
        <v>661</v>
      </c>
      <c r="BB24" s="90" t="s">
        <v>661</v>
      </c>
      <c r="BC24" s="90" t="s">
        <v>661</v>
      </c>
      <c r="BD24" s="90" t="s">
        <v>661</v>
      </c>
      <c r="BE24" s="90" t="s">
        <v>661</v>
      </c>
      <c r="BF24" s="90" t="s">
        <v>661</v>
      </c>
      <c r="BG24" s="90" t="s">
        <v>661</v>
      </c>
      <c r="BH24" s="90" t="s">
        <v>661</v>
      </c>
      <c r="BI24" s="90" t="s">
        <v>661</v>
      </c>
      <c r="BJ24" s="90" t="s">
        <v>661</v>
      </c>
      <c r="BK24" s="90" t="s">
        <v>661</v>
      </c>
      <c r="BL24" s="90" t="s">
        <v>661</v>
      </c>
      <c r="BM24" s="90" t="s">
        <v>661</v>
      </c>
      <c r="BN24" s="90" t="s">
        <v>661</v>
      </c>
      <c r="BO24" s="90" t="s">
        <v>661</v>
      </c>
      <c r="BP24" s="90" t="s">
        <v>661</v>
      </c>
      <c r="BQ24" s="90" t="s">
        <v>661</v>
      </c>
      <c r="BR24" s="90" t="s">
        <v>661</v>
      </c>
      <c r="BS24" s="90" t="s">
        <v>661</v>
      </c>
      <c r="BT24" s="90" t="s">
        <v>661</v>
      </c>
      <c r="BU24" s="90" t="s">
        <v>661</v>
      </c>
      <c r="BV24" s="90" t="s">
        <v>661</v>
      </c>
      <c r="BW24" s="90" t="s">
        <v>661</v>
      </c>
      <c r="BX24" s="90" t="s">
        <v>661</v>
      </c>
      <c r="BY24" s="149"/>
      <c r="BZ24" s="146"/>
    </row>
    <row r="25" spans="1:78" ht="87.5">
      <c r="A25" s="91" t="s">
        <v>657</v>
      </c>
      <c r="B25" s="91" t="s">
        <v>658</v>
      </c>
      <c r="C25" s="153">
        <v>0.3</v>
      </c>
      <c r="D25" s="91" t="s">
        <v>610</v>
      </c>
      <c r="E25" s="92">
        <v>1</v>
      </c>
      <c r="F25" s="92">
        <v>1</v>
      </c>
      <c r="G25" s="91" t="s">
        <v>97</v>
      </c>
      <c r="H25" s="91" t="s">
        <v>98</v>
      </c>
      <c r="I25" s="90" t="s">
        <v>480</v>
      </c>
      <c r="J25" s="90" t="s">
        <v>481</v>
      </c>
      <c r="K25" s="90" t="s">
        <v>99</v>
      </c>
      <c r="L25" s="90" t="s">
        <v>100</v>
      </c>
      <c r="M25" s="90" t="s">
        <v>482</v>
      </c>
      <c r="N25" s="90" t="s">
        <v>481</v>
      </c>
      <c r="O25" s="90" t="s">
        <v>483</v>
      </c>
      <c r="P25" s="90" t="s">
        <v>484</v>
      </c>
      <c r="Q25" s="90" t="s">
        <v>101</v>
      </c>
      <c r="R25" s="96" t="s">
        <v>27</v>
      </c>
      <c r="S25" s="96">
        <v>0.5</v>
      </c>
      <c r="T25" s="96">
        <v>0</v>
      </c>
      <c r="U25" s="96">
        <v>0.1</v>
      </c>
      <c r="V25" s="96">
        <v>0.3</v>
      </c>
      <c r="W25" s="96">
        <v>1</v>
      </c>
      <c r="X25" s="96">
        <v>1</v>
      </c>
      <c r="Y25" s="93">
        <v>12259000000</v>
      </c>
      <c r="Z25" s="90" t="s">
        <v>485</v>
      </c>
      <c r="AA25" s="90" t="s">
        <v>108</v>
      </c>
      <c r="AB25" s="90">
        <v>0</v>
      </c>
      <c r="AC25" s="96">
        <v>0.2</v>
      </c>
      <c r="AD25" s="90" t="s">
        <v>666</v>
      </c>
      <c r="AE25" s="95">
        <v>45658</v>
      </c>
      <c r="AF25" s="95">
        <v>46022</v>
      </c>
      <c r="AG25" s="90" t="s">
        <v>660</v>
      </c>
      <c r="AH25" s="90" t="s">
        <v>404</v>
      </c>
      <c r="AI25" s="90" t="s">
        <v>661</v>
      </c>
      <c r="AJ25" s="90" t="s">
        <v>661</v>
      </c>
      <c r="AK25" s="90" t="s">
        <v>661</v>
      </c>
      <c r="AL25" s="90" t="s">
        <v>661</v>
      </c>
      <c r="AM25" s="90" t="s">
        <v>661</v>
      </c>
      <c r="AN25" s="90" t="s">
        <v>661</v>
      </c>
      <c r="AO25" s="90" t="s">
        <v>661</v>
      </c>
      <c r="AP25" s="90" t="s">
        <v>661</v>
      </c>
      <c r="AQ25" s="90" t="s">
        <v>661</v>
      </c>
      <c r="AR25" s="90" t="s">
        <v>661</v>
      </c>
      <c r="AS25" s="90" t="s">
        <v>661</v>
      </c>
      <c r="AT25" s="90" t="s">
        <v>661</v>
      </c>
      <c r="AU25" s="90" t="s">
        <v>661</v>
      </c>
      <c r="AV25" s="90" t="s">
        <v>661</v>
      </c>
      <c r="AW25" s="90" t="s">
        <v>405</v>
      </c>
      <c r="AX25" s="90" t="s">
        <v>405</v>
      </c>
      <c r="AY25" s="90" t="s">
        <v>405</v>
      </c>
      <c r="AZ25" s="90" t="s">
        <v>661</v>
      </c>
      <c r="BA25" s="90" t="s">
        <v>661</v>
      </c>
      <c r="BB25" s="90" t="s">
        <v>661</v>
      </c>
      <c r="BC25" s="90" t="s">
        <v>661</v>
      </c>
      <c r="BD25" s="90" t="s">
        <v>661</v>
      </c>
      <c r="BE25" s="90" t="s">
        <v>661</v>
      </c>
      <c r="BF25" s="90" t="s">
        <v>661</v>
      </c>
      <c r="BG25" s="90" t="s">
        <v>661</v>
      </c>
      <c r="BH25" s="90" t="s">
        <v>661</v>
      </c>
      <c r="BI25" s="90" t="s">
        <v>661</v>
      </c>
      <c r="BJ25" s="90" t="s">
        <v>661</v>
      </c>
      <c r="BK25" s="90" t="s">
        <v>661</v>
      </c>
      <c r="BL25" s="90" t="s">
        <v>661</v>
      </c>
      <c r="BM25" s="90" t="s">
        <v>661</v>
      </c>
      <c r="BN25" s="90" t="s">
        <v>661</v>
      </c>
      <c r="BO25" s="90" t="s">
        <v>661</v>
      </c>
      <c r="BP25" s="90" t="s">
        <v>661</v>
      </c>
      <c r="BQ25" s="90" t="s">
        <v>661</v>
      </c>
      <c r="BR25" s="90" t="s">
        <v>661</v>
      </c>
      <c r="BS25" s="90" t="s">
        <v>661</v>
      </c>
      <c r="BT25" s="90" t="s">
        <v>661</v>
      </c>
      <c r="BU25" s="90" t="s">
        <v>661</v>
      </c>
      <c r="BV25" s="90" t="s">
        <v>661</v>
      </c>
      <c r="BW25" s="90" t="s">
        <v>661</v>
      </c>
      <c r="BX25" s="90" t="s">
        <v>661</v>
      </c>
      <c r="BY25" s="149"/>
      <c r="BZ25" s="146"/>
    </row>
    <row r="26" spans="1:78" ht="65">
      <c r="A26" s="91" t="s">
        <v>657</v>
      </c>
      <c r="B26" s="91" t="s">
        <v>658</v>
      </c>
      <c r="C26" s="153">
        <v>0.3</v>
      </c>
      <c r="D26" s="91" t="s">
        <v>610</v>
      </c>
      <c r="E26" s="92">
        <v>1</v>
      </c>
      <c r="F26" s="92">
        <v>1</v>
      </c>
      <c r="G26" s="91" t="s">
        <v>97</v>
      </c>
      <c r="H26" s="91" t="s">
        <v>98</v>
      </c>
      <c r="I26" s="90" t="s">
        <v>480</v>
      </c>
      <c r="J26" s="90" t="s">
        <v>481</v>
      </c>
      <c r="K26" s="90" t="s">
        <v>112</v>
      </c>
      <c r="L26" s="90" t="s">
        <v>114</v>
      </c>
      <c r="M26" s="90" t="s">
        <v>482</v>
      </c>
      <c r="N26" s="90" t="s">
        <v>481</v>
      </c>
      <c r="O26" s="90" t="s">
        <v>486</v>
      </c>
      <c r="P26" s="90" t="s">
        <v>487</v>
      </c>
      <c r="Q26" s="90" t="s">
        <v>667</v>
      </c>
      <c r="R26" s="90" t="s">
        <v>27</v>
      </c>
      <c r="S26" s="96">
        <v>1</v>
      </c>
      <c r="T26" s="96">
        <v>0.1</v>
      </c>
      <c r="U26" s="96">
        <v>0.5</v>
      </c>
      <c r="V26" s="96">
        <v>0.8</v>
      </c>
      <c r="W26" s="96">
        <v>1</v>
      </c>
      <c r="X26" s="96">
        <v>1</v>
      </c>
      <c r="Y26" s="96">
        <v>0</v>
      </c>
      <c r="Z26" s="90" t="s">
        <v>485</v>
      </c>
      <c r="AA26" s="90" t="s">
        <v>662</v>
      </c>
      <c r="AB26" s="90">
        <v>0</v>
      </c>
      <c r="AC26" s="96">
        <v>0.2</v>
      </c>
      <c r="AD26" s="90" t="s">
        <v>121</v>
      </c>
      <c r="AE26" s="95">
        <v>45658</v>
      </c>
      <c r="AF26" s="95">
        <v>46022</v>
      </c>
      <c r="AG26" s="90" t="s">
        <v>660</v>
      </c>
      <c r="AH26" s="90" t="s">
        <v>404</v>
      </c>
      <c r="AI26" s="90" t="s">
        <v>661</v>
      </c>
      <c r="AJ26" s="90" t="s">
        <v>661</v>
      </c>
      <c r="AK26" s="90" t="s">
        <v>661</v>
      </c>
      <c r="AL26" s="90" t="s">
        <v>661</v>
      </c>
      <c r="AM26" s="90" t="s">
        <v>661</v>
      </c>
      <c r="AN26" s="90" t="s">
        <v>661</v>
      </c>
      <c r="AO26" s="90" t="s">
        <v>661</v>
      </c>
      <c r="AP26" s="90" t="s">
        <v>661</v>
      </c>
      <c r="AQ26" s="90" t="s">
        <v>661</v>
      </c>
      <c r="AR26" s="90" t="s">
        <v>661</v>
      </c>
      <c r="AS26" s="90" t="s">
        <v>661</v>
      </c>
      <c r="AT26" s="90" t="s">
        <v>405</v>
      </c>
      <c r="AU26" s="90" t="s">
        <v>405</v>
      </c>
      <c r="AV26" s="90" t="s">
        <v>661</v>
      </c>
      <c r="AW26" s="90" t="s">
        <v>661</v>
      </c>
      <c r="AX26" s="90" t="s">
        <v>661</v>
      </c>
      <c r="AY26" s="90" t="s">
        <v>661</v>
      </c>
      <c r="AZ26" s="90" t="s">
        <v>661</v>
      </c>
      <c r="BA26" s="90" t="s">
        <v>661</v>
      </c>
      <c r="BB26" s="90" t="s">
        <v>661</v>
      </c>
      <c r="BC26" s="90" t="s">
        <v>661</v>
      </c>
      <c r="BD26" s="90" t="s">
        <v>661</v>
      </c>
      <c r="BE26" s="90" t="s">
        <v>661</v>
      </c>
      <c r="BF26" s="90" t="s">
        <v>661</v>
      </c>
      <c r="BG26" s="90" t="s">
        <v>661</v>
      </c>
      <c r="BH26" s="90" t="s">
        <v>661</v>
      </c>
      <c r="BI26" s="90" t="s">
        <v>661</v>
      </c>
      <c r="BJ26" s="90" t="s">
        <v>661</v>
      </c>
      <c r="BK26" s="90" t="s">
        <v>661</v>
      </c>
      <c r="BL26" s="90" t="s">
        <v>661</v>
      </c>
      <c r="BM26" s="90" t="s">
        <v>661</v>
      </c>
      <c r="BN26" s="90" t="s">
        <v>661</v>
      </c>
      <c r="BO26" s="90" t="s">
        <v>661</v>
      </c>
      <c r="BP26" s="90" t="s">
        <v>661</v>
      </c>
      <c r="BQ26" s="90" t="s">
        <v>661</v>
      </c>
      <c r="BR26" s="90" t="s">
        <v>661</v>
      </c>
      <c r="BS26" s="90" t="s">
        <v>661</v>
      </c>
      <c r="BT26" s="90" t="s">
        <v>661</v>
      </c>
      <c r="BU26" s="90" t="s">
        <v>661</v>
      </c>
      <c r="BV26" s="90" t="s">
        <v>661</v>
      </c>
      <c r="BW26" s="90" t="s">
        <v>661</v>
      </c>
      <c r="BX26" s="90" t="s">
        <v>661</v>
      </c>
      <c r="BY26" s="150" t="s">
        <v>623</v>
      </c>
      <c r="BZ26" s="151"/>
    </row>
    <row r="27" spans="1:78" ht="65">
      <c r="A27" s="91" t="s">
        <v>657</v>
      </c>
      <c r="B27" s="91" t="s">
        <v>658</v>
      </c>
      <c r="C27" s="153">
        <v>0.3</v>
      </c>
      <c r="D27" s="91" t="s">
        <v>610</v>
      </c>
      <c r="E27" s="92">
        <v>1</v>
      </c>
      <c r="F27" s="92">
        <v>1</v>
      </c>
      <c r="G27" s="91" t="s">
        <v>97</v>
      </c>
      <c r="H27" s="91" t="s">
        <v>98</v>
      </c>
      <c r="I27" s="90" t="s">
        <v>480</v>
      </c>
      <c r="J27" s="90" t="s">
        <v>481</v>
      </c>
      <c r="K27" s="90" t="s">
        <v>112</v>
      </c>
      <c r="L27" s="90" t="s">
        <v>114</v>
      </c>
      <c r="M27" s="90" t="s">
        <v>482</v>
      </c>
      <c r="N27" s="90" t="s">
        <v>481</v>
      </c>
      <c r="O27" s="90" t="s">
        <v>486</v>
      </c>
      <c r="P27" s="90" t="s">
        <v>487</v>
      </c>
      <c r="Q27" s="90" t="s">
        <v>667</v>
      </c>
      <c r="R27" s="90" t="s">
        <v>27</v>
      </c>
      <c r="S27" s="96">
        <v>1</v>
      </c>
      <c r="T27" s="96">
        <v>0.1</v>
      </c>
      <c r="U27" s="96">
        <v>0.5</v>
      </c>
      <c r="V27" s="96">
        <v>0.8</v>
      </c>
      <c r="W27" s="96">
        <v>1</v>
      </c>
      <c r="X27" s="96">
        <v>1</v>
      </c>
      <c r="Y27" s="96">
        <v>0</v>
      </c>
      <c r="Z27" s="90" t="s">
        <v>485</v>
      </c>
      <c r="AA27" s="90" t="s">
        <v>668</v>
      </c>
      <c r="AB27" s="90">
        <v>0</v>
      </c>
      <c r="AC27" s="96">
        <v>0.6</v>
      </c>
      <c r="AD27" s="90" t="s">
        <v>119</v>
      </c>
      <c r="AE27" s="95">
        <v>45658</v>
      </c>
      <c r="AF27" s="95">
        <v>46022</v>
      </c>
      <c r="AG27" s="90" t="s">
        <v>660</v>
      </c>
      <c r="AH27" s="90" t="s">
        <v>404</v>
      </c>
      <c r="AI27" s="90" t="s">
        <v>661</v>
      </c>
      <c r="AJ27" s="90" t="s">
        <v>661</v>
      </c>
      <c r="AK27" s="90" t="s">
        <v>661</v>
      </c>
      <c r="AL27" s="90" t="s">
        <v>661</v>
      </c>
      <c r="AM27" s="90" t="s">
        <v>661</v>
      </c>
      <c r="AN27" s="90" t="s">
        <v>661</v>
      </c>
      <c r="AO27" s="90" t="s">
        <v>661</v>
      </c>
      <c r="AP27" s="90" t="s">
        <v>661</v>
      </c>
      <c r="AQ27" s="90" t="s">
        <v>661</v>
      </c>
      <c r="AR27" s="90" t="s">
        <v>661</v>
      </c>
      <c r="AS27" s="90" t="s">
        <v>661</v>
      </c>
      <c r="AT27" s="90" t="s">
        <v>661</v>
      </c>
      <c r="AU27" s="90" t="s">
        <v>661</v>
      </c>
      <c r="AV27" s="90" t="s">
        <v>661</v>
      </c>
      <c r="AW27" s="90" t="s">
        <v>405</v>
      </c>
      <c r="AX27" s="90" t="s">
        <v>405</v>
      </c>
      <c r="AY27" s="90" t="s">
        <v>405</v>
      </c>
      <c r="AZ27" s="90" t="s">
        <v>661</v>
      </c>
      <c r="BA27" s="90" t="s">
        <v>661</v>
      </c>
      <c r="BB27" s="90" t="s">
        <v>661</v>
      </c>
      <c r="BC27" s="90" t="s">
        <v>661</v>
      </c>
      <c r="BD27" s="90" t="s">
        <v>405</v>
      </c>
      <c r="BE27" s="90" t="s">
        <v>661</v>
      </c>
      <c r="BF27" s="90" t="s">
        <v>405</v>
      </c>
      <c r="BG27" s="90" t="s">
        <v>661</v>
      </c>
      <c r="BH27" s="90" t="s">
        <v>661</v>
      </c>
      <c r="BI27" s="90" t="s">
        <v>661</v>
      </c>
      <c r="BJ27" s="90" t="s">
        <v>661</v>
      </c>
      <c r="BK27" s="90" t="s">
        <v>661</v>
      </c>
      <c r="BL27" s="90" t="s">
        <v>661</v>
      </c>
      <c r="BM27" s="90" t="s">
        <v>661</v>
      </c>
      <c r="BN27" s="90" t="s">
        <v>661</v>
      </c>
      <c r="BO27" s="90" t="s">
        <v>661</v>
      </c>
      <c r="BP27" s="90" t="s">
        <v>661</v>
      </c>
      <c r="BQ27" s="90" t="s">
        <v>661</v>
      </c>
      <c r="BR27" s="90" t="s">
        <v>661</v>
      </c>
      <c r="BS27" s="90" t="s">
        <v>661</v>
      </c>
      <c r="BT27" s="90" t="s">
        <v>661</v>
      </c>
      <c r="BU27" s="90" t="s">
        <v>661</v>
      </c>
      <c r="BV27" s="90" t="s">
        <v>661</v>
      </c>
      <c r="BW27" s="90" t="s">
        <v>661</v>
      </c>
      <c r="BX27" s="90" t="s">
        <v>661</v>
      </c>
      <c r="BY27" s="151"/>
      <c r="BZ27" s="151"/>
    </row>
    <row r="28" spans="1:78" ht="65">
      <c r="A28" s="91" t="s">
        <v>657</v>
      </c>
      <c r="B28" s="91" t="s">
        <v>658</v>
      </c>
      <c r="C28" s="153">
        <v>0.3</v>
      </c>
      <c r="D28" s="91" t="s">
        <v>610</v>
      </c>
      <c r="E28" s="92">
        <v>1</v>
      </c>
      <c r="F28" s="92">
        <v>1</v>
      </c>
      <c r="G28" s="91" t="s">
        <v>97</v>
      </c>
      <c r="H28" s="91" t="s">
        <v>98</v>
      </c>
      <c r="I28" s="90" t="s">
        <v>480</v>
      </c>
      <c r="J28" s="90" t="s">
        <v>481</v>
      </c>
      <c r="K28" s="90" t="s">
        <v>112</v>
      </c>
      <c r="L28" s="90" t="s">
        <v>114</v>
      </c>
      <c r="M28" s="90" t="s">
        <v>482</v>
      </c>
      <c r="N28" s="90" t="s">
        <v>481</v>
      </c>
      <c r="O28" s="90" t="s">
        <v>486</v>
      </c>
      <c r="P28" s="90" t="s">
        <v>487</v>
      </c>
      <c r="Q28" s="90" t="s">
        <v>667</v>
      </c>
      <c r="R28" s="90" t="s">
        <v>27</v>
      </c>
      <c r="S28" s="96">
        <v>1</v>
      </c>
      <c r="T28" s="96">
        <v>0.1</v>
      </c>
      <c r="U28" s="96">
        <v>0.5</v>
      </c>
      <c r="V28" s="96">
        <v>0.8</v>
      </c>
      <c r="W28" s="96">
        <v>1</v>
      </c>
      <c r="X28" s="96">
        <v>1</v>
      </c>
      <c r="Y28" s="96">
        <v>0</v>
      </c>
      <c r="Z28" s="90" t="s">
        <v>485</v>
      </c>
      <c r="AA28" s="90" t="s">
        <v>669</v>
      </c>
      <c r="AB28" s="90">
        <v>0</v>
      </c>
      <c r="AC28" s="96">
        <v>0.2</v>
      </c>
      <c r="AD28" s="90" t="s">
        <v>670</v>
      </c>
      <c r="AE28" s="95">
        <v>45658</v>
      </c>
      <c r="AF28" s="95">
        <v>46022</v>
      </c>
      <c r="AG28" s="90" t="s">
        <v>660</v>
      </c>
      <c r="AH28" s="90" t="s">
        <v>404</v>
      </c>
      <c r="AI28" s="90" t="s">
        <v>661</v>
      </c>
      <c r="AJ28" s="90" t="s">
        <v>661</v>
      </c>
      <c r="AK28" s="90" t="s">
        <v>661</v>
      </c>
      <c r="AL28" s="90" t="s">
        <v>661</v>
      </c>
      <c r="AM28" s="90" t="s">
        <v>661</v>
      </c>
      <c r="AN28" s="90" t="s">
        <v>661</v>
      </c>
      <c r="AO28" s="90" t="s">
        <v>661</v>
      </c>
      <c r="AP28" s="90" t="s">
        <v>661</v>
      </c>
      <c r="AQ28" s="90" t="s">
        <v>661</v>
      </c>
      <c r="AR28" s="90" t="s">
        <v>661</v>
      </c>
      <c r="AS28" s="90" t="s">
        <v>661</v>
      </c>
      <c r="AT28" s="90" t="s">
        <v>661</v>
      </c>
      <c r="AU28" s="90" t="s">
        <v>661</v>
      </c>
      <c r="AV28" s="90" t="s">
        <v>661</v>
      </c>
      <c r="AW28" s="90" t="s">
        <v>405</v>
      </c>
      <c r="AX28" s="90" t="s">
        <v>405</v>
      </c>
      <c r="AY28" s="90" t="s">
        <v>405</v>
      </c>
      <c r="AZ28" s="90" t="s">
        <v>671</v>
      </c>
      <c r="BA28" s="90" t="s">
        <v>661</v>
      </c>
      <c r="BB28" s="90" t="s">
        <v>661</v>
      </c>
      <c r="BC28" s="90" t="s">
        <v>661</v>
      </c>
      <c r="BD28" s="90" t="s">
        <v>405</v>
      </c>
      <c r="BE28" s="90" t="s">
        <v>661</v>
      </c>
      <c r="BF28" s="90" t="s">
        <v>405</v>
      </c>
      <c r="BG28" s="90" t="s">
        <v>661</v>
      </c>
      <c r="BH28" s="90" t="s">
        <v>661</v>
      </c>
      <c r="BI28" s="90" t="s">
        <v>661</v>
      </c>
      <c r="BJ28" s="90" t="s">
        <v>661</v>
      </c>
      <c r="BK28" s="90" t="s">
        <v>661</v>
      </c>
      <c r="BL28" s="90" t="s">
        <v>661</v>
      </c>
      <c r="BM28" s="90" t="s">
        <v>661</v>
      </c>
      <c r="BN28" s="90" t="s">
        <v>661</v>
      </c>
      <c r="BO28" s="90" t="s">
        <v>661</v>
      </c>
      <c r="BP28" s="90" t="s">
        <v>661</v>
      </c>
      <c r="BQ28" s="90" t="s">
        <v>661</v>
      </c>
      <c r="BR28" s="90" t="s">
        <v>661</v>
      </c>
      <c r="BS28" s="90" t="s">
        <v>661</v>
      </c>
      <c r="BT28" s="90" t="s">
        <v>661</v>
      </c>
      <c r="BU28" s="90" t="s">
        <v>661</v>
      </c>
      <c r="BV28" s="90" t="s">
        <v>661</v>
      </c>
      <c r="BW28" s="90" t="s">
        <v>661</v>
      </c>
      <c r="BX28" s="90" t="s">
        <v>661</v>
      </c>
      <c r="BY28" s="152"/>
      <c r="BZ28" s="152"/>
    </row>
    <row r="29" spans="1:78" ht="65">
      <c r="A29" s="91" t="s">
        <v>391</v>
      </c>
      <c r="B29" s="91" t="s">
        <v>392</v>
      </c>
      <c r="C29" s="92">
        <v>0.3</v>
      </c>
      <c r="D29" s="91" t="s">
        <v>610</v>
      </c>
      <c r="E29" s="92">
        <v>1</v>
      </c>
      <c r="F29" s="92">
        <v>1</v>
      </c>
      <c r="G29" s="92" t="s">
        <v>236</v>
      </c>
      <c r="H29" s="91" t="s">
        <v>235</v>
      </c>
      <c r="I29" s="90" t="s">
        <v>640</v>
      </c>
      <c r="J29" s="90" t="s">
        <v>641</v>
      </c>
      <c r="K29" s="90" t="s">
        <v>150</v>
      </c>
      <c r="L29" s="90" t="s">
        <v>672</v>
      </c>
      <c r="M29" s="90" t="s">
        <v>415</v>
      </c>
      <c r="N29" s="90" t="s">
        <v>416</v>
      </c>
      <c r="O29" s="90" t="s">
        <v>489</v>
      </c>
      <c r="P29" s="90" t="s">
        <v>490</v>
      </c>
      <c r="Q29" s="90" t="s">
        <v>673</v>
      </c>
      <c r="R29" s="90" t="s">
        <v>674</v>
      </c>
      <c r="S29" s="98">
        <v>2</v>
      </c>
      <c r="T29" s="98">
        <v>0</v>
      </c>
      <c r="U29" s="98">
        <v>0</v>
      </c>
      <c r="V29" s="98">
        <v>0</v>
      </c>
      <c r="W29" s="98">
        <v>2</v>
      </c>
      <c r="X29" s="98">
        <v>2</v>
      </c>
      <c r="Y29" s="99"/>
      <c r="Z29" s="94" t="s">
        <v>491</v>
      </c>
      <c r="AA29" s="90" t="s">
        <v>675</v>
      </c>
      <c r="AB29" s="93"/>
      <c r="AC29" s="94">
        <v>0.2</v>
      </c>
      <c r="AD29" s="90" t="s">
        <v>676</v>
      </c>
      <c r="AE29" s="95">
        <v>45672</v>
      </c>
      <c r="AF29" s="95">
        <v>46022</v>
      </c>
      <c r="AG29" s="90" t="s">
        <v>494</v>
      </c>
      <c r="AH29" s="90" t="s">
        <v>404</v>
      </c>
      <c r="AI29" s="90" t="s">
        <v>405</v>
      </c>
      <c r="AJ29" s="90" t="s">
        <v>405</v>
      </c>
      <c r="AK29" s="90"/>
      <c r="AL29" s="90"/>
      <c r="AM29" s="90"/>
      <c r="AN29" s="90" t="s">
        <v>405</v>
      </c>
      <c r="AO29" s="90"/>
      <c r="AP29" s="90"/>
      <c r="AQ29" s="90"/>
      <c r="AR29" s="90"/>
      <c r="AS29" s="90"/>
      <c r="AT29" s="90" t="s">
        <v>405</v>
      </c>
      <c r="AU29" s="90" t="s">
        <v>405</v>
      </c>
      <c r="AV29" s="90"/>
      <c r="AW29" s="90"/>
      <c r="AX29" s="90" t="s">
        <v>405</v>
      </c>
      <c r="AY29" s="90"/>
      <c r="AZ29" s="90"/>
      <c r="BA29" s="90"/>
      <c r="BB29" s="90" t="s">
        <v>405</v>
      </c>
      <c r="BC29" s="90"/>
      <c r="BD29" s="90" t="s">
        <v>405</v>
      </c>
      <c r="BE29" s="90"/>
      <c r="BF29" s="90" t="s">
        <v>405</v>
      </c>
      <c r="BG29" s="90"/>
      <c r="BH29" s="90"/>
      <c r="BI29" s="90"/>
      <c r="BJ29" s="90"/>
      <c r="BK29" s="90"/>
      <c r="BL29" s="90"/>
      <c r="BM29" s="90"/>
      <c r="BN29" s="90"/>
      <c r="BO29" s="90" t="s">
        <v>405</v>
      </c>
      <c r="BP29" s="90"/>
      <c r="BQ29" s="90"/>
      <c r="BR29" s="90"/>
      <c r="BS29" s="90"/>
      <c r="BT29" s="90"/>
      <c r="BU29" s="90"/>
      <c r="BV29" s="90"/>
      <c r="BW29" s="90"/>
      <c r="BX29" s="90"/>
      <c r="BY29" s="151" t="s">
        <v>623</v>
      </c>
      <c r="BZ29" s="151"/>
    </row>
    <row r="30" spans="1:78" ht="65">
      <c r="A30" s="91" t="s">
        <v>391</v>
      </c>
      <c r="B30" s="91" t="s">
        <v>392</v>
      </c>
      <c r="C30" s="92">
        <v>0.3</v>
      </c>
      <c r="D30" s="91" t="s">
        <v>610</v>
      </c>
      <c r="E30" s="92">
        <v>1</v>
      </c>
      <c r="F30" s="92">
        <v>1</v>
      </c>
      <c r="G30" s="92" t="s">
        <v>236</v>
      </c>
      <c r="H30" s="91" t="s">
        <v>235</v>
      </c>
      <c r="I30" s="90" t="s">
        <v>640</v>
      </c>
      <c r="J30" s="90" t="s">
        <v>641</v>
      </c>
      <c r="K30" s="90" t="s">
        <v>150</v>
      </c>
      <c r="L30" s="90" t="s">
        <v>672</v>
      </c>
      <c r="M30" s="90" t="s">
        <v>415</v>
      </c>
      <c r="N30" s="90" t="s">
        <v>416</v>
      </c>
      <c r="O30" s="90" t="s">
        <v>489</v>
      </c>
      <c r="P30" s="90" t="s">
        <v>490</v>
      </c>
      <c r="Q30" s="90" t="s">
        <v>673</v>
      </c>
      <c r="R30" s="90" t="s">
        <v>674</v>
      </c>
      <c r="S30" s="98">
        <v>2</v>
      </c>
      <c r="T30" s="98">
        <v>0</v>
      </c>
      <c r="U30" s="98">
        <v>0</v>
      </c>
      <c r="V30" s="98">
        <v>0</v>
      </c>
      <c r="W30" s="98">
        <v>2</v>
      </c>
      <c r="X30" s="98">
        <v>2</v>
      </c>
      <c r="Y30" s="99"/>
      <c r="Z30" s="94" t="s">
        <v>491</v>
      </c>
      <c r="AA30" s="90" t="s">
        <v>677</v>
      </c>
      <c r="AB30" s="93"/>
      <c r="AC30" s="94">
        <v>0.4</v>
      </c>
      <c r="AD30" s="90" t="s">
        <v>678</v>
      </c>
      <c r="AE30" s="95">
        <v>45748</v>
      </c>
      <c r="AF30" s="95">
        <v>46022</v>
      </c>
      <c r="AG30" s="90" t="s">
        <v>679</v>
      </c>
      <c r="AH30" s="90" t="s">
        <v>404</v>
      </c>
      <c r="AI30" s="90" t="s">
        <v>405</v>
      </c>
      <c r="AJ30" s="90" t="s">
        <v>405</v>
      </c>
      <c r="AK30" s="90"/>
      <c r="AL30" s="90"/>
      <c r="AM30" s="90"/>
      <c r="AN30" s="90"/>
      <c r="AO30" s="90"/>
      <c r="AP30" s="90"/>
      <c r="AQ30" s="90"/>
      <c r="AR30" s="90"/>
      <c r="AS30" s="90"/>
      <c r="AT30" s="90"/>
      <c r="AU30" s="90"/>
      <c r="AV30" s="90"/>
      <c r="AW30" s="90"/>
      <c r="AX30" s="90" t="s">
        <v>405</v>
      </c>
      <c r="AY30" s="90"/>
      <c r="AZ30" s="90"/>
      <c r="BA30" s="90"/>
      <c r="BB30" s="90"/>
      <c r="BC30" s="90"/>
      <c r="BD30" s="90"/>
      <c r="BE30" s="90"/>
      <c r="BF30" s="90"/>
      <c r="BG30" s="90"/>
      <c r="BH30" s="90"/>
      <c r="BI30" s="90"/>
      <c r="BJ30" s="90"/>
      <c r="BK30" s="90"/>
      <c r="BL30" s="90"/>
      <c r="BM30" s="90"/>
      <c r="BN30" s="90"/>
      <c r="BO30" s="90"/>
      <c r="BP30" s="90"/>
      <c r="BQ30" s="90"/>
      <c r="BR30" s="90"/>
      <c r="BS30" s="90"/>
      <c r="BT30" s="90"/>
      <c r="BU30" s="90"/>
      <c r="BV30" s="90"/>
      <c r="BW30" s="90"/>
      <c r="BX30" s="90"/>
      <c r="BY30" s="151"/>
      <c r="BZ30" s="151"/>
    </row>
    <row r="31" spans="1:78" ht="63.75" customHeight="1">
      <c r="A31" s="91" t="s">
        <v>391</v>
      </c>
      <c r="B31" s="91" t="s">
        <v>392</v>
      </c>
      <c r="C31" s="92">
        <v>0.3</v>
      </c>
      <c r="D31" s="91" t="s">
        <v>610</v>
      </c>
      <c r="E31" s="92">
        <v>1</v>
      </c>
      <c r="F31" s="92">
        <v>1</v>
      </c>
      <c r="G31" s="92" t="s">
        <v>236</v>
      </c>
      <c r="H31" s="91" t="s">
        <v>235</v>
      </c>
      <c r="I31" s="90" t="s">
        <v>640</v>
      </c>
      <c r="J31" s="90" t="s">
        <v>641</v>
      </c>
      <c r="K31" s="90" t="s">
        <v>150</v>
      </c>
      <c r="L31" s="90" t="s">
        <v>672</v>
      </c>
      <c r="M31" s="90" t="s">
        <v>415</v>
      </c>
      <c r="N31" s="90" t="s">
        <v>416</v>
      </c>
      <c r="O31" s="90" t="s">
        <v>489</v>
      </c>
      <c r="P31" s="90" t="s">
        <v>490</v>
      </c>
      <c r="Q31" s="90" t="s">
        <v>673</v>
      </c>
      <c r="R31" s="90" t="s">
        <v>674</v>
      </c>
      <c r="S31" s="98">
        <v>2</v>
      </c>
      <c r="T31" s="98">
        <v>0</v>
      </c>
      <c r="U31" s="98">
        <v>0</v>
      </c>
      <c r="V31" s="98">
        <v>0</v>
      </c>
      <c r="W31" s="98">
        <v>2</v>
      </c>
      <c r="X31" s="98">
        <v>2</v>
      </c>
      <c r="Y31" s="99"/>
      <c r="Z31" s="94" t="s">
        <v>491</v>
      </c>
      <c r="AA31" s="90" t="s">
        <v>680</v>
      </c>
      <c r="AB31" s="93"/>
      <c r="AC31" s="94">
        <v>0.4</v>
      </c>
      <c r="AD31" s="90" t="s">
        <v>681</v>
      </c>
      <c r="AE31" s="95">
        <v>45672</v>
      </c>
      <c r="AF31" s="95">
        <v>46022</v>
      </c>
      <c r="AG31" s="90" t="s">
        <v>494</v>
      </c>
      <c r="AH31" s="90" t="s">
        <v>404</v>
      </c>
      <c r="AI31" s="90"/>
      <c r="AJ31" s="90" t="s">
        <v>405</v>
      </c>
      <c r="AK31" s="90" t="s">
        <v>405</v>
      </c>
      <c r="AL31" s="90"/>
      <c r="AM31" s="90"/>
      <c r="AN31" s="90" t="s">
        <v>405</v>
      </c>
      <c r="AO31" s="90"/>
      <c r="AP31" s="90"/>
      <c r="AQ31" s="90"/>
      <c r="AR31" s="90"/>
      <c r="AS31" s="90"/>
      <c r="AT31" s="90" t="s">
        <v>405</v>
      </c>
      <c r="AU31" s="90" t="s">
        <v>405</v>
      </c>
      <c r="AV31" s="90"/>
      <c r="AW31" s="90"/>
      <c r="AX31" s="90" t="s">
        <v>405</v>
      </c>
      <c r="AY31" s="90"/>
      <c r="AZ31" s="90"/>
      <c r="BA31" s="90"/>
      <c r="BB31" s="90" t="s">
        <v>405</v>
      </c>
      <c r="BC31" s="90"/>
      <c r="BD31" s="90" t="s">
        <v>405</v>
      </c>
      <c r="BE31" s="90"/>
      <c r="BF31" s="90" t="s">
        <v>405</v>
      </c>
      <c r="BG31" s="90"/>
      <c r="BH31" s="90"/>
      <c r="BI31" s="90"/>
      <c r="BJ31" s="90"/>
      <c r="BK31" s="90"/>
      <c r="BL31" s="90"/>
      <c r="BM31" s="90"/>
      <c r="BN31" s="90"/>
      <c r="BO31" s="90" t="s">
        <v>405</v>
      </c>
      <c r="BP31" s="90"/>
      <c r="BQ31" s="90"/>
      <c r="BR31" s="90"/>
      <c r="BS31" s="90"/>
      <c r="BT31" s="90"/>
      <c r="BU31" s="90"/>
      <c r="BV31" s="90"/>
      <c r="BW31" s="90"/>
      <c r="BX31" s="90"/>
      <c r="BY31" s="151"/>
      <c r="BZ31" s="151"/>
    </row>
    <row r="32" spans="1:78" ht="76.5" customHeight="1">
      <c r="A32" s="100" t="s">
        <v>498</v>
      </c>
      <c r="B32" s="100" t="s">
        <v>499</v>
      </c>
      <c r="C32" s="101">
        <v>0.25</v>
      </c>
      <c r="D32" s="100" t="s">
        <v>682</v>
      </c>
      <c r="E32" s="101">
        <v>1</v>
      </c>
      <c r="F32" s="101">
        <v>1</v>
      </c>
      <c r="G32" s="101" t="s">
        <v>242</v>
      </c>
      <c r="H32" s="100" t="s">
        <v>683</v>
      </c>
      <c r="I32" s="102" t="s">
        <v>684</v>
      </c>
      <c r="J32" s="102" t="s">
        <v>503</v>
      </c>
      <c r="K32" s="102" t="s">
        <v>260</v>
      </c>
      <c r="L32" s="102" t="s">
        <v>685</v>
      </c>
      <c r="M32" s="102" t="s">
        <v>504</v>
      </c>
      <c r="N32" s="102" t="s">
        <v>503</v>
      </c>
      <c r="O32" s="102" t="s">
        <v>505</v>
      </c>
      <c r="P32" s="102" t="s">
        <v>506</v>
      </c>
      <c r="Q32" s="102" t="s">
        <v>686</v>
      </c>
      <c r="R32" s="102" t="s">
        <v>507</v>
      </c>
      <c r="S32" s="102" t="s">
        <v>508</v>
      </c>
      <c r="T32" s="103">
        <v>0.25</v>
      </c>
      <c r="U32" s="103">
        <v>0.5</v>
      </c>
      <c r="V32" s="103">
        <v>0.75</v>
      </c>
      <c r="W32" s="103">
        <v>1</v>
      </c>
      <c r="X32" s="103">
        <v>1</v>
      </c>
      <c r="Y32" s="104">
        <f>130700000-65100000</f>
        <v>65600000</v>
      </c>
      <c r="Z32" s="102" t="s">
        <v>429</v>
      </c>
      <c r="AA32" s="102" t="s">
        <v>687</v>
      </c>
      <c r="AB32" s="104">
        <v>24600000</v>
      </c>
      <c r="AC32" s="103">
        <v>0.25</v>
      </c>
      <c r="AD32" s="102" t="s">
        <v>688</v>
      </c>
      <c r="AE32" s="105">
        <v>45659</v>
      </c>
      <c r="AF32" s="105">
        <v>45747</v>
      </c>
      <c r="AG32" s="102" t="s">
        <v>511</v>
      </c>
      <c r="AH32" s="102" t="s">
        <v>404</v>
      </c>
      <c r="AI32" s="102"/>
      <c r="AJ32" s="102" t="s">
        <v>405</v>
      </c>
      <c r="AK32" s="102" t="s">
        <v>405</v>
      </c>
      <c r="AL32" s="102"/>
      <c r="AM32" s="102"/>
      <c r="AN32" s="102" t="s">
        <v>405</v>
      </c>
      <c r="AO32" s="102"/>
      <c r="AP32" s="102"/>
      <c r="AQ32" s="102"/>
      <c r="AR32" s="102"/>
      <c r="AS32" s="102"/>
      <c r="AT32" s="102"/>
      <c r="AU32" s="102"/>
      <c r="AV32" s="102"/>
      <c r="AW32" s="102"/>
      <c r="AX32" s="102"/>
      <c r="AY32" s="102" t="s">
        <v>405</v>
      </c>
      <c r="AZ32" s="102"/>
      <c r="BA32" s="102" t="s">
        <v>405</v>
      </c>
      <c r="BB32" s="102" t="s">
        <v>405</v>
      </c>
      <c r="BC32" s="102"/>
      <c r="BD32" s="102" t="s">
        <v>405</v>
      </c>
      <c r="BE32" s="102"/>
      <c r="BF32" s="102" t="s">
        <v>405</v>
      </c>
      <c r="BG32" s="102"/>
      <c r="BH32" s="102"/>
      <c r="BI32" s="102"/>
      <c r="BJ32" s="102"/>
      <c r="BK32" s="102"/>
      <c r="BL32" s="102"/>
      <c r="BM32" s="102"/>
      <c r="BN32" s="102"/>
      <c r="BO32" s="102" t="s">
        <v>405</v>
      </c>
      <c r="BP32" s="102"/>
      <c r="BQ32" s="102"/>
      <c r="BR32" s="102"/>
      <c r="BS32" s="102"/>
      <c r="BT32" s="102"/>
      <c r="BU32" s="102"/>
      <c r="BV32" s="102"/>
      <c r="BW32" s="102"/>
      <c r="BX32" s="102"/>
    </row>
    <row r="33" spans="1:78" ht="76.5" customHeight="1">
      <c r="A33" s="100" t="s">
        <v>498</v>
      </c>
      <c r="B33" s="100" t="s">
        <v>499</v>
      </c>
      <c r="C33" s="101">
        <v>0.25</v>
      </c>
      <c r="D33" s="100" t="s">
        <v>682</v>
      </c>
      <c r="E33" s="101">
        <v>1</v>
      </c>
      <c r="F33" s="101">
        <v>1</v>
      </c>
      <c r="G33" s="101" t="s">
        <v>242</v>
      </c>
      <c r="H33" s="100" t="s">
        <v>683</v>
      </c>
      <c r="I33" s="102" t="s">
        <v>684</v>
      </c>
      <c r="J33" s="102" t="s">
        <v>503</v>
      </c>
      <c r="K33" s="102" t="s">
        <v>260</v>
      </c>
      <c r="L33" s="102" t="s">
        <v>685</v>
      </c>
      <c r="M33" s="102" t="s">
        <v>504</v>
      </c>
      <c r="N33" s="102" t="s">
        <v>503</v>
      </c>
      <c r="O33" s="102" t="s">
        <v>505</v>
      </c>
      <c r="P33" s="102" t="s">
        <v>506</v>
      </c>
      <c r="Q33" s="102" t="s">
        <v>686</v>
      </c>
      <c r="R33" s="102" t="s">
        <v>507</v>
      </c>
      <c r="S33" s="102" t="s">
        <v>508</v>
      </c>
      <c r="T33" s="103">
        <v>0.25</v>
      </c>
      <c r="U33" s="103">
        <v>0.5</v>
      </c>
      <c r="V33" s="103">
        <v>0.75</v>
      </c>
      <c r="W33" s="103">
        <v>1</v>
      </c>
      <c r="X33" s="103">
        <v>1</v>
      </c>
      <c r="Y33" s="104">
        <v>65100000</v>
      </c>
      <c r="Z33" s="102" t="s">
        <v>400</v>
      </c>
      <c r="AA33" s="102" t="s">
        <v>509</v>
      </c>
      <c r="AB33" s="104">
        <v>41000000</v>
      </c>
      <c r="AC33" s="103">
        <v>0.38</v>
      </c>
      <c r="AD33" s="102" t="s">
        <v>510</v>
      </c>
      <c r="AE33" s="105">
        <v>45748</v>
      </c>
      <c r="AF33" s="105">
        <v>46022</v>
      </c>
      <c r="AG33" s="102" t="s">
        <v>511</v>
      </c>
      <c r="AH33" s="102" t="s">
        <v>404</v>
      </c>
      <c r="AI33" s="102"/>
      <c r="AJ33" s="102" t="s">
        <v>405</v>
      </c>
      <c r="AK33" s="102" t="s">
        <v>405</v>
      </c>
      <c r="AL33" s="102"/>
      <c r="AM33" s="102"/>
      <c r="AN33" s="102" t="s">
        <v>405</v>
      </c>
      <c r="AO33" s="102"/>
      <c r="AP33" s="102"/>
      <c r="AQ33" s="102"/>
      <c r="AR33" s="102"/>
      <c r="AS33" s="102"/>
      <c r="AT33" s="102"/>
      <c r="AU33" s="102"/>
      <c r="AV33" s="102"/>
      <c r="AW33" s="102"/>
      <c r="AX33" s="102"/>
      <c r="AY33" s="102" t="s">
        <v>405</v>
      </c>
      <c r="AZ33" s="102"/>
      <c r="BA33" s="102" t="s">
        <v>405</v>
      </c>
      <c r="BB33" s="102" t="s">
        <v>405</v>
      </c>
      <c r="BC33" s="102"/>
      <c r="BD33" s="102" t="s">
        <v>405</v>
      </c>
      <c r="BE33" s="102"/>
      <c r="BF33" s="102" t="s">
        <v>405</v>
      </c>
      <c r="BG33" s="102"/>
      <c r="BH33" s="102"/>
      <c r="BI33" s="102"/>
      <c r="BJ33" s="102"/>
      <c r="BK33" s="102"/>
      <c r="BL33" s="102"/>
      <c r="BM33" s="102"/>
      <c r="BN33" s="102"/>
      <c r="BO33" s="102" t="s">
        <v>405</v>
      </c>
      <c r="BP33" s="102"/>
      <c r="BQ33" s="102"/>
      <c r="BR33" s="102"/>
      <c r="BS33" s="102"/>
      <c r="BT33" s="102"/>
      <c r="BU33" s="102"/>
      <c r="BV33" s="102"/>
      <c r="BW33" s="102"/>
      <c r="BX33" s="102"/>
    </row>
    <row r="34" spans="1:78" ht="112.5">
      <c r="A34" s="100" t="s">
        <v>498</v>
      </c>
      <c r="B34" s="100" t="s">
        <v>499</v>
      </c>
      <c r="C34" s="101">
        <v>0.25</v>
      </c>
      <c r="D34" s="100" t="s">
        <v>682</v>
      </c>
      <c r="E34" s="101">
        <v>1</v>
      </c>
      <c r="F34" s="101">
        <v>1</v>
      </c>
      <c r="G34" s="101" t="s">
        <v>242</v>
      </c>
      <c r="H34" s="100" t="s">
        <v>683</v>
      </c>
      <c r="I34" s="102" t="s">
        <v>684</v>
      </c>
      <c r="J34" s="102" t="s">
        <v>503</v>
      </c>
      <c r="K34" s="102" t="s">
        <v>260</v>
      </c>
      <c r="L34" s="102" t="s">
        <v>685</v>
      </c>
      <c r="M34" s="102" t="s">
        <v>504</v>
      </c>
      <c r="N34" s="102" t="s">
        <v>503</v>
      </c>
      <c r="O34" s="102" t="s">
        <v>505</v>
      </c>
      <c r="P34" s="102" t="s">
        <v>506</v>
      </c>
      <c r="Q34" s="102" t="s">
        <v>686</v>
      </c>
      <c r="R34" s="102" t="s">
        <v>507</v>
      </c>
      <c r="S34" s="102" t="s">
        <v>508</v>
      </c>
      <c r="T34" s="103">
        <v>0.25</v>
      </c>
      <c r="U34" s="103">
        <v>0.5</v>
      </c>
      <c r="V34" s="103">
        <v>0.75</v>
      </c>
      <c r="W34" s="103">
        <v>1</v>
      </c>
      <c r="X34" s="103">
        <v>1</v>
      </c>
      <c r="Y34" s="104"/>
      <c r="Z34" s="102" t="s">
        <v>429</v>
      </c>
      <c r="AA34" s="102" t="s">
        <v>513</v>
      </c>
      <c r="AB34" s="104">
        <v>65100000</v>
      </c>
      <c r="AC34" s="103">
        <v>0.37</v>
      </c>
      <c r="AD34" s="102" t="s">
        <v>689</v>
      </c>
      <c r="AE34" s="105">
        <v>45748</v>
      </c>
      <c r="AF34" s="105">
        <v>46022</v>
      </c>
      <c r="AG34" s="102" t="s">
        <v>511</v>
      </c>
      <c r="AH34" s="102" t="s">
        <v>404</v>
      </c>
      <c r="AI34" s="102"/>
      <c r="AJ34" s="102" t="s">
        <v>405</v>
      </c>
      <c r="AK34" s="102" t="s">
        <v>405</v>
      </c>
      <c r="AL34" s="102"/>
      <c r="AM34" s="102"/>
      <c r="AN34" s="102" t="s">
        <v>405</v>
      </c>
      <c r="AO34" s="102"/>
      <c r="AP34" s="102"/>
      <c r="AQ34" s="102"/>
      <c r="AR34" s="102"/>
      <c r="AS34" s="102"/>
      <c r="AT34" s="102" t="s">
        <v>405</v>
      </c>
      <c r="AU34" s="102" t="s">
        <v>405</v>
      </c>
      <c r="AV34" s="102"/>
      <c r="AW34" s="102" t="s">
        <v>405</v>
      </c>
      <c r="AX34" s="102" t="s">
        <v>405</v>
      </c>
      <c r="AY34" s="102" t="s">
        <v>405</v>
      </c>
      <c r="AZ34" s="102" t="s">
        <v>405</v>
      </c>
      <c r="BA34" s="102" t="s">
        <v>405</v>
      </c>
      <c r="BB34" s="102" t="s">
        <v>405</v>
      </c>
      <c r="BC34" s="102"/>
      <c r="BD34" s="102" t="s">
        <v>405</v>
      </c>
      <c r="BE34" s="102"/>
      <c r="BF34" s="102" t="s">
        <v>405</v>
      </c>
      <c r="BG34" s="102"/>
      <c r="BH34" s="102"/>
      <c r="BI34" s="102"/>
      <c r="BJ34" s="102"/>
      <c r="BK34" s="102"/>
      <c r="BL34" s="102"/>
      <c r="BM34" s="102"/>
      <c r="BN34" s="102"/>
      <c r="BO34" s="102" t="s">
        <v>405</v>
      </c>
      <c r="BP34" s="102"/>
      <c r="BQ34" s="102"/>
      <c r="BR34" s="102"/>
      <c r="BS34" s="102"/>
      <c r="BT34" s="102"/>
      <c r="BU34" s="102"/>
      <c r="BV34" s="102"/>
      <c r="BW34" s="102"/>
      <c r="BX34" s="102"/>
    </row>
    <row r="35" spans="1:78" ht="125">
      <c r="A35" s="100" t="s">
        <v>498</v>
      </c>
      <c r="B35" s="100" t="s">
        <v>499</v>
      </c>
      <c r="C35" s="101">
        <v>0.25</v>
      </c>
      <c r="D35" s="100" t="s">
        <v>682</v>
      </c>
      <c r="E35" s="101">
        <v>1</v>
      </c>
      <c r="F35" s="101">
        <v>1</v>
      </c>
      <c r="G35" s="101" t="s">
        <v>239</v>
      </c>
      <c r="H35" s="100" t="s">
        <v>690</v>
      </c>
      <c r="I35" s="102" t="s">
        <v>691</v>
      </c>
      <c r="J35" s="102" t="s">
        <v>503</v>
      </c>
      <c r="K35" s="102" t="s">
        <v>176</v>
      </c>
      <c r="L35" s="102" t="s">
        <v>692</v>
      </c>
      <c r="M35" s="102" t="s">
        <v>592</v>
      </c>
      <c r="N35" s="102" t="s">
        <v>503</v>
      </c>
      <c r="O35" s="102" t="s">
        <v>505</v>
      </c>
      <c r="P35" s="102" t="s">
        <v>517</v>
      </c>
      <c r="Q35" s="102" t="s">
        <v>693</v>
      </c>
      <c r="R35" s="102" t="s">
        <v>27</v>
      </c>
      <c r="S35" s="102" t="s">
        <v>508</v>
      </c>
      <c r="T35" s="103">
        <v>0.25</v>
      </c>
      <c r="U35" s="103">
        <v>0.5</v>
      </c>
      <c r="V35" s="103">
        <v>0.75</v>
      </c>
      <c r="W35" s="103">
        <v>1</v>
      </c>
      <c r="X35" s="103">
        <v>1</v>
      </c>
      <c r="Y35" s="102">
        <v>0</v>
      </c>
      <c r="Z35" s="102" t="s">
        <v>508</v>
      </c>
      <c r="AA35" s="102" t="s">
        <v>694</v>
      </c>
      <c r="AB35" s="104">
        <v>0</v>
      </c>
      <c r="AC35" s="103">
        <v>0.2</v>
      </c>
      <c r="AD35" s="102" t="s">
        <v>695</v>
      </c>
      <c r="AE35" s="105">
        <v>45659</v>
      </c>
      <c r="AF35" s="105">
        <v>45747</v>
      </c>
      <c r="AG35" s="102" t="s">
        <v>696</v>
      </c>
      <c r="AH35" s="102" t="s">
        <v>404</v>
      </c>
      <c r="AI35" s="102"/>
      <c r="AJ35" s="102"/>
      <c r="AK35" s="102"/>
      <c r="AL35" s="102"/>
      <c r="AM35" s="102"/>
      <c r="AN35" s="102"/>
      <c r="AO35" s="102"/>
      <c r="AP35" s="102"/>
      <c r="AQ35" s="102"/>
      <c r="AR35" s="102"/>
      <c r="AS35" s="102"/>
      <c r="AT35" s="102" t="s">
        <v>405</v>
      </c>
      <c r="AU35" s="102"/>
      <c r="AV35" s="102"/>
      <c r="AW35" s="102"/>
      <c r="AX35" s="102"/>
      <c r="AY35" s="102" t="s">
        <v>405</v>
      </c>
      <c r="AZ35" s="102" t="s">
        <v>405</v>
      </c>
      <c r="BA35" s="102"/>
      <c r="BB35" s="102" t="s">
        <v>405</v>
      </c>
      <c r="BC35" s="102"/>
      <c r="BD35" s="102"/>
      <c r="BE35" s="102"/>
      <c r="BF35" s="102" t="s">
        <v>405</v>
      </c>
      <c r="BG35" s="102"/>
      <c r="BH35" s="102"/>
      <c r="BI35" s="102"/>
      <c r="BJ35" s="102"/>
      <c r="BK35" s="102"/>
      <c r="BL35" s="102"/>
      <c r="BM35" s="102"/>
      <c r="BN35" s="102"/>
      <c r="BO35" s="102"/>
      <c r="BP35" s="102"/>
      <c r="BQ35" s="102"/>
      <c r="BR35" s="102"/>
      <c r="BS35" s="102"/>
      <c r="BT35" s="102"/>
      <c r="BU35" s="102"/>
      <c r="BV35" s="102"/>
      <c r="BW35" s="102"/>
      <c r="BX35" s="102"/>
    </row>
    <row r="36" spans="1:78" ht="125">
      <c r="A36" s="100" t="s">
        <v>498</v>
      </c>
      <c r="B36" s="100" t="s">
        <v>499</v>
      </c>
      <c r="C36" s="101">
        <v>0.25</v>
      </c>
      <c r="D36" s="100" t="s">
        <v>682</v>
      </c>
      <c r="E36" s="101">
        <v>1</v>
      </c>
      <c r="F36" s="101">
        <v>1</v>
      </c>
      <c r="G36" s="101" t="s">
        <v>239</v>
      </c>
      <c r="H36" s="100" t="s">
        <v>690</v>
      </c>
      <c r="I36" s="102" t="s">
        <v>691</v>
      </c>
      <c r="J36" s="102" t="s">
        <v>503</v>
      </c>
      <c r="K36" s="102" t="s">
        <v>176</v>
      </c>
      <c r="L36" s="102" t="s">
        <v>692</v>
      </c>
      <c r="M36" s="102" t="s">
        <v>592</v>
      </c>
      <c r="N36" s="102" t="s">
        <v>503</v>
      </c>
      <c r="O36" s="102" t="s">
        <v>505</v>
      </c>
      <c r="P36" s="102" t="s">
        <v>517</v>
      </c>
      <c r="Q36" s="102" t="s">
        <v>693</v>
      </c>
      <c r="R36" s="102" t="s">
        <v>27</v>
      </c>
      <c r="S36" s="102" t="s">
        <v>508</v>
      </c>
      <c r="T36" s="103">
        <v>0.25</v>
      </c>
      <c r="U36" s="103">
        <v>0.5</v>
      </c>
      <c r="V36" s="103">
        <v>0.75</v>
      </c>
      <c r="W36" s="103">
        <v>1</v>
      </c>
      <c r="X36" s="103">
        <v>1</v>
      </c>
      <c r="Y36" s="102">
        <v>0</v>
      </c>
      <c r="Z36" s="102" t="s">
        <v>508</v>
      </c>
      <c r="AA36" s="102" t="s">
        <v>697</v>
      </c>
      <c r="AB36" s="104">
        <v>0</v>
      </c>
      <c r="AC36" s="103">
        <v>0.8</v>
      </c>
      <c r="AD36" s="102" t="s">
        <v>698</v>
      </c>
      <c r="AE36" s="105">
        <v>45731</v>
      </c>
      <c r="AF36" s="105">
        <v>46022</v>
      </c>
      <c r="AG36" s="102" t="s">
        <v>696</v>
      </c>
      <c r="AH36" s="102" t="s">
        <v>404</v>
      </c>
      <c r="AI36" s="102" t="s">
        <v>405</v>
      </c>
      <c r="AJ36" s="102"/>
      <c r="AK36" s="102"/>
      <c r="AL36" s="102" t="s">
        <v>671</v>
      </c>
      <c r="AM36" s="102"/>
      <c r="AN36" s="102"/>
      <c r="AO36" s="102"/>
      <c r="AP36" s="102"/>
      <c r="AQ36" s="102"/>
      <c r="AR36" s="102"/>
      <c r="AS36" s="102"/>
      <c r="AT36" s="102" t="s">
        <v>405</v>
      </c>
      <c r="AU36" s="102" t="s">
        <v>405</v>
      </c>
      <c r="AV36" s="102"/>
      <c r="AW36" s="102"/>
      <c r="AX36" s="102"/>
      <c r="AY36" s="102" t="s">
        <v>671</v>
      </c>
      <c r="AZ36" s="102" t="s">
        <v>671</v>
      </c>
      <c r="BA36" s="102"/>
      <c r="BB36" s="102" t="s">
        <v>405</v>
      </c>
      <c r="BC36" s="102"/>
      <c r="BD36" s="102"/>
      <c r="BE36" s="102"/>
      <c r="BF36" s="102" t="s">
        <v>405</v>
      </c>
      <c r="BG36" s="102"/>
      <c r="BH36" s="102"/>
      <c r="BI36" s="102"/>
      <c r="BJ36" s="102"/>
      <c r="BK36" s="102"/>
      <c r="BL36" s="102"/>
      <c r="BM36" s="102" t="s">
        <v>671</v>
      </c>
      <c r="BN36" s="102" t="s">
        <v>671</v>
      </c>
      <c r="BO36" s="102"/>
      <c r="BP36" s="102"/>
      <c r="BQ36" s="102"/>
      <c r="BR36" s="102" t="s">
        <v>671</v>
      </c>
      <c r="BS36" s="102"/>
      <c r="BT36" s="102"/>
      <c r="BU36" s="102"/>
      <c r="BV36" s="102" t="s">
        <v>671</v>
      </c>
      <c r="BW36" s="102"/>
      <c r="BX36" s="102"/>
    </row>
    <row r="37" spans="1:78" ht="69" customHeight="1">
      <c r="A37" s="106" t="s">
        <v>524</v>
      </c>
      <c r="B37" s="106" t="s">
        <v>525</v>
      </c>
      <c r="C37" s="107">
        <v>0.25</v>
      </c>
      <c r="D37" s="106" t="s">
        <v>699</v>
      </c>
      <c r="E37" s="107">
        <v>1</v>
      </c>
      <c r="F37" s="107">
        <v>1</v>
      </c>
      <c r="G37" s="107" t="s">
        <v>244</v>
      </c>
      <c r="H37" s="107" t="s">
        <v>700</v>
      </c>
      <c r="I37" s="108" t="s">
        <v>640</v>
      </c>
      <c r="J37" s="108" t="s">
        <v>641</v>
      </c>
      <c r="K37" s="108" t="s">
        <v>266</v>
      </c>
      <c r="L37" s="108" t="s">
        <v>701</v>
      </c>
      <c r="M37" s="108" t="s">
        <v>415</v>
      </c>
      <c r="N37" s="108" t="s">
        <v>416</v>
      </c>
      <c r="O37" s="108" t="s">
        <v>527</v>
      </c>
      <c r="P37" s="108" t="s">
        <v>528</v>
      </c>
      <c r="Q37" s="108" t="s">
        <v>702</v>
      </c>
      <c r="R37" s="108" t="s">
        <v>27</v>
      </c>
      <c r="S37" s="108" t="s">
        <v>508</v>
      </c>
      <c r="T37" s="109">
        <v>0.25</v>
      </c>
      <c r="U37" s="109">
        <v>0.5</v>
      </c>
      <c r="V37" s="109">
        <v>0.75</v>
      </c>
      <c r="W37" s="109">
        <v>1</v>
      </c>
      <c r="X37" s="109">
        <v>1</v>
      </c>
      <c r="Y37" s="108">
        <v>0</v>
      </c>
      <c r="Z37" s="108" t="s">
        <v>646</v>
      </c>
      <c r="AA37" s="108" t="s">
        <v>703</v>
      </c>
      <c r="AB37" s="110">
        <f>4300000*11</f>
        <v>47300000</v>
      </c>
      <c r="AC37" s="109">
        <v>0.5</v>
      </c>
      <c r="AD37" s="108" t="s">
        <v>704</v>
      </c>
      <c r="AE37" s="111">
        <v>45672</v>
      </c>
      <c r="AF37" s="111">
        <v>45747</v>
      </c>
      <c r="AG37" s="108" t="s">
        <v>705</v>
      </c>
      <c r="AH37" s="108" t="s">
        <v>404</v>
      </c>
      <c r="AI37" s="108" t="s">
        <v>405</v>
      </c>
      <c r="AJ37" s="108"/>
      <c r="AK37" s="108"/>
      <c r="AL37" s="108"/>
      <c r="AM37" s="108"/>
      <c r="AN37" s="108"/>
      <c r="AO37" s="108" t="s">
        <v>405</v>
      </c>
      <c r="AP37" s="108" t="s">
        <v>405</v>
      </c>
      <c r="AQ37" s="108"/>
      <c r="AR37" s="108"/>
      <c r="AS37" s="108"/>
      <c r="AT37" s="108" t="s">
        <v>405</v>
      </c>
      <c r="AU37" s="108"/>
      <c r="AV37" s="108"/>
      <c r="AW37" s="108"/>
      <c r="AX37" s="108" t="s">
        <v>405</v>
      </c>
      <c r="AY37" s="108" t="s">
        <v>405</v>
      </c>
      <c r="AZ37" s="108"/>
      <c r="BA37" s="108" t="s">
        <v>405</v>
      </c>
      <c r="BB37" s="108" t="s">
        <v>405</v>
      </c>
      <c r="BC37" s="108"/>
      <c r="BD37" s="108" t="s">
        <v>405</v>
      </c>
      <c r="BE37" s="108"/>
      <c r="BF37" s="108" t="s">
        <v>405</v>
      </c>
      <c r="BG37" s="108"/>
      <c r="BH37" s="108"/>
      <c r="BI37" s="108"/>
      <c r="BJ37" s="108" t="s">
        <v>405</v>
      </c>
      <c r="BK37" s="108" t="s">
        <v>405</v>
      </c>
      <c r="BL37" s="108"/>
      <c r="BM37" s="108"/>
      <c r="BN37" s="108"/>
      <c r="BO37" s="108"/>
      <c r="BP37" s="108"/>
      <c r="BQ37" s="108"/>
      <c r="BR37" s="108"/>
      <c r="BS37" s="108"/>
      <c r="BT37" s="108"/>
      <c r="BU37" s="108"/>
      <c r="BV37" s="108"/>
      <c r="BW37" s="108"/>
      <c r="BX37" s="108"/>
      <c r="BY37" s="149" t="s">
        <v>623</v>
      </c>
      <c r="BZ37" s="146"/>
    </row>
    <row r="38" spans="1:78" ht="65">
      <c r="A38" s="106" t="s">
        <v>524</v>
      </c>
      <c r="B38" s="106" t="s">
        <v>525</v>
      </c>
      <c r="C38" s="107">
        <v>0.25</v>
      </c>
      <c r="D38" s="106" t="s">
        <v>699</v>
      </c>
      <c r="E38" s="107">
        <v>1</v>
      </c>
      <c r="F38" s="107">
        <v>1</v>
      </c>
      <c r="G38" s="107" t="s">
        <v>244</v>
      </c>
      <c r="H38" s="107" t="s">
        <v>700</v>
      </c>
      <c r="I38" s="108" t="s">
        <v>640</v>
      </c>
      <c r="J38" s="108" t="s">
        <v>641</v>
      </c>
      <c r="K38" s="108" t="s">
        <v>266</v>
      </c>
      <c r="L38" s="108" t="s">
        <v>701</v>
      </c>
      <c r="M38" s="108" t="s">
        <v>415</v>
      </c>
      <c r="N38" s="108" t="s">
        <v>416</v>
      </c>
      <c r="O38" s="108" t="s">
        <v>527</v>
      </c>
      <c r="P38" s="108" t="s">
        <v>528</v>
      </c>
      <c r="Q38" s="108" t="s">
        <v>702</v>
      </c>
      <c r="R38" s="108" t="s">
        <v>27</v>
      </c>
      <c r="S38" s="108" t="s">
        <v>508</v>
      </c>
      <c r="T38" s="109">
        <v>0.25</v>
      </c>
      <c r="U38" s="109">
        <v>0.5</v>
      </c>
      <c r="V38" s="109">
        <v>0.75</v>
      </c>
      <c r="W38" s="109">
        <v>1</v>
      </c>
      <c r="X38" s="109">
        <v>1</v>
      </c>
      <c r="Y38" s="108">
        <v>0</v>
      </c>
      <c r="Z38" s="108" t="s">
        <v>508</v>
      </c>
      <c r="AA38" s="108" t="s">
        <v>535</v>
      </c>
      <c r="AB38" s="110">
        <v>0</v>
      </c>
      <c r="AC38" s="109">
        <v>0.5</v>
      </c>
      <c r="AD38" s="108" t="s">
        <v>706</v>
      </c>
      <c r="AE38" s="111">
        <v>45672</v>
      </c>
      <c r="AF38" s="111">
        <v>45838</v>
      </c>
      <c r="AG38" s="108" t="s">
        <v>705</v>
      </c>
      <c r="AH38" s="108" t="s">
        <v>404</v>
      </c>
      <c r="AI38" s="108" t="s">
        <v>405</v>
      </c>
      <c r="AJ38" s="108"/>
      <c r="AK38" s="108"/>
      <c r="AL38" s="108"/>
      <c r="AM38" s="108"/>
      <c r="AN38" s="108"/>
      <c r="AO38" s="108" t="s">
        <v>405</v>
      </c>
      <c r="AP38" s="108" t="s">
        <v>405</v>
      </c>
      <c r="AQ38" s="108"/>
      <c r="AR38" s="108"/>
      <c r="AS38" s="108"/>
      <c r="AT38" s="108" t="s">
        <v>405</v>
      </c>
      <c r="AU38" s="108"/>
      <c r="AV38" s="108"/>
      <c r="AW38" s="108"/>
      <c r="AX38" s="108" t="s">
        <v>405</v>
      </c>
      <c r="AY38" s="108" t="s">
        <v>405</v>
      </c>
      <c r="AZ38" s="108"/>
      <c r="BA38" s="108" t="s">
        <v>405</v>
      </c>
      <c r="BB38" s="108" t="s">
        <v>405</v>
      </c>
      <c r="BC38" s="108"/>
      <c r="BD38" s="108" t="s">
        <v>405</v>
      </c>
      <c r="BE38" s="108"/>
      <c r="BF38" s="108" t="s">
        <v>405</v>
      </c>
      <c r="BG38" s="108"/>
      <c r="BH38" s="108"/>
      <c r="BI38" s="108"/>
      <c r="BJ38" s="108" t="s">
        <v>405</v>
      </c>
      <c r="BK38" s="108" t="s">
        <v>405</v>
      </c>
      <c r="BL38" s="108"/>
      <c r="BM38" s="108"/>
      <c r="BN38" s="108"/>
      <c r="BO38" s="108"/>
      <c r="BP38" s="108"/>
      <c r="BQ38" s="108"/>
      <c r="BR38" s="108"/>
      <c r="BS38" s="108"/>
      <c r="BT38" s="108"/>
      <c r="BU38" s="108"/>
      <c r="BV38" s="108"/>
      <c r="BW38" s="108"/>
      <c r="BX38" s="108"/>
      <c r="BY38" s="149"/>
      <c r="BZ38" s="146"/>
    </row>
    <row r="39" spans="1:78" ht="75">
      <c r="A39" s="106" t="s">
        <v>524</v>
      </c>
      <c r="B39" s="106" t="s">
        <v>525</v>
      </c>
      <c r="C39" s="107">
        <v>0.25</v>
      </c>
      <c r="D39" s="106" t="s">
        <v>699</v>
      </c>
      <c r="E39" s="107">
        <v>1</v>
      </c>
      <c r="F39" s="107">
        <v>1</v>
      </c>
      <c r="G39" s="107" t="s">
        <v>122</v>
      </c>
      <c r="H39" s="107" t="s">
        <v>707</v>
      </c>
      <c r="I39" s="108" t="s">
        <v>708</v>
      </c>
      <c r="J39" s="108" t="s">
        <v>481</v>
      </c>
      <c r="K39" s="108" t="s">
        <v>124</v>
      </c>
      <c r="L39" s="108" t="s">
        <v>709</v>
      </c>
      <c r="M39" s="108" t="s">
        <v>539</v>
      </c>
      <c r="N39" s="108" t="s">
        <v>481</v>
      </c>
      <c r="O39" s="108" t="s">
        <v>505</v>
      </c>
      <c r="P39" s="108" t="s">
        <v>540</v>
      </c>
      <c r="Q39" s="108" t="s">
        <v>710</v>
      </c>
      <c r="R39" s="108" t="s">
        <v>674</v>
      </c>
      <c r="S39" s="109" t="s">
        <v>508</v>
      </c>
      <c r="T39" s="109"/>
      <c r="U39" s="109"/>
      <c r="V39" s="112">
        <v>1</v>
      </c>
      <c r="W39" s="112">
        <v>2</v>
      </c>
      <c r="X39" s="112">
        <v>2</v>
      </c>
      <c r="Y39" s="113">
        <v>1453538858</v>
      </c>
      <c r="Z39" s="108" t="s">
        <v>451</v>
      </c>
      <c r="AA39" s="108" t="s">
        <v>133</v>
      </c>
      <c r="AB39" s="110">
        <v>945000000</v>
      </c>
      <c r="AC39" s="109">
        <v>0.6</v>
      </c>
      <c r="AD39" s="108" t="s">
        <v>711</v>
      </c>
      <c r="AE39" s="111">
        <v>45658</v>
      </c>
      <c r="AF39" s="111">
        <v>46022</v>
      </c>
      <c r="AG39" s="108" t="s">
        <v>712</v>
      </c>
      <c r="AH39" s="108" t="s">
        <v>541</v>
      </c>
      <c r="AI39" s="108"/>
      <c r="AJ39" s="108"/>
      <c r="AK39" s="108"/>
      <c r="AL39" s="108"/>
      <c r="AM39" s="108"/>
      <c r="AN39" s="108"/>
      <c r="AO39" s="108"/>
      <c r="AP39" s="108" t="s">
        <v>671</v>
      </c>
      <c r="AQ39" s="108" t="s">
        <v>671</v>
      </c>
      <c r="AR39" s="108"/>
      <c r="AS39" s="108"/>
      <c r="AT39" s="108" t="s">
        <v>671</v>
      </c>
      <c r="AU39" s="108" t="s">
        <v>671</v>
      </c>
      <c r="AV39" s="108"/>
      <c r="AW39" s="108"/>
      <c r="AX39" s="108"/>
      <c r="AY39" s="108" t="s">
        <v>671</v>
      </c>
      <c r="AZ39" s="108" t="s">
        <v>671</v>
      </c>
      <c r="BA39" s="108" t="s">
        <v>671</v>
      </c>
      <c r="BB39" s="108" t="s">
        <v>671</v>
      </c>
      <c r="BC39" s="108" t="s">
        <v>671</v>
      </c>
      <c r="BD39" s="108" t="s">
        <v>671</v>
      </c>
      <c r="BE39" s="108" t="s">
        <v>671</v>
      </c>
      <c r="BF39" s="108" t="s">
        <v>671</v>
      </c>
      <c r="BG39" s="108" t="s">
        <v>671</v>
      </c>
      <c r="BH39" s="108"/>
      <c r="BI39" s="108" t="s">
        <v>671</v>
      </c>
      <c r="BJ39" s="108"/>
      <c r="BK39" s="108" t="s">
        <v>671</v>
      </c>
      <c r="BL39" s="108"/>
      <c r="BM39" s="108" t="s">
        <v>671</v>
      </c>
      <c r="BN39" s="108" t="s">
        <v>671</v>
      </c>
      <c r="BO39" s="108" t="s">
        <v>671</v>
      </c>
      <c r="BP39" s="108" t="s">
        <v>671</v>
      </c>
      <c r="BQ39" s="108"/>
      <c r="BR39" s="108" t="s">
        <v>671</v>
      </c>
      <c r="BS39" s="108"/>
      <c r="BT39" s="108"/>
      <c r="BU39" s="108"/>
      <c r="BV39" s="108" t="s">
        <v>671</v>
      </c>
      <c r="BW39" s="108" t="s">
        <v>671</v>
      </c>
      <c r="BX39" s="108" t="s">
        <v>671</v>
      </c>
      <c r="BY39" s="151" t="s">
        <v>623</v>
      </c>
      <c r="BZ39" s="151"/>
    </row>
    <row r="40" spans="1:78" ht="75">
      <c r="A40" s="106" t="s">
        <v>524</v>
      </c>
      <c r="B40" s="106" t="s">
        <v>525</v>
      </c>
      <c r="C40" s="107">
        <v>0.25</v>
      </c>
      <c r="D40" s="106" t="s">
        <v>699</v>
      </c>
      <c r="E40" s="107">
        <v>1</v>
      </c>
      <c r="F40" s="107">
        <v>1</v>
      </c>
      <c r="G40" s="107" t="s">
        <v>122</v>
      </c>
      <c r="H40" s="107" t="s">
        <v>707</v>
      </c>
      <c r="I40" s="108" t="s">
        <v>708</v>
      </c>
      <c r="J40" s="108" t="s">
        <v>481</v>
      </c>
      <c r="K40" s="108" t="s">
        <v>124</v>
      </c>
      <c r="L40" s="108" t="s">
        <v>709</v>
      </c>
      <c r="M40" s="108" t="s">
        <v>539</v>
      </c>
      <c r="N40" s="108" t="s">
        <v>481</v>
      </c>
      <c r="O40" s="108" t="s">
        <v>505</v>
      </c>
      <c r="P40" s="108" t="s">
        <v>540</v>
      </c>
      <c r="Q40" s="108" t="s">
        <v>710</v>
      </c>
      <c r="R40" s="108" t="s">
        <v>674</v>
      </c>
      <c r="S40" s="109" t="s">
        <v>508</v>
      </c>
      <c r="T40" s="109"/>
      <c r="U40" s="109"/>
      <c r="V40" s="112">
        <v>1</v>
      </c>
      <c r="W40" s="112">
        <v>2</v>
      </c>
      <c r="X40" s="112">
        <v>2</v>
      </c>
      <c r="Y40" s="113">
        <v>1453538858</v>
      </c>
      <c r="Z40" s="108" t="s">
        <v>491</v>
      </c>
      <c r="AA40" s="108" t="s">
        <v>713</v>
      </c>
      <c r="AB40" s="110">
        <v>508538858</v>
      </c>
      <c r="AC40" s="109">
        <v>0.3</v>
      </c>
      <c r="AD40" s="108" t="s">
        <v>714</v>
      </c>
      <c r="AE40" s="111">
        <v>45689</v>
      </c>
      <c r="AF40" s="111">
        <v>46022</v>
      </c>
      <c r="AG40" s="108" t="s">
        <v>715</v>
      </c>
      <c r="AH40" s="108" t="s">
        <v>541</v>
      </c>
      <c r="AI40" s="108"/>
      <c r="AJ40" s="108" t="s">
        <v>671</v>
      </c>
      <c r="AK40" s="108"/>
      <c r="AL40" s="108"/>
      <c r="AM40" s="108"/>
      <c r="AN40" s="108"/>
      <c r="AO40" s="108"/>
      <c r="AP40" s="108" t="s">
        <v>671</v>
      </c>
      <c r="AQ40" s="108" t="s">
        <v>671</v>
      </c>
      <c r="AR40" s="108"/>
      <c r="AS40" s="108"/>
      <c r="AT40" s="108" t="s">
        <v>671</v>
      </c>
      <c r="AU40" s="108" t="s">
        <v>671</v>
      </c>
      <c r="AV40" s="108" t="s">
        <v>671</v>
      </c>
      <c r="AW40" s="108"/>
      <c r="AX40" s="108"/>
      <c r="AY40" s="108" t="s">
        <v>671</v>
      </c>
      <c r="AZ40" s="108" t="s">
        <v>671</v>
      </c>
      <c r="BA40" s="108" t="s">
        <v>671</v>
      </c>
      <c r="BB40" s="108" t="s">
        <v>671</v>
      </c>
      <c r="BC40" s="108"/>
      <c r="BD40" s="108" t="s">
        <v>671</v>
      </c>
      <c r="BE40" s="108" t="s">
        <v>671</v>
      </c>
      <c r="BF40" s="108" t="s">
        <v>671</v>
      </c>
      <c r="BG40" s="108" t="s">
        <v>671</v>
      </c>
      <c r="BH40" s="108" t="s">
        <v>671</v>
      </c>
      <c r="BI40" s="108"/>
      <c r="BJ40" s="108" t="s">
        <v>671</v>
      </c>
      <c r="BK40" s="108"/>
      <c r="BL40" s="108"/>
      <c r="BM40" s="108"/>
      <c r="BN40" s="108"/>
      <c r="BO40" s="108" t="s">
        <v>671</v>
      </c>
      <c r="BP40" s="108"/>
      <c r="BQ40" s="108"/>
      <c r="BR40" s="108"/>
      <c r="BS40" s="108"/>
      <c r="BT40" s="108"/>
      <c r="BU40" s="108"/>
      <c r="BV40" s="108" t="s">
        <v>671</v>
      </c>
      <c r="BW40" s="108" t="s">
        <v>671</v>
      </c>
      <c r="BX40" s="108" t="s">
        <v>671</v>
      </c>
      <c r="BY40" s="151"/>
      <c r="BZ40" s="151"/>
    </row>
    <row r="41" spans="1:78" ht="75">
      <c r="A41" s="106" t="s">
        <v>524</v>
      </c>
      <c r="B41" s="106" t="s">
        <v>525</v>
      </c>
      <c r="C41" s="107">
        <v>0.25</v>
      </c>
      <c r="D41" s="106" t="s">
        <v>699</v>
      </c>
      <c r="E41" s="107">
        <v>1</v>
      </c>
      <c r="F41" s="107">
        <v>1</v>
      </c>
      <c r="G41" s="107" t="s">
        <v>122</v>
      </c>
      <c r="H41" s="107" t="s">
        <v>707</v>
      </c>
      <c r="I41" s="108" t="s">
        <v>708</v>
      </c>
      <c r="J41" s="108" t="s">
        <v>481</v>
      </c>
      <c r="K41" s="108" t="s">
        <v>124</v>
      </c>
      <c r="L41" s="108" t="s">
        <v>709</v>
      </c>
      <c r="M41" s="108" t="s">
        <v>539</v>
      </c>
      <c r="N41" s="108" t="s">
        <v>481</v>
      </c>
      <c r="O41" s="108" t="s">
        <v>505</v>
      </c>
      <c r="P41" s="108" t="s">
        <v>540</v>
      </c>
      <c r="Q41" s="108" t="s">
        <v>710</v>
      </c>
      <c r="R41" s="108" t="s">
        <v>674</v>
      </c>
      <c r="S41" s="109" t="s">
        <v>508</v>
      </c>
      <c r="T41" s="109"/>
      <c r="U41" s="109"/>
      <c r="V41" s="112">
        <v>1</v>
      </c>
      <c r="W41" s="112">
        <v>2</v>
      </c>
      <c r="X41" s="112">
        <v>2</v>
      </c>
      <c r="Y41" s="113">
        <v>1453538858</v>
      </c>
      <c r="Z41" s="108"/>
      <c r="AA41" s="108" t="s">
        <v>716</v>
      </c>
      <c r="AB41" s="110">
        <v>0</v>
      </c>
      <c r="AC41" s="109">
        <v>0.1</v>
      </c>
      <c r="AD41" s="108" t="s">
        <v>717</v>
      </c>
      <c r="AE41" s="111">
        <v>45689</v>
      </c>
      <c r="AF41" s="111">
        <v>46022</v>
      </c>
      <c r="AG41" s="108" t="s">
        <v>718</v>
      </c>
      <c r="AH41" s="108" t="s">
        <v>541</v>
      </c>
      <c r="AI41" s="108"/>
      <c r="AJ41" s="108" t="s">
        <v>671</v>
      </c>
      <c r="AK41" s="108"/>
      <c r="AL41" s="108"/>
      <c r="AM41" s="108"/>
      <c r="AN41" s="108"/>
      <c r="AO41" s="108"/>
      <c r="AP41" s="108" t="s">
        <v>671</v>
      </c>
      <c r="AQ41" s="108" t="s">
        <v>671</v>
      </c>
      <c r="AR41" s="108"/>
      <c r="AS41" s="108"/>
      <c r="AT41" s="108" t="s">
        <v>671</v>
      </c>
      <c r="AU41" s="108" t="s">
        <v>671</v>
      </c>
      <c r="AV41" s="108" t="s">
        <v>671</v>
      </c>
      <c r="AW41" s="108"/>
      <c r="AX41" s="108"/>
      <c r="AY41" s="108" t="s">
        <v>671</v>
      </c>
      <c r="AZ41" s="108" t="s">
        <v>671</v>
      </c>
      <c r="BA41" s="108" t="s">
        <v>671</v>
      </c>
      <c r="BB41" s="108" t="s">
        <v>671</v>
      </c>
      <c r="BC41" s="108"/>
      <c r="BD41" s="108" t="s">
        <v>671</v>
      </c>
      <c r="BE41" s="108" t="s">
        <v>671</v>
      </c>
      <c r="BF41" s="108" t="s">
        <v>671</v>
      </c>
      <c r="BG41" s="108" t="s">
        <v>671</v>
      </c>
      <c r="BH41" s="108" t="s">
        <v>671</v>
      </c>
      <c r="BI41" s="108"/>
      <c r="BJ41" s="108" t="s">
        <v>671</v>
      </c>
      <c r="BK41" s="108"/>
      <c r="BL41" s="108"/>
      <c r="BM41" s="108"/>
      <c r="BN41" s="108"/>
      <c r="BO41" s="108" t="s">
        <v>671</v>
      </c>
      <c r="BP41" s="108"/>
      <c r="BQ41" s="108"/>
      <c r="BR41" s="108"/>
      <c r="BS41" s="108"/>
      <c r="BT41" s="108"/>
      <c r="BU41" s="108"/>
      <c r="BV41" s="108" t="s">
        <v>671</v>
      </c>
      <c r="BW41" s="108" t="s">
        <v>671</v>
      </c>
      <c r="BX41" s="108" t="s">
        <v>671</v>
      </c>
      <c r="BY41" s="151"/>
      <c r="BZ41" s="151"/>
    </row>
    <row r="42" spans="1:78" ht="87.5">
      <c r="A42" s="114" t="s">
        <v>542</v>
      </c>
      <c r="B42" s="114" t="s">
        <v>543</v>
      </c>
      <c r="C42" s="115">
        <v>0.2</v>
      </c>
      <c r="D42" s="114" t="s">
        <v>719</v>
      </c>
      <c r="E42" s="115">
        <v>1</v>
      </c>
      <c r="F42" s="115">
        <v>1</v>
      </c>
      <c r="G42" s="115" t="s">
        <v>248</v>
      </c>
      <c r="H42" s="115" t="s">
        <v>247</v>
      </c>
      <c r="I42" s="87" t="s">
        <v>720</v>
      </c>
      <c r="J42" s="87" t="s">
        <v>650</v>
      </c>
      <c r="K42" s="87" t="s">
        <v>209</v>
      </c>
      <c r="L42" s="87" t="s">
        <v>721</v>
      </c>
      <c r="M42" s="87" t="s">
        <v>425</v>
      </c>
      <c r="N42" s="87" t="s">
        <v>426</v>
      </c>
      <c r="O42" s="87" t="s">
        <v>546</v>
      </c>
      <c r="P42" s="87" t="s">
        <v>428</v>
      </c>
      <c r="Q42" s="87" t="s">
        <v>211</v>
      </c>
      <c r="R42" s="87" t="s">
        <v>27</v>
      </c>
      <c r="S42" s="87" t="s">
        <v>508</v>
      </c>
      <c r="T42" s="116">
        <v>0</v>
      </c>
      <c r="U42" s="116">
        <v>0.5</v>
      </c>
      <c r="V42" s="116">
        <v>0.75</v>
      </c>
      <c r="W42" s="116">
        <v>1</v>
      </c>
      <c r="X42" s="116">
        <v>1</v>
      </c>
      <c r="Y42" s="117">
        <v>90200000</v>
      </c>
      <c r="Z42" s="87" t="s">
        <v>491</v>
      </c>
      <c r="AA42" s="87" t="s">
        <v>547</v>
      </c>
      <c r="AB42" s="117">
        <v>90200000</v>
      </c>
      <c r="AC42" s="116">
        <v>1</v>
      </c>
      <c r="AD42" s="87" t="s">
        <v>548</v>
      </c>
      <c r="AE42" s="118">
        <v>45748</v>
      </c>
      <c r="AF42" s="118">
        <v>46022</v>
      </c>
      <c r="AG42" s="87" t="s">
        <v>549</v>
      </c>
      <c r="AH42" s="87" t="s">
        <v>433</v>
      </c>
      <c r="AI42" s="87"/>
      <c r="AJ42" s="87"/>
      <c r="AK42" s="87"/>
      <c r="AL42" s="87"/>
      <c r="AM42" s="87"/>
      <c r="AN42" s="87"/>
      <c r="AO42" s="87"/>
      <c r="AP42" s="87"/>
      <c r="AQ42" s="87"/>
      <c r="AR42" s="87"/>
      <c r="AS42" s="87"/>
      <c r="AT42" s="87" t="s">
        <v>405</v>
      </c>
      <c r="AU42" s="87"/>
      <c r="AV42" s="87"/>
      <c r="AW42" s="87" t="s">
        <v>405</v>
      </c>
      <c r="AX42" s="87" t="s">
        <v>405</v>
      </c>
      <c r="AY42" s="87"/>
      <c r="AZ42" s="87" t="s">
        <v>405</v>
      </c>
      <c r="BA42" s="87"/>
      <c r="BB42" s="87" t="s">
        <v>405</v>
      </c>
      <c r="BC42" s="87"/>
      <c r="BD42" s="87" t="s">
        <v>405</v>
      </c>
      <c r="BE42" s="87"/>
      <c r="BF42" s="87"/>
      <c r="BG42" s="87"/>
      <c r="BH42" s="87"/>
      <c r="BI42" s="87"/>
      <c r="BJ42" s="87"/>
      <c r="BK42" s="87"/>
      <c r="BL42" s="87"/>
      <c r="BM42" s="87"/>
      <c r="BN42" s="87"/>
      <c r="BO42" s="87"/>
      <c r="BP42" s="87"/>
      <c r="BQ42" s="87"/>
      <c r="BR42" s="87"/>
      <c r="BS42" s="87"/>
      <c r="BT42" s="87"/>
      <c r="BU42" s="87"/>
      <c r="BV42" s="87"/>
      <c r="BW42" s="87"/>
      <c r="BX42" s="87"/>
    </row>
    <row r="43" spans="1:78" ht="38.25" customHeight="1">
      <c r="A43" s="114" t="s">
        <v>542</v>
      </c>
      <c r="B43" s="114" t="s">
        <v>543</v>
      </c>
      <c r="C43" s="115">
        <v>0.2</v>
      </c>
      <c r="D43" s="114" t="s">
        <v>719</v>
      </c>
      <c r="E43" s="115">
        <v>1</v>
      </c>
      <c r="F43" s="115">
        <v>1</v>
      </c>
      <c r="G43" s="115" t="s">
        <v>264</v>
      </c>
      <c r="H43" s="114" t="s">
        <v>722</v>
      </c>
      <c r="I43" s="87" t="s">
        <v>684</v>
      </c>
      <c r="J43" s="87" t="s">
        <v>503</v>
      </c>
      <c r="K43" s="87" t="s">
        <v>224</v>
      </c>
      <c r="L43" s="87" t="s">
        <v>723</v>
      </c>
      <c r="M43" s="154" t="s">
        <v>504</v>
      </c>
      <c r="N43" s="87" t="s">
        <v>503</v>
      </c>
      <c r="O43" s="87" t="s">
        <v>505</v>
      </c>
      <c r="P43" s="87" t="s">
        <v>550</v>
      </c>
      <c r="Q43" s="87" t="s">
        <v>724</v>
      </c>
      <c r="R43" s="87" t="s">
        <v>27</v>
      </c>
      <c r="S43" s="87">
        <v>100</v>
      </c>
      <c r="T43" s="119">
        <v>25</v>
      </c>
      <c r="U43" s="119">
        <v>50</v>
      </c>
      <c r="V43" s="119">
        <v>75</v>
      </c>
      <c r="W43" s="119">
        <v>100</v>
      </c>
      <c r="X43" s="119">
        <v>100</v>
      </c>
      <c r="Y43" s="117">
        <v>0</v>
      </c>
      <c r="Z43" s="116" t="s">
        <v>508</v>
      </c>
      <c r="AA43" s="87" t="s">
        <v>725</v>
      </c>
      <c r="AB43" s="117">
        <v>0</v>
      </c>
      <c r="AC43" s="116">
        <v>0.2</v>
      </c>
      <c r="AD43" s="87" t="s">
        <v>726</v>
      </c>
      <c r="AE43" s="118">
        <v>45691</v>
      </c>
      <c r="AF43" s="118">
        <v>46022</v>
      </c>
      <c r="AG43" s="87" t="s">
        <v>552</v>
      </c>
      <c r="AH43" s="87" t="s">
        <v>404</v>
      </c>
      <c r="AI43" s="87" t="s">
        <v>405</v>
      </c>
      <c r="AJ43" s="87"/>
      <c r="AK43" s="87"/>
      <c r="AL43" s="87"/>
      <c r="AM43" s="87"/>
      <c r="AN43" s="87"/>
      <c r="AO43" s="87"/>
      <c r="AP43" s="87"/>
      <c r="AQ43" s="87"/>
      <c r="AR43" s="87"/>
      <c r="AS43" s="87"/>
      <c r="AT43" s="87" t="s">
        <v>405</v>
      </c>
      <c r="AU43" s="87" t="s">
        <v>405</v>
      </c>
      <c r="AV43" s="87"/>
      <c r="AW43" s="87" t="s">
        <v>405</v>
      </c>
      <c r="AX43" s="87" t="s">
        <v>405</v>
      </c>
      <c r="AY43" s="87" t="s">
        <v>405</v>
      </c>
      <c r="AZ43" s="87" t="s">
        <v>405</v>
      </c>
      <c r="BA43" s="87" t="s">
        <v>405</v>
      </c>
      <c r="BB43" s="87" t="s">
        <v>405</v>
      </c>
      <c r="BC43" s="87"/>
      <c r="BD43" s="87"/>
      <c r="BE43" s="87"/>
      <c r="BF43" s="87" t="s">
        <v>405</v>
      </c>
      <c r="BG43" s="87"/>
      <c r="BH43" s="87"/>
      <c r="BI43" s="87"/>
      <c r="BJ43" s="87"/>
      <c r="BK43" s="87"/>
      <c r="BL43" s="87"/>
      <c r="BM43" s="87"/>
      <c r="BN43" s="87"/>
      <c r="BO43" s="87"/>
      <c r="BP43" s="87"/>
      <c r="BQ43" s="87"/>
      <c r="BR43" s="87"/>
      <c r="BS43" s="87"/>
      <c r="BT43" s="87"/>
      <c r="BU43" s="87"/>
      <c r="BV43" s="87"/>
      <c r="BW43" s="87"/>
      <c r="BX43" s="87"/>
    </row>
    <row r="44" spans="1:78" ht="39">
      <c r="A44" s="114" t="s">
        <v>542</v>
      </c>
      <c r="B44" s="114" t="s">
        <v>543</v>
      </c>
      <c r="C44" s="115">
        <v>0.2</v>
      </c>
      <c r="D44" s="114" t="s">
        <v>719</v>
      </c>
      <c r="E44" s="115">
        <v>1</v>
      </c>
      <c r="F44" s="115">
        <v>1</v>
      </c>
      <c r="G44" s="115" t="s">
        <v>264</v>
      </c>
      <c r="H44" s="114" t="s">
        <v>722</v>
      </c>
      <c r="I44" s="87" t="s">
        <v>684</v>
      </c>
      <c r="J44" s="87" t="s">
        <v>503</v>
      </c>
      <c r="K44" s="87" t="s">
        <v>224</v>
      </c>
      <c r="L44" s="87" t="s">
        <v>723</v>
      </c>
      <c r="M44" s="154"/>
      <c r="N44" s="87" t="s">
        <v>503</v>
      </c>
      <c r="O44" s="87" t="s">
        <v>505</v>
      </c>
      <c r="P44" s="87" t="s">
        <v>550</v>
      </c>
      <c r="Q44" s="87" t="s">
        <v>724</v>
      </c>
      <c r="R44" s="87" t="s">
        <v>27</v>
      </c>
      <c r="S44" s="87">
        <v>100</v>
      </c>
      <c r="T44" s="119">
        <v>25</v>
      </c>
      <c r="U44" s="119">
        <v>50</v>
      </c>
      <c r="V44" s="119">
        <v>75</v>
      </c>
      <c r="W44" s="119">
        <v>100</v>
      </c>
      <c r="X44" s="119">
        <v>100</v>
      </c>
      <c r="Y44" s="117">
        <v>0</v>
      </c>
      <c r="Z44" s="116" t="s">
        <v>508</v>
      </c>
      <c r="AA44" s="87" t="s">
        <v>727</v>
      </c>
      <c r="AB44" s="117">
        <v>0</v>
      </c>
      <c r="AC44" s="116">
        <v>0.2</v>
      </c>
      <c r="AD44" s="87" t="s">
        <v>728</v>
      </c>
      <c r="AE44" s="118">
        <v>45691</v>
      </c>
      <c r="AF44" s="118">
        <v>46022</v>
      </c>
      <c r="AG44" s="87" t="s">
        <v>552</v>
      </c>
      <c r="AH44" s="87" t="s">
        <v>404</v>
      </c>
      <c r="AI44" s="87"/>
      <c r="AJ44" s="87"/>
      <c r="AK44" s="87"/>
      <c r="AL44" s="87"/>
      <c r="AM44" s="87"/>
      <c r="AN44" s="87"/>
      <c r="AO44" s="87"/>
      <c r="AP44" s="87"/>
      <c r="AQ44" s="87"/>
      <c r="AR44" s="87"/>
      <c r="AS44" s="87"/>
      <c r="AT44" s="87" t="s">
        <v>405</v>
      </c>
      <c r="AU44" s="87" t="s">
        <v>405</v>
      </c>
      <c r="AV44" s="87"/>
      <c r="AW44" s="87" t="s">
        <v>405</v>
      </c>
      <c r="AX44" s="87" t="s">
        <v>405</v>
      </c>
      <c r="AY44" s="87" t="s">
        <v>405</v>
      </c>
      <c r="AZ44" s="87" t="s">
        <v>405</v>
      </c>
      <c r="BA44" s="87" t="s">
        <v>405</v>
      </c>
      <c r="BB44" s="87" t="s">
        <v>405</v>
      </c>
      <c r="BC44" s="87"/>
      <c r="BD44" s="87"/>
      <c r="BE44" s="87"/>
      <c r="BF44" s="87" t="s">
        <v>405</v>
      </c>
      <c r="BG44" s="87"/>
      <c r="BH44" s="87"/>
      <c r="BI44" s="87"/>
      <c r="BJ44" s="87"/>
      <c r="BK44" s="87"/>
      <c r="BL44" s="87"/>
      <c r="BM44" s="87"/>
      <c r="BN44" s="87"/>
      <c r="BO44" s="87"/>
      <c r="BP44" s="87"/>
      <c r="BQ44" s="87"/>
      <c r="BR44" s="87"/>
      <c r="BS44" s="87"/>
      <c r="BT44" s="87"/>
      <c r="BU44" s="87"/>
      <c r="BV44" s="87"/>
      <c r="BW44" s="87"/>
      <c r="BX44" s="87"/>
    </row>
    <row r="45" spans="1:78" ht="25.5" customHeight="1">
      <c r="A45" s="114" t="s">
        <v>542</v>
      </c>
      <c r="B45" s="114" t="s">
        <v>543</v>
      </c>
      <c r="C45" s="115">
        <v>0.2</v>
      </c>
      <c r="D45" s="114" t="s">
        <v>719</v>
      </c>
      <c r="E45" s="115">
        <v>1</v>
      </c>
      <c r="F45" s="115">
        <v>1</v>
      </c>
      <c r="G45" s="115" t="s">
        <v>264</v>
      </c>
      <c r="H45" s="114" t="s">
        <v>722</v>
      </c>
      <c r="I45" s="87" t="s">
        <v>684</v>
      </c>
      <c r="J45" s="87" t="s">
        <v>503</v>
      </c>
      <c r="K45" s="87" t="s">
        <v>224</v>
      </c>
      <c r="L45" s="87" t="s">
        <v>723</v>
      </c>
      <c r="M45" s="154"/>
      <c r="N45" s="87" t="s">
        <v>503</v>
      </c>
      <c r="O45" s="87" t="s">
        <v>505</v>
      </c>
      <c r="P45" s="87" t="s">
        <v>550</v>
      </c>
      <c r="Q45" s="87" t="s">
        <v>724</v>
      </c>
      <c r="R45" s="87" t="s">
        <v>27</v>
      </c>
      <c r="S45" s="87">
        <v>100</v>
      </c>
      <c r="T45" s="119">
        <v>25</v>
      </c>
      <c r="U45" s="119">
        <v>50</v>
      </c>
      <c r="V45" s="119">
        <v>75</v>
      </c>
      <c r="W45" s="119">
        <v>100</v>
      </c>
      <c r="X45" s="119">
        <v>100</v>
      </c>
      <c r="Y45" s="117">
        <v>0</v>
      </c>
      <c r="Z45" s="116" t="s">
        <v>508</v>
      </c>
      <c r="AA45" s="87" t="s">
        <v>558</v>
      </c>
      <c r="AB45" s="117">
        <v>0</v>
      </c>
      <c r="AC45" s="116">
        <v>0.2</v>
      </c>
      <c r="AD45" s="87" t="s">
        <v>729</v>
      </c>
      <c r="AE45" s="118">
        <v>45664</v>
      </c>
      <c r="AF45" s="118">
        <v>46022</v>
      </c>
      <c r="AG45" s="87" t="s">
        <v>552</v>
      </c>
      <c r="AH45" s="87" t="s">
        <v>404</v>
      </c>
      <c r="AI45" s="87"/>
      <c r="AJ45" s="87"/>
      <c r="AK45" s="87"/>
      <c r="AL45" s="87"/>
      <c r="AM45" s="87"/>
      <c r="AN45" s="87"/>
      <c r="AO45" s="87"/>
      <c r="AP45" s="87"/>
      <c r="AQ45" s="87"/>
      <c r="AR45" s="87"/>
      <c r="AS45" s="87"/>
      <c r="AT45" s="87" t="s">
        <v>405</v>
      </c>
      <c r="AU45" s="87" t="s">
        <v>405</v>
      </c>
      <c r="AV45" s="87"/>
      <c r="AW45" s="87" t="s">
        <v>405</v>
      </c>
      <c r="AX45" s="87" t="s">
        <v>405</v>
      </c>
      <c r="AY45" s="87" t="s">
        <v>405</v>
      </c>
      <c r="AZ45" s="87" t="s">
        <v>405</v>
      </c>
      <c r="BA45" s="87" t="s">
        <v>405</v>
      </c>
      <c r="BB45" s="87" t="s">
        <v>405</v>
      </c>
      <c r="BC45" s="87"/>
      <c r="BD45" s="87"/>
      <c r="BE45" s="87"/>
      <c r="BF45" s="87" t="s">
        <v>405</v>
      </c>
      <c r="BG45" s="87"/>
      <c r="BH45" s="87"/>
      <c r="BI45" s="87"/>
      <c r="BJ45" s="87"/>
      <c r="BK45" s="87"/>
      <c r="BL45" s="87"/>
      <c r="BM45" s="87"/>
      <c r="BN45" s="87"/>
      <c r="BO45" s="87"/>
      <c r="BP45" s="87"/>
      <c r="BQ45" s="87"/>
      <c r="BR45" s="87"/>
      <c r="BS45" s="87"/>
      <c r="BT45" s="87"/>
      <c r="BU45" s="87"/>
      <c r="BV45" s="87"/>
      <c r="BW45" s="87"/>
      <c r="BX45" s="87"/>
    </row>
    <row r="46" spans="1:78" ht="39">
      <c r="A46" s="114" t="s">
        <v>542</v>
      </c>
      <c r="B46" s="114" t="s">
        <v>543</v>
      </c>
      <c r="C46" s="115">
        <v>0.2</v>
      </c>
      <c r="D46" s="114" t="s">
        <v>719</v>
      </c>
      <c r="E46" s="115">
        <v>1</v>
      </c>
      <c r="F46" s="115">
        <v>1</v>
      </c>
      <c r="G46" s="115" t="s">
        <v>264</v>
      </c>
      <c r="H46" s="114" t="s">
        <v>722</v>
      </c>
      <c r="I46" s="87" t="s">
        <v>684</v>
      </c>
      <c r="J46" s="87" t="s">
        <v>503</v>
      </c>
      <c r="K46" s="87" t="s">
        <v>224</v>
      </c>
      <c r="L46" s="87" t="s">
        <v>723</v>
      </c>
      <c r="M46" s="154"/>
      <c r="N46" s="87" t="s">
        <v>503</v>
      </c>
      <c r="O46" s="87" t="s">
        <v>505</v>
      </c>
      <c r="P46" s="87" t="s">
        <v>550</v>
      </c>
      <c r="Q46" s="87" t="s">
        <v>724</v>
      </c>
      <c r="R46" s="87" t="s">
        <v>27</v>
      </c>
      <c r="S46" s="87">
        <v>100</v>
      </c>
      <c r="T46" s="119">
        <v>25</v>
      </c>
      <c r="U46" s="119">
        <v>50</v>
      </c>
      <c r="V46" s="119">
        <v>75</v>
      </c>
      <c r="W46" s="119">
        <v>100</v>
      </c>
      <c r="X46" s="119">
        <v>100</v>
      </c>
      <c r="Y46" s="117">
        <v>0</v>
      </c>
      <c r="Z46" s="116" t="s">
        <v>508</v>
      </c>
      <c r="AA46" s="87" t="s">
        <v>730</v>
      </c>
      <c r="AB46" s="117">
        <v>0</v>
      </c>
      <c r="AC46" s="116">
        <v>0.2</v>
      </c>
      <c r="AD46" s="87" t="s">
        <v>731</v>
      </c>
      <c r="AE46" s="118">
        <v>45691</v>
      </c>
      <c r="AF46" s="118">
        <v>46022</v>
      </c>
      <c r="AG46" s="87" t="s">
        <v>552</v>
      </c>
      <c r="AH46" s="87" t="s">
        <v>404</v>
      </c>
      <c r="AI46" s="87"/>
      <c r="AJ46" s="87"/>
      <c r="AK46" s="87"/>
      <c r="AL46" s="87"/>
      <c r="AM46" s="87"/>
      <c r="AN46" s="87"/>
      <c r="AO46" s="87"/>
      <c r="AP46" s="87"/>
      <c r="AQ46" s="87"/>
      <c r="AR46" s="87"/>
      <c r="AS46" s="87"/>
      <c r="AT46" s="87" t="s">
        <v>405</v>
      </c>
      <c r="AU46" s="87" t="s">
        <v>405</v>
      </c>
      <c r="AV46" s="87"/>
      <c r="AW46" s="87" t="s">
        <v>405</v>
      </c>
      <c r="AX46" s="87" t="s">
        <v>405</v>
      </c>
      <c r="AY46" s="87" t="s">
        <v>405</v>
      </c>
      <c r="AZ46" s="87" t="s">
        <v>405</v>
      </c>
      <c r="BA46" s="87" t="s">
        <v>405</v>
      </c>
      <c r="BB46" s="87" t="s">
        <v>405</v>
      </c>
      <c r="BC46" s="87"/>
      <c r="BD46" s="87"/>
      <c r="BE46" s="87"/>
      <c r="BF46" s="87" t="s">
        <v>405</v>
      </c>
      <c r="BG46" s="87"/>
      <c r="BH46" s="87"/>
      <c r="BI46" s="87"/>
      <c r="BJ46" s="87"/>
      <c r="BK46" s="87"/>
      <c r="BL46" s="87"/>
      <c r="BM46" s="87"/>
      <c r="BN46" s="87"/>
      <c r="BO46" s="87"/>
      <c r="BP46" s="87"/>
      <c r="BQ46" s="87"/>
      <c r="BR46" s="87"/>
      <c r="BS46" s="87"/>
      <c r="BT46" s="87"/>
      <c r="BU46" s="87"/>
      <c r="BV46" s="87"/>
      <c r="BW46" s="87"/>
      <c r="BX46" s="87"/>
    </row>
    <row r="47" spans="1:78" ht="39">
      <c r="A47" s="114" t="s">
        <v>542</v>
      </c>
      <c r="B47" s="114" t="s">
        <v>543</v>
      </c>
      <c r="C47" s="115">
        <v>0.2</v>
      </c>
      <c r="D47" s="114" t="s">
        <v>719</v>
      </c>
      <c r="E47" s="115">
        <v>1</v>
      </c>
      <c r="F47" s="115">
        <v>1</v>
      </c>
      <c r="G47" s="115" t="s">
        <v>732</v>
      </c>
      <c r="H47" s="114" t="s">
        <v>722</v>
      </c>
      <c r="I47" s="87" t="s">
        <v>684</v>
      </c>
      <c r="J47" s="87" t="s">
        <v>503</v>
      </c>
      <c r="K47" s="87" t="s">
        <v>733</v>
      </c>
      <c r="L47" s="87" t="s">
        <v>723</v>
      </c>
      <c r="M47" s="154"/>
      <c r="N47" s="87" t="s">
        <v>503</v>
      </c>
      <c r="O47" s="87" t="s">
        <v>505</v>
      </c>
      <c r="P47" s="87" t="s">
        <v>550</v>
      </c>
      <c r="Q47" s="87" t="s">
        <v>724</v>
      </c>
      <c r="R47" s="87" t="s">
        <v>27</v>
      </c>
      <c r="S47" s="87">
        <v>100</v>
      </c>
      <c r="T47" s="119">
        <v>25</v>
      </c>
      <c r="U47" s="119">
        <v>50</v>
      </c>
      <c r="V47" s="119">
        <v>75</v>
      </c>
      <c r="W47" s="119">
        <v>100</v>
      </c>
      <c r="X47" s="119">
        <v>100</v>
      </c>
      <c r="Y47" s="117">
        <v>0</v>
      </c>
      <c r="Z47" s="116" t="s">
        <v>508</v>
      </c>
      <c r="AA47" s="87" t="s">
        <v>734</v>
      </c>
      <c r="AB47" s="117">
        <v>0</v>
      </c>
      <c r="AC47" s="116">
        <v>0.2</v>
      </c>
      <c r="AD47" s="87" t="s">
        <v>735</v>
      </c>
      <c r="AE47" s="118">
        <v>45992</v>
      </c>
      <c r="AF47" s="118">
        <v>46022</v>
      </c>
      <c r="AG47" s="87" t="s">
        <v>552</v>
      </c>
      <c r="AH47" s="87" t="s">
        <v>404</v>
      </c>
      <c r="AI47" s="87"/>
      <c r="AJ47" s="87"/>
      <c r="AK47" s="87"/>
      <c r="AL47" s="87"/>
      <c r="AM47" s="87"/>
      <c r="AN47" s="87"/>
      <c r="AO47" s="87"/>
      <c r="AP47" s="87"/>
      <c r="AQ47" s="87"/>
      <c r="AR47" s="87"/>
      <c r="AS47" s="87"/>
      <c r="AT47" s="87" t="s">
        <v>405</v>
      </c>
      <c r="AU47" s="87" t="s">
        <v>405</v>
      </c>
      <c r="AV47" s="87"/>
      <c r="AW47" s="87" t="s">
        <v>405</v>
      </c>
      <c r="AX47" s="87" t="s">
        <v>405</v>
      </c>
      <c r="AY47" s="87" t="s">
        <v>405</v>
      </c>
      <c r="AZ47" s="87" t="s">
        <v>405</v>
      </c>
      <c r="BA47" s="87" t="s">
        <v>405</v>
      </c>
      <c r="BB47" s="87" t="s">
        <v>405</v>
      </c>
      <c r="BC47" s="87"/>
      <c r="BD47" s="87"/>
      <c r="BE47" s="87"/>
      <c r="BF47" s="87" t="s">
        <v>405</v>
      </c>
      <c r="BG47" s="87"/>
      <c r="BH47" s="87"/>
      <c r="BI47" s="87"/>
      <c r="BJ47" s="87"/>
      <c r="BK47" s="87"/>
      <c r="BL47" s="87"/>
      <c r="BM47" s="87"/>
      <c r="BN47" s="87"/>
      <c r="BO47" s="87"/>
      <c r="BP47" s="87"/>
      <c r="BQ47" s="87"/>
      <c r="BR47" s="87"/>
      <c r="BS47" s="87"/>
      <c r="BT47" s="87"/>
      <c r="BU47" s="87"/>
      <c r="BV47" s="87"/>
      <c r="BW47" s="87"/>
      <c r="BX47" s="87"/>
    </row>
    <row r="48" spans="1:78" ht="39">
      <c r="A48" s="114" t="s">
        <v>736</v>
      </c>
      <c r="B48" s="114" t="s">
        <v>543</v>
      </c>
      <c r="C48" s="115">
        <v>0.2</v>
      </c>
      <c r="D48" s="114" t="s">
        <v>719</v>
      </c>
      <c r="E48" s="115">
        <v>1</v>
      </c>
      <c r="F48" s="115">
        <v>1</v>
      </c>
      <c r="G48" s="115" t="s">
        <v>22</v>
      </c>
      <c r="H48" s="114" t="s">
        <v>737</v>
      </c>
      <c r="I48" s="87" t="s">
        <v>738</v>
      </c>
      <c r="J48" s="87" t="s">
        <v>481</v>
      </c>
      <c r="K48" s="87" t="s">
        <v>24</v>
      </c>
      <c r="L48" s="87" t="s">
        <v>739</v>
      </c>
      <c r="M48" s="87" t="s">
        <v>560</v>
      </c>
      <c r="N48" s="87" t="s">
        <v>740</v>
      </c>
      <c r="O48" s="87" t="s">
        <v>505</v>
      </c>
      <c r="P48" s="87" t="s">
        <v>741</v>
      </c>
      <c r="Q48" s="87" t="s">
        <v>742</v>
      </c>
      <c r="R48" s="87" t="s">
        <v>27</v>
      </c>
      <c r="S48" s="116">
        <v>0.94</v>
      </c>
      <c r="T48" s="116">
        <v>0.15</v>
      </c>
      <c r="U48" s="116">
        <v>0.4</v>
      </c>
      <c r="V48" s="116">
        <v>0.75</v>
      </c>
      <c r="W48" s="116">
        <v>1</v>
      </c>
      <c r="X48" s="116">
        <v>1</v>
      </c>
      <c r="Y48" s="117">
        <v>44000000</v>
      </c>
      <c r="Z48" s="116" t="s">
        <v>491</v>
      </c>
      <c r="AA48" s="87" t="s">
        <v>743</v>
      </c>
      <c r="AB48" s="117">
        <v>0</v>
      </c>
      <c r="AC48" s="116">
        <v>0.25</v>
      </c>
      <c r="AD48" s="87" t="s">
        <v>35</v>
      </c>
      <c r="AE48" s="118">
        <v>45689</v>
      </c>
      <c r="AF48" s="118">
        <v>46022</v>
      </c>
      <c r="AG48" s="87" t="s">
        <v>36</v>
      </c>
      <c r="AH48" s="87" t="s">
        <v>404</v>
      </c>
      <c r="AI48" s="87" t="s">
        <v>405</v>
      </c>
      <c r="AJ48" s="87" t="s">
        <v>661</v>
      </c>
      <c r="AK48" s="87" t="s">
        <v>661</v>
      </c>
      <c r="AL48" s="87" t="s">
        <v>661</v>
      </c>
      <c r="AM48" s="87" t="s">
        <v>661</v>
      </c>
      <c r="AN48" s="87" t="s">
        <v>661</v>
      </c>
      <c r="AO48" s="87" t="s">
        <v>661</v>
      </c>
      <c r="AP48" s="87" t="s">
        <v>661</v>
      </c>
      <c r="AQ48" s="87" t="s">
        <v>661</v>
      </c>
      <c r="AR48" s="87" t="s">
        <v>661</v>
      </c>
      <c r="AS48" s="87" t="s">
        <v>661</v>
      </c>
      <c r="AT48" s="87" t="s">
        <v>405</v>
      </c>
      <c r="AU48" s="87" t="s">
        <v>405</v>
      </c>
      <c r="AV48" s="87" t="s">
        <v>661</v>
      </c>
      <c r="AW48" s="87" t="s">
        <v>405</v>
      </c>
      <c r="AX48" s="87" t="s">
        <v>405</v>
      </c>
      <c r="AY48" s="87" t="s">
        <v>405</v>
      </c>
      <c r="AZ48" s="87" t="s">
        <v>405</v>
      </c>
      <c r="BA48" s="87" t="s">
        <v>405</v>
      </c>
      <c r="BB48" s="87" t="s">
        <v>405</v>
      </c>
      <c r="BC48" s="87" t="s">
        <v>405</v>
      </c>
      <c r="BD48" s="87" t="s">
        <v>661</v>
      </c>
      <c r="BE48" s="87" t="s">
        <v>405</v>
      </c>
      <c r="BF48" s="87" t="s">
        <v>405</v>
      </c>
      <c r="BG48" s="87" t="s">
        <v>405</v>
      </c>
      <c r="BH48" s="87" t="s">
        <v>661</v>
      </c>
      <c r="BI48" s="87" t="s">
        <v>661</v>
      </c>
      <c r="BJ48" s="87" t="s">
        <v>661</v>
      </c>
      <c r="BK48" s="87" t="s">
        <v>661</v>
      </c>
      <c r="BL48" s="87" t="s">
        <v>661</v>
      </c>
      <c r="BM48" s="87" t="s">
        <v>661</v>
      </c>
      <c r="BN48" s="87" t="s">
        <v>661</v>
      </c>
      <c r="BO48" s="87" t="s">
        <v>661</v>
      </c>
      <c r="BP48" s="87" t="s">
        <v>661</v>
      </c>
      <c r="BQ48" s="87" t="s">
        <v>661</v>
      </c>
      <c r="BR48" s="87" t="s">
        <v>661</v>
      </c>
      <c r="BS48" s="87" t="s">
        <v>661</v>
      </c>
      <c r="BT48" s="87" t="s">
        <v>661</v>
      </c>
      <c r="BU48" s="87" t="s">
        <v>661</v>
      </c>
      <c r="BV48" s="87" t="s">
        <v>661</v>
      </c>
      <c r="BW48" s="87" t="s">
        <v>661</v>
      </c>
      <c r="BX48" s="87" t="s">
        <v>661</v>
      </c>
    </row>
    <row r="49" spans="1:78" ht="39">
      <c r="A49" s="114" t="s">
        <v>736</v>
      </c>
      <c r="B49" s="114" t="s">
        <v>543</v>
      </c>
      <c r="C49" s="115">
        <v>0.2</v>
      </c>
      <c r="D49" s="114" t="s">
        <v>719</v>
      </c>
      <c r="E49" s="115">
        <v>1</v>
      </c>
      <c r="F49" s="115">
        <v>1</v>
      </c>
      <c r="G49" s="115" t="s">
        <v>22</v>
      </c>
      <c r="H49" s="114" t="s">
        <v>737</v>
      </c>
      <c r="I49" s="87" t="s">
        <v>738</v>
      </c>
      <c r="J49" s="87" t="s">
        <v>481</v>
      </c>
      <c r="K49" s="87" t="s">
        <v>24</v>
      </c>
      <c r="L49" s="87" t="s">
        <v>739</v>
      </c>
      <c r="M49" s="87" t="s">
        <v>560</v>
      </c>
      <c r="N49" s="87" t="s">
        <v>740</v>
      </c>
      <c r="O49" s="87" t="s">
        <v>505</v>
      </c>
      <c r="P49" s="87" t="s">
        <v>741</v>
      </c>
      <c r="Q49" s="87" t="s">
        <v>744</v>
      </c>
      <c r="R49" s="87" t="s">
        <v>27</v>
      </c>
      <c r="S49" s="116">
        <v>0.94</v>
      </c>
      <c r="T49" s="116">
        <v>0.15</v>
      </c>
      <c r="U49" s="116">
        <v>0.4</v>
      </c>
      <c r="V49" s="116">
        <v>0.75</v>
      </c>
      <c r="W49" s="116">
        <v>1</v>
      </c>
      <c r="X49" s="116">
        <v>1</v>
      </c>
      <c r="Y49" s="117">
        <v>44000001</v>
      </c>
      <c r="Z49" s="116" t="s">
        <v>491</v>
      </c>
      <c r="AA49" s="87" t="s">
        <v>745</v>
      </c>
      <c r="AB49" s="117">
        <v>44000000</v>
      </c>
      <c r="AC49" s="116">
        <v>0.25</v>
      </c>
      <c r="AD49" s="87" t="s">
        <v>38</v>
      </c>
      <c r="AE49" s="118">
        <v>45689</v>
      </c>
      <c r="AF49" s="118">
        <v>46022</v>
      </c>
      <c r="AG49" s="87" t="s">
        <v>33</v>
      </c>
      <c r="AH49" s="87" t="s">
        <v>404</v>
      </c>
      <c r="AI49" s="87" t="s">
        <v>661</v>
      </c>
      <c r="AJ49" s="87" t="s">
        <v>405</v>
      </c>
      <c r="AK49" s="87" t="s">
        <v>405</v>
      </c>
      <c r="AL49" s="87" t="s">
        <v>661</v>
      </c>
      <c r="AM49" s="87" t="s">
        <v>661</v>
      </c>
      <c r="AN49" s="87" t="s">
        <v>405</v>
      </c>
      <c r="AO49" s="87" t="s">
        <v>661</v>
      </c>
      <c r="AP49" s="87" t="s">
        <v>661</v>
      </c>
      <c r="AQ49" s="87" t="s">
        <v>661</v>
      </c>
      <c r="AR49" s="87" t="s">
        <v>661</v>
      </c>
      <c r="AS49" s="87" t="s">
        <v>661</v>
      </c>
      <c r="AT49" s="87" t="s">
        <v>405</v>
      </c>
      <c r="AU49" s="87" t="s">
        <v>405</v>
      </c>
      <c r="AV49" s="87" t="s">
        <v>661</v>
      </c>
      <c r="AW49" s="87" t="s">
        <v>405</v>
      </c>
      <c r="AX49" s="87" t="s">
        <v>405</v>
      </c>
      <c r="AY49" s="87" t="s">
        <v>405</v>
      </c>
      <c r="AZ49" s="87" t="s">
        <v>405</v>
      </c>
      <c r="BA49" s="87" t="s">
        <v>405</v>
      </c>
      <c r="BB49" s="87" t="s">
        <v>405</v>
      </c>
      <c r="BC49" s="87" t="s">
        <v>405</v>
      </c>
      <c r="BD49" s="87" t="s">
        <v>661</v>
      </c>
      <c r="BE49" s="87" t="s">
        <v>405</v>
      </c>
      <c r="BF49" s="87" t="s">
        <v>405</v>
      </c>
      <c r="BG49" s="87" t="s">
        <v>405</v>
      </c>
      <c r="BH49" s="87" t="s">
        <v>661</v>
      </c>
      <c r="BI49" s="87" t="s">
        <v>661</v>
      </c>
      <c r="BJ49" s="87" t="s">
        <v>661</v>
      </c>
      <c r="BK49" s="87" t="s">
        <v>661</v>
      </c>
      <c r="BL49" s="87" t="s">
        <v>661</v>
      </c>
      <c r="BM49" s="87" t="s">
        <v>661</v>
      </c>
      <c r="BN49" s="87" t="s">
        <v>661</v>
      </c>
      <c r="BO49" s="87" t="s">
        <v>405</v>
      </c>
      <c r="BP49" s="87" t="s">
        <v>661</v>
      </c>
      <c r="BQ49" s="87" t="s">
        <v>661</v>
      </c>
      <c r="BR49" s="87" t="s">
        <v>661</v>
      </c>
      <c r="BS49" s="87" t="s">
        <v>661</v>
      </c>
      <c r="BT49" s="87" t="s">
        <v>661</v>
      </c>
      <c r="BU49" s="87" t="s">
        <v>661</v>
      </c>
      <c r="BV49" s="87" t="s">
        <v>661</v>
      </c>
      <c r="BW49" s="87" t="s">
        <v>661</v>
      </c>
      <c r="BX49" s="87" t="s">
        <v>661</v>
      </c>
    </row>
    <row r="50" spans="1:78" ht="50">
      <c r="A50" s="114" t="s">
        <v>736</v>
      </c>
      <c r="B50" s="114" t="s">
        <v>543</v>
      </c>
      <c r="C50" s="115">
        <v>0.2</v>
      </c>
      <c r="D50" s="114" t="s">
        <v>719</v>
      </c>
      <c r="E50" s="115">
        <v>1</v>
      </c>
      <c r="F50" s="115">
        <v>1</v>
      </c>
      <c r="G50" s="115" t="s">
        <v>22</v>
      </c>
      <c r="H50" s="114" t="s">
        <v>737</v>
      </c>
      <c r="I50" s="87" t="s">
        <v>738</v>
      </c>
      <c r="J50" s="87" t="s">
        <v>481</v>
      </c>
      <c r="K50" s="87" t="s">
        <v>24</v>
      </c>
      <c r="L50" s="87" t="s">
        <v>739</v>
      </c>
      <c r="M50" s="87" t="s">
        <v>560</v>
      </c>
      <c r="N50" s="87" t="s">
        <v>740</v>
      </c>
      <c r="O50" s="87" t="s">
        <v>505</v>
      </c>
      <c r="P50" s="87" t="s">
        <v>741</v>
      </c>
      <c r="Q50" s="87" t="s">
        <v>746</v>
      </c>
      <c r="R50" s="87" t="s">
        <v>27</v>
      </c>
      <c r="S50" s="116">
        <v>0.94</v>
      </c>
      <c r="T50" s="116">
        <v>0.15</v>
      </c>
      <c r="U50" s="116">
        <v>0.4</v>
      </c>
      <c r="V50" s="116">
        <v>0.75</v>
      </c>
      <c r="W50" s="116">
        <v>1</v>
      </c>
      <c r="X50" s="116">
        <v>1</v>
      </c>
      <c r="Y50" s="117">
        <v>44000002</v>
      </c>
      <c r="Z50" s="116" t="s">
        <v>491</v>
      </c>
      <c r="AA50" s="87" t="s">
        <v>747</v>
      </c>
      <c r="AB50" s="117">
        <v>0</v>
      </c>
      <c r="AC50" s="116">
        <v>0.25</v>
      </c>
      <c r="AD50" s="87" t="s">
        <v>32</v>
      </c>
      <c r="AE50" s="118">
        <v>45689</v>
      </c>
      <c r="AF50" s="118">
        <v>46022</v>
      </c>
      <c r="AG50" s="87" t="s">
        <v>33</v>
      </c>
      <c r="AH50" s="87" t="s">
        <v>404</v>
      </c>
      <c r="AI50" s="87" t="s">
        <v>405</v>
      </c>
      <c r="AJ50" s="87" t="s">
        <v>661</v>
      </c>
      <c r="AK50" s="87" t="s">
        <v>661</v>
      </c>
      <c r="AL50" s="87" t="s">
        <v>661</v>
      </c>
      <c r="AM50" s="87" t="s">
        <v>661</v>
      </c>
      <c r="AN50" s="87" t="s">
        <v>661</v>
      </c>
      <c r="AO50" s="87" t="s">
        <v>661</v>
      </c>
      <c r="AP50" s="87" t="s">
        <v>661</v>
      </c>
      <c r="AQ50" s="87" t="s">
        <v>661</v>
      </c>
      <c r="AR50" s="87" t="s">
        <v>661</v>
      </c>
      <c r="AS50" s="87" t="s">
        <v>661</v>
      </c>
      <c r="AT50" s="87" t="s">
        <v>405</v>
      </c>
      <c r="AU50" s="87" t="s">
        <v>405</v>
      </c>
      <c r="AV50" s="87" t="s">
        <v>661</v>
      </c>
      <c r="AW50" s="87" t="s">
        <v>405</v>
      </c>
      <c r="AX50" s="87" t="s">
        <v>405</v>
      </c>
      <c r="AY50" s="87" t="s">
        <v>405</v>
      </c>
      <c r="AZ50" s="87" t="s">
        <v>405</v>
      </c>
      <c r="BA50" s="87" t="s">
        <v>405</v>
      </c>
      <c r="BB50" s="87" t="s">
        <v>405</v>
      </c>
      <c r="BC50" s="87" t="s">
        <v>405</v>
      </c>
      <c r="BD50" s="87" t="s">
        <v>661</v>
      </c>
      <c r="BE50" s="87" t="s">
        <v>405</v>
      </c>
      <c r="BF50" s="87" t="s">
        <v>405</v>
      </c>
      <c r="BG50" s="87" t="s">
        <v>405</v>
      </c>
      <c r="BH50" s="87" t="s">
        <v>661</v>
      </c>
      <c r="BI50" s="87" t="s">
        <v>661</v>
      </c>
      <c r="BJ50" s="87" t="s">
        <v>661</v>
      </c>
      <c r="BK50" s="87" t="s">
        <v>661</v>
      </c>
      <c r="BL50" s="87" t="s">
        <v>661</v>
      </c>
      <c r="BM50" s="87" t="s">
        <v>661</v>
      </c>
      <c r="BN50" s="87" t="s">
        <v>661</v>
      </c>
      <c r="BO50" s="87" t="s">
        <v>661</v>
      </c>
      <c r="BP50" s="87" t="s">
        <v>661</v>
      </c>
      <c r="BQ50" s="87" t="s">
        <v>661</v>
      </c>
      <c r="BR50" s="87" t="s">
        <v>661</v>
      </c>
      <c r="BS50" s="87" t="s">
        <v>661</v>
      </c>
      <c r="BT50" s="87" t="s">
        <v>661</v>
      </c>
      <c r="BU50" s="87" t="s">
        <v>661</v>
      </c>
      <c r="BV50" s="87" t="s">
        <v>661</v>
      </c>
      <c r="BW50" s="87" t="s">
        <v>661</v>
      </c>
      <c r="BX50" s="87" t="s">
        <v>661</v>
      </c>
    </row>
    <row r="51" spans="1:78" ht="39">
      <c r="A51" s="114" t="s">
        <v>736</v>
      </c>
      <c r="B51" s="114" t="s">
        <v>543</v>
      </c>
      <c r="C51" s="115">
        <v>0.2</v>
      </c>
      <c r="D51" s="114" t="s">
        <v>719</v>
      </c>
      <c r="E51" s="115">
        <v>1</v>
      </c>
      <c r="F51" s="115">
        <v>1</v>
      </c>
      <c r="G51" s="115" t="s">
        <v>22</v>
      </c>
      <c r="H51" s="114" t="s">
        <v>737</v>
      </c>
      <c r="I51" s="87" t="s">
        <v>738</v>
      </c>
      <c r="J51" s="87" t="s">
        <v>481</v>
      </c>
      <c r="K51" s="87" t="s">
        <v>24</v>
      </c>
      <c r="L51" s="87" t="s">
        <v>739</v>
      </c>
      <c r="M51" s="87" t="s">
        <v>560</v>
      </c>
      <c r="N51" s="87" t="s">
        <v>740</v>
      </c>
      <c r="O51" s="87" t="s">
        <v>505</v>
      </c>
      <c r="P51" s="87" t="s">
        <v>741</v>
      </c>
      <c r="Q51" s="87" t="s">
        <v>748</v>
      </c>
      <c r="R51" s="87" t="s">
        <v>27</v>
      </c>
      <c r="S51" s="116">
        <v>0.94</v>
      </c>
      <c r="T51" s="116">
        <v>0.15</v>
      </c>
      <c r="U51" s="116">
        <v>0.4</v>
      </c>
      <c r="V51" s="116">
        <v>0.75</v>
      </c>
      <c r="W51" s="116">
        <v>1</v>
      </c>
      <c r="X51" s="116">
        <v>1</v>
      </c>
      <c r="Y51" s="117">
        <v>44000003</v>
      </c>
      <c r="Z51" s="116" t="s">
        <v>491</v>
      </c>
      <c r="AA51" s="87" t="s">
        <v>749</v>
      </c>
      <c r="AB51" s="117">
        <v>0</v>
      </c>
      <c r="AC51" s="116">
        <v>0.25</v>
      </c>
      <c r="AD51" s="87" t="s">
        <v>40</v>
      </c>
      <c r="AE51" s="118">
        <v>45689</v>
      </c>
      <c r="AF51" s="118">
        <v>46022</v>
      </c>
      <c r="AG51" s="87" t="s">
        <v>41</v>
      </c>
      <c r="AH51" s="87" t="s">
        <v>404</v>
      </c>
      <c r="AI51" s="87" t="s">
        <v>661</v>
      </c>
      <c r="AJ51" s="87" t="s">
        <v>661</v>
      </c>
      <c r="AK51" s="87" t="s">
        <v>661</v>
      </c>
      <c r="AL51" s="87" t="s">
        <v>661</v>
      </c>
      <c r="AM51" s="87" t="s">
        <v>661</v>
      </c>
      <c r="AN51" s="87" t="s">
        <v>661</v>
      </c>
      <c r="AO51" s="87" t="s">
        <v>661</v>
      </c>
      <c r="AP51" s="87" t="s">
        <v>661</v>
      </c>
      <c r="AQ51" s="87" t="s">
        <v>661</v>
      </c>
      <c r="AR51" s="87" t="s">
        <v>661</v>
      </c>
      <c r="AS51" s="87" t="s">
        <v>661</v>
      </c>
      <c r="AT51" s="87" t="s">
        <v>405</v>
      </c>
      <c r="AU51" s="87" t="s">
        <v>405</v>
      </c>
      <c r="AV51" s="87" t="s">
        <v>661</v>
      </c>
      <c r="AW51" s="87" t="s">
        <v>405</v>
      </c>
      <c r="AX51" s="87" t="s">
        <v>405</v>
      </c>
      <c r="AY51" s="87" t="s">
        <v>405</v>
      </c>
      <c r="AZ51" s="87" t="s">
        <v>405</v>
      </c>
      <c r="BA51" s="87" t="s">
        <v>405</v>
      </c>
      <c r="BB51" s="87" t="s">
        <v>405</v>
      </c>
      <c r="BC51" s="87" t="s">
        <v>405</v>
      </c>
      <c r="BD51" s="87" t="s">
        <v>661</v>
      </c>
      <c r="BE51" s="87" t="s">
        <v>405</v>
      </c>
      <c r="BF51" s="87" t="s">
        <v>405</v>
      </c>
      <c r="BG51" s="87" t="s">
        <v>405</v>
      </c>
      <c r="BH51" s="87" t="s">
        <v>661</v>
      </c>
      <c r="BI51" s="87" t="s">
        <v>661</v>
      </c>
      <c r="BJ51" s="87" t="s">
        <v>661</v>
      </c>
      <c r="BK51" s="87" t="s">
        <v>661</v>
      </c>
      <c r="BL51" s="87" t="s">
        <v>661</v>
      </c>
      <c r="BM51" s="87" t="s">
        <v>661</v>
      </c>
      <c r="BN51" s="87" t="s">
        <v>661</v>
      </c>
      <c r="BO51" s="87" t="s">
        <v>661</v>
      </c>
      <c r="BP51" s="87" t="s">
        <v>661</v>
      </c>
      <c r="BQ51" s="87" t="s">
        <v>661</v>
      </c>
      <c r="BR51" s="87" t="s">
        <v>661</v>
      </c>
      <c r="BS51" s="87" t="s">
        <v>661</v>
      </c>
      <c r="BT51" s="87" t="s">
        <v>661</v>
      </c>
      <c r="BU51" s="87" t="s">
        <v>661</v>
      </c>
      <c r="BV51" s="87" t="s">
        <v>661</v>
      </c>
      <c r="BW51" s="87" t="s">
        <v>661</v>
      </c>
      <c r="BX51" s="87" t="s">
        <v>661</v>
      </c>
    </row>
    <row r="52" spans="1:78" ht="87.5">
      <c r="A52" s="114" t="s">
        <v>542</v>
      </c>
      <c r="B52" s="114" t="s">
        <v>543</v>
      </c>
      <c r="C52" s="115">
        <v>0.2</v>
      </c>
      <c r="D52" s="114" t="s">
        <v>719</v>
      </c>
      <c r="E52" s="115">
        <v>1</v>
      </c>
      <c r="F52" s="115">
        <v>1</v>
      </c>
      <c r="G52" s="115" t="s">
        <v>42</v>
      </c>
      <c r="H52" s="114" t="s">
        <v>750</v>
      </c>
      <c r="I52" s="87" t="s">
        <v>751</v>
      </c>
      <c r="J52" s="87" t="s">
        <v>481</v>
      </c>
      <c r="K52" s="87" t="s">
        <v>44</v>
      </c>
      <c r="L52" s="87" t="s">
        <v>752</v>
      </c>
      <c r="M52" s="87" t="s">
        <v>563</v>
      </c>
      <c r="N52" s="87" t="s">
        <v>481</v>
      </c>
      <c r="O52" s="87" t="s">
        <v>505</v>
      </c>
      <c r="P52" s="87" t="s">
        <v>564</v>
      </c>
      <c r="Q52" s="87" t="s">
        <v>753</v>
      </c>
      <c r="R52" s="87" t="s">
        <v>27</v>
      </c>
      <c r="S52" s="87" t="s">
        <v>508</v>
      </c>
      <c r="T52" s="116">
        <v>1</v>
      </c>
      <c r="U52" s="116">
        <v>1</v>
      </c>
      <c r="V52" s="116">
        <v>1</v>
      </c>
      <c r="W52" s="116">
        <v>1</v>
      </c>
      <c r="X52" s="116">
        <v>1</v>
      </c>
      <c r="Y52" s="117">
        <v>160000000</v>
      </c>
      <c r="Z52" s="87" t="s">
        <v>491</v>
      </c>
      <c r="AA52" s="87" t="s">
        <v>754</v>
      </c>
      <c r="AB52" s="117">
        <v>0</v>
      </c>
      <c r="AC52" s="116">
        <v>0.3</v>
      </c>
      <c r="AD52" s="87" t="s">
        <v>52</v>
      </c>
      <c r="AE52" s="118">
        <v>45658</v>
      </c>
      <c r="AF52" s="118">
        <v>45688</v>
      </c>
      <c r="AG52" s="87" t="s">
        <v>755</v>
      </c>
      <c r="AH52" s="87" t="s">
        <v>404</v>
      </c>
      <c r="AI52" s="87" t="s">
        <v>405</v>
      </c>
      <c r="AJ52" s="87"/>
      <c r="AK52" s="87"/>
      <c r="AL52" s="87"/>
      <c r="AM52" s="87"/>
      <c r="AN52" s="87"/>
      <c r="AO52" s="87"/>
      <c r="AP52" s="87"/>
      <c r="AQ52" s="87"/>
      <c r="AR52" s="87"/>
      <c r="AS52" s="87"/>
      <c r="AT52" s="87" t="s">
        <v>405</v>
      </c>
      <c r="AU52" s="87" t="s">
        <v>405</v>
      </c>
      <c r="AV52" s="87"/>
      <c r="AW52" s="87" t="s">
        <v>405</v>
      </c>
      <c r="AX52" s="87" t="s">
        <v>405</v>
      </c>
      <c r="AY52" s="87" t="s">
        <v>405</v>
      </c>
      <c r="AZ52" s="87" t="s">
        <v>405</v>
      </c>
      <c r="BA52" s="87" t="s">
        <v>405</v>
      </c>
      <c r="BB52" s="87" t="s">
        <v>405</v>
      </c>
      <c r="BC52" s="87" t="s">
        <v>405</v>
      </c>
      <c r="BD52" s="87"/>
      <c r="BE52" s="87" t="s">
        <v>405</v>
      </c>
      <c r="BF52" s="87" t="s">
        <v>405</v>
      </c>
      <c r="BG52" s="87" t="s">
        <v>405</v>
      </c>
      <c r="BH52" s="87"/>
      <c r="BI52" s="87"/>
      <c r="BJ52" s="87"/>
      <c r="BK52" s="87"/>
      <c r="BL52" s="87"/>
      <c r="BM52" s="87"/>
      <c r="BN52" s="87"/>
      <c r="BO52" s="87"/>
      <c r="BP52" s="87" t="s">
        <v>405</v>
      </c>
      <c r="BQ52" s="87" t="s">
        <v>405</v>
      </c>
      <c r="BR52" s="87" t="s">
        <v>405</v>
      </c>
      <c r="BS52" s="87" t="s">
        <v>405</v>
      </c>
      <c r="BT52" s="87" t="s">
        <v>405</v>
      </c>
      <c r="BU52" s="87" t="s">
        <v>405</v>
      </c>
      <c r="BV52" s="87"/>
      <c r="BW52" s="87"/>
      <c r="BX52" s="87"/>
    </row>
    <row r="53" spans="1:78" ht="87.5">
      <c r="A53" s="114" t="s">
        <v>542</v>
      </c>
      <c r="B53" s="114" t="s">
        <v>543</v>
      </c>
      <c r="C53" s="115">
        <v>0.2</v>
      </c>
      <c r="D53" s="114" t="s">
        <v>719</v>
      </c>
      <c r="E53" s="115">
        <v>1</v>
      </c>
      <c r="F53" s="115">
        <v>1</v>
      </c>
      <c r="G53" s="115" t="s">
        <v>42</v>
      </c>
      <c r="H53" s="114" t="s">
        <v>750</v>
      </c>
      <c r="I53" s="87" t="s">
        <v>751</v>
      </c>
      <c r="J53" s="87" t="s">
        <v>481</v>
      </c>
      <c r="K53" s="87" t="s">
        <v>44</v>
      </c>
      <c r="L53" s="87" t="s">
        <v>752</v>
      </c>
      <c r="M53" s="87" t="s">
        <v>563</v>
      </c>
      <c r="N53" s="87" t="s">
        <v>481</v>
      </c>
      <c r="O53" s="87" t="s">
        <v>505</v>
      </c>
      <c r="P53" s="87" t="s">
        <v>564</v>
      </c>
      <c r="Q53" s="87" t="s">
        <v>753</v>
      </c>
      <c r="R53" s="87" t="s">
        <v>27</v>
      </c>
      <c r="S53" s="87" t="s">
        <v>508</v>
      </c>
      <c r="T53" s="116">
        <v>0.25</v>
      </c>
      <c r="U53" s="116">
        <v>0.25</v>
      </c>
      <c r="V53" s="116">
        <v>0.25</v>
      </c>
      <c r="W53" s="116">
        <v>0.25</v>
      </c>
      <c r="X53" s="116">
        <v>1</v>
      </c>
      <c r="Y53" s="117">
        <v>0</v>
      </c>
      <c r="Z53" s="87" t="s">
        <v>491</v>
      </c>
      <c r="AA53" s="87" t="s">
        <v>67</v>
      </c>
      <c r="AB53" s="117">
        <v>240000000</v>
      </c>
      <c r="AC53" s="116">
        <v>0.6</v>
      </c>
      <c r="AD53" s="87" t="s">
        <v>68</v>
      </c>
      <c r="AE53" s="118">
        <v>45689</v>
      </c>
      <c r="AF53" s="118">
        <v>46022</v>
      </c>
      <c r="AG53" s="87" t="s">
        <v>755</v>
      </c>
      <c r="AH53" s="87" t="s">
        <v>404</v>
      </c>
      <c r="AI53" s="87"/>
      <c r="AJ53" s="87" t="s">
        <v>405</v>
      </c>
      <c r="AK53" s="87" t="s">
        <v>405</v>
      </c>
      <c r="AL53" s="87"/>
      <c r="AM53" s="87"/>
      <c r="AN53" s="87" t="s">
        <v>405</v>
      </c>
      <c r="AO53" s="87"/>
      <c r="AP53" s="87"/>
      <c r="AQ53" s="87"/>
      <c r="AR53" s="87"/>
      <c r="AS53" s="87"/>
      <c r="AT53" s="87" t="s">
        <v>405</v>
      </c>
      <c r="AU53" s="87" t="s">
        <v>405</v>
      </c>
      <c r="AV53" s="87"/>
      <c r="AW53" s="87" t="s">
        <v>405</v>
      </c>
      <c r="AX53" s="87" t="s">
        <v>405</v>
      </c>
      <c r="AY53" s="87" t="s">
        <v>405</v>
      </c>
      <c r="AZ53" s="87" t="s">
        <v>405</v>
      </c>
      <c r="BA53" s="87" t="s">
        <v>405</v>
      </c>
      <c r="BB53" s="87" t="s">
        <v>405</v>
      </c>
      <c r="BC53" s="87" t="s">
        <v>405</v>
      </c>
      <c r="BD53" s="87"/>
      <c r="BE53" s="87" t="s">
        <v>405</v>
      </c>
      <c r="BF53" s="87" t="s">
        <v>405</v>
      </c>
      <c r="BG53" s="87" t="s">
        <v>405</v>
      </c>
      <c r="BH53" s="87"/>
      <c r="BI53" s="87"/>
      <c r="BJ53" s="87"/>
      <c r="BK53" s="87"/>
      <c r="BL53" s="87"/>
      <c r="BM53" s="87"/>
      <c r="BN53" s="87"/>
      <c r="BO53" s="87" t="s">
        <v>405</v>
      </c>
      <c r="BP53" s="87" t="s">
        <v>405</v>
      </c>
      <c r="BQ53" s="87" t="s">
        <v>405</v>
      </c>
      <c r="BR53" s="87" t="s">
        <v>405</v>
      </c>
      <c r="BS53" s="87" t="s">
        <v>405</v>
      </c>
      <c r="BT53" s="87" t="s">
        <v>405</v>
      </c>
      <c r="BU53" s="87" t="s">
        <v>405</v>
      </c>
      <c r="BV53" s="87"/>
      <c r="BW53" s="87"/>
      <c r="BX53" s="87"/>
    </row>
    <row r="54" spans="1:78" ht="87.5">
      <c r="A54" s="114" t="s">
        <v>542</v>
      </c>
      <c r="B54" s="114" t="s">
        <v>543</v>
      </c>
      <c r="C54" s="115">
        <v>0.2</v>
      </c>
      <c r="D54" s="114" t="s">
        <v>719</v>
      </c>
      <c r="E54" s="115">
        <v>1</v>
      </c>
      <c r="F54" s="115">
        <v>1</v>
      </c>
      <c r="G54" s="115" t="s">
        <v>42</v>
      </c>
      <c r="H54" s="114" t="s">
        <v>750</v>
      </c>
      <c r="I54" s="87" t="s">
        <v>751</v>
      </c>
      <c r="J54" s="87" t="s">
        <v>481</v>
      </c>
      <c r="K54" s="87" t="s">
        <v>44</v>
      </c>
      <c r="L54" s="87" t="s">
        <v>752</v>
      </c>
      <c r="M54" s="87" t="s">
        <v>563</v>
      </c>
      <c r="N54" s="87" t="s">
        <v>481</v>
      </c>
      <c r="O54" s="87" t="s">
        <v>505</v>
      </c>
      <c r="P54" s="87" t="s">
        <v>564</v>
      </c>
      <c r="Q54" s="87" t="s">
        <v>753</v>
      </c>
      <c r="R54" s="87" t="s">
        <v>27</v>
      </c>
      <c r="S54" s="87" t="s">
        <v>508</v>
      </c>
      <c r="T54" s="116">
        <v>0</v>
      </c>
      <c r="U54" s="116">
        <v>0</v>
      </c>
      <c r="V54" s="116">
        <v>0</v>
      </c>
      <c r="W54" s="116">
        <v>1</v>
      </c>
      <c r="X54" s="116">
        <v>1</v>
      </c>
      <c r="Y54" s="117">
        <v>0</v>
      </c>
      <c r="Z54" s="87" t="s">
        <v>491</v>
      </c>
      <c r="AA54" s="87" t="s">
        <v>756</v>
      </c>
      <c r="AB54" s="117">
        <v>0</v>
      </c>
      <c r="AC54" s="116">
        <v>0.1</v>
      </c>
      <c r="AD54" s="87" t="s">
        <v>61</v>
      </c>
      <c r="AE54" s="118">
        <v>46008</v>
      </c>
      <c r="AF54" s="118">
        <v>46022</v>
      </c>
      <c r="AG54" s="87" t="s">
        <v>755</v>
      </c>
      <c r="AH54" s="87" t="s">
        <v>404</v>
      </c>
      <c r="AI54" s="87"/>
      <c r="AJ54" s="87"/>
      <c r="AK54" s="87"/>
      <c r="AL54" s="87"/>
      <c r="AM54" s="87"/>
      <c r="AN54" s="87"/>
      <c r="AO54" s="87"/>
      <c r="AP54" s="87"/>
      <c r="AQ54" s="87"/>
      <c r="AR54" s="87"/>
      <c r="AS54" s="87"/>
      <c r="AT54" s="87" t="s">
        <v>405</v>
      </c>
      <c r="AU54" s="87" t="s">
        <v>405</v>
      </c>
      <c r="AV54" s="87"/>
      <c r="AW54" s="87" t="s">
        <v>405</v>
      </c>
      <c r="AX54" s="87" t="s">
        <v>405</v>
      </c>
      <c r="AY54" s="87" t="s">
        <v>405</v>
      </c>
      <c r="AZ54" s="87" t="s">
        <v>405</v>
      </c>
      <c r="BA54" s="87" t="s">
        <v>405</v>
      </c>
      <c r="BB54" s="87" t="s">
        <v>405</v>
      </c>
      <c r="BC54" s="87" t="s">
        <v>405</v>
      </c>
      <c r="BD54" s="87"/>
      <c r="BE54" s="87" t="s">
        <v>405</v>
      </c>
      <c r="BF54" s="87" t="s">
        <v>405</v>
      </c>
      <c r="BG54" s="87" t="s">
        <v>405</v>
      </c>
      <c r="BH54" s="87"/>
      <c r="BI54" s="87"/>
      <c r="BJ54" s="87"/>
      <c r="BK54" s="87"/>
      <c r="BL54" s="87"/>
      <c r="BM54" s="87"/>
      <c r="BN54" s="87"/>
      <c r="BO54" s="87"/>
      <c r="BP54" s="87" t="s">
        <v>405</v>
      </c>
      <c r="BQ54" s="87" t="s">
        <v>405</v>
      </c>
      <c r="BR54" s="87" t="s">
        <v>405</v>
      </c>
      <c r="BS54" s="87" t="s">
        <v>405</v>
      </c>
      <c r="BT54" s="87" t="s">
        <v>405</v>
      </c>
      <c r="BU54" s="87" t="s">
        <v>405</v>
      </c>
      <c r="BV54" s="87"/>
      <c r="BW54" s="87"/>
      <c r="BX54" s="87"/>
    </row>
    <row r="55" spans="1:78" ht="39">
      <c r="A55" s="114" t="s">
        <v>736</v>
      </c>
      <c r="B55" s="114" t="s">
        <v>543</v>
      </c>
      <c r="C55" s="155">
        <v>0.2</v>
      </c>
      <c r="D55" s="114" t="s">
        <v>719</v>
      </c>
      <c r="E55" s="115">
        <v>1</v>
      </c>
      <c r="F55" s="115">
        <v>1</v>
      </c>
      <c r="G55" s="114" t="s">
        <v>69</v>
      </c>
      <c r="H55" s="114" t="s">
        <v>757</v>
      </c>
      <c r="I55" s="87" t="s">
        <v>758</v>
      </c>
      <c r="J55" s="87" t="s">
        <v>481</v>
      </c>
      <c r="K55" s="87" t="s">
        <v>89</v>
      </c>
      <c r="L55" s="87" t="s">
        <v>759</v>
      </c>
      <c r="M55" s="87" t="s">
        <v>567</v>
      </c>
      <c r="N55" s="87" t="s">
        <v>481</v>
      </c>
      <c r="O55" s="87" t="s">
        <v>505</v>
      </c>
      <c r="P55" s="87" t="s">
        <v>760</v>
      </c>
      <c r="Q55" s="87" t="s">
        <v>759</v>
      </c>
      <c r="R55" s="87" t="s">
        <v>27</v>
      </c>
      <c r="S55" s="87" t="s">
        <v>508</v>
      </c>
      <c r="T55" s="156">
        <v>0.15</v>
      </c>
      <c r="U55" s="156">
        <v>0.5</v>
      </c>
      <c r="V55" s="156">
        <v>0.65</v>
      </c>
      <c r="W55" s="156">
        <v>1</v>
      </c>
      <c r="X55" s="156">
        <v>1</v>
      </c>
      <c r="Y55" s="117">
        <v>24000000</v>
      </c>
      <c r="Z55" s="87" t="s">
        <v>491</v>
      </c>
      <c r="AA55" s="87" t="s">
        <v>95</v>
      </c>
      <c r="AB55" s="87" t="s">
        <v>761</v>
      </c>
      <c r="AC55" s="156">
        <v>0.34</v>
      </c>
      <c r="AD55" s="87" t="s">
        <v>96</v>
      </c>
      <c r="AE55" s="118">
        <v>45689</v>
      </c>
      <c r="AF55" s="118">
        <v>46022</v>
      </c>
      <c r="AG55" s="87" t="s">
        <v>762</v>
      </c>
      <c r="AH55" s="87" t="s">
        <v>404</v>
      </c>
      <c r="AI55" s="87" t="s">
        <v>661</v>
      </c>
      <c r="AJ55" s="87" t="s">
        <v>405</v>
      </c>
      <c r="AK55" s="87" t="s">
        <v>405</v>
      </c>
      <c r="AL55" s="87" t="s">
        <v>661</v>
      </c>
      <c r="AM55" s="87" t="s">
        <v>661</v>
      </c>
      <c r="AN55" s="87" t="s">
        <v>405</v>
      </c>
      <c r="AO55" s="87" t="s">
        <v>661</v>
      </c>
      <c r="AP55" s="87" t="s">
        <v>661</v>
      </c>
      <c r="AQ55" s="87" t="s">
        <v>661</v>
      </c>
      <c r="AR55" s="87" t="s">
        <v>661</v>
      </c>
      <c r="AS55" s="87" t="s">
        <v>661</v>
      </c>
      <c r="AT55" s="87" t="s">
        <v>405</v>
      </c>
      <c r="AU55" s="87" t="s">
        <v>405</v>
      </c>
      <c r="AV55" s="87" t="s">
        <v>661</v>
      </c>
      <c r="AW55" s="87" t="s">
        <v>405</v>
      </c>
      <c r="AX55" s="87" t="s">
        <v>405</v>
      </c>
      <c r="AY55" s="87" t="s">
        <v>405</v>
      </c>
      <c r="AZ55" s="87" t="s">
        <v>405</v>
      </c>
      <c r="BA55" s="87" t="s">
        <v>405</v>
      </c>
      <c r="BB55" s="87" t="s">
        <v>405</v>
      </c>
      <c r="BC55" s="87" t="s">
        <v>405</v>
      </c>
      <c r="BD55" s="87" t="s">
        <v>661</v>
      </c>
      <c r="BE55" s="87" t="s">
        <v>405</v>
      </c>
      <c r="BF55" s="87" t="s">
        <v>405</v>
      </c>
      <c r="BG55" s="87" t="s">
        <v>405</v>
      </c>
      <c r="BH55" s="87" t="s">
        <v>661</v>
      </c>
      <c r="BI55" s="87" t="s">
        <v>661</v>
      </c>
      <c r="BJ55" s="87" t="s">
        <v>661</v>
      </c>
      <c r="BK55" s="87" t="s">
        <v>661</v>
      </c>
      <c r="BL55" s="87" t="s">
        <v>661</v>
      </c>
      <c r="BM55" s="87" t="s">
        <v>661</v>
      </c>
      <c r="BN55" s="87" t="s">
        <v>661</v>
      </c>
      <c r="BO55" s="87" t="s">
        <v>405</v>
      </c>
      <c r="BP55" s="87" t="s">
        <v>661</v>
      </c>
      <c r="BQ55" s="87" t="s">
        <v>661</v>
      </c>
      <c r="BR55" s="87" t="s">
        <v>661</v>
      </c>
      <c r="BS55" s="87" t="s">
        <v>661</v>
      </c>
      <c r="BT55" s="87" t="s">
        <v>661</v>
      </c>
      <c r="BU55" s="87" t="s">
        <v>661</v>
      </c>
      <c r="BV55" s="87" t="s">
        <v>661</v>
      </c>
      <c r="BW55" s="87" t="s">
        <v>661</v>
      </c>
      <c r="BX55" s="87" t="s">
        <v>661</v>
      </c>
      <c r="BY55" s="145" t="s">
        <v>623</v>
      </c>
      <c r="BZ55" s="146"/>
    </row>
    <row r="56" spans="1:78" ht="78" customHeight="1">
      <c r="A56" s="114" t="s">
        <v>736</v>
      </c>
      <c r="B56" s="114" t="s">
        <v>543</v>
      </c>
      <c r="C56" s="155">
        <v>0.2</v>
      </c>
      <c r="D56" s="114" t="s">
        <v>719</v>
      </c>
      <c r="E56" s="115">
        <v>1</v>
      </c>
      <c r="F56" s="115">
        <v>1</v>
      </c>
      <c r="G56" s="114" t="s">
        <v>69</v>
      </c>
      <c r="H56" s="114" t="s">
        <v>757</v>
      </c>
      <c r="I56" s="87" t="s">
        <v>758</v>
      </c>
      <c r="J56" s="87" t="s">
        <v>481</v>
      </c>
      <c r="K56" s="87" t="s">
        <v>80</v>
      </c>
      <c r="L56" s="87" t="s">
        <v>759</v>
      </c>
      <c r="M56" s="87" t="s">
        <v>567</v>
      </c>
      <c r="N56" s="87" t="s">
        <v>481</v>
      </c>
      <c r="O56" s="87" t="s">
        <v>505</v>
      </c>
      <c r="P56" s="87" t="s">
        <v>760</v>
      </c>
      <c r="Q56" s="87" t="s">
        <v>759</v>
      </c>
      <c r="R56" s="87" t="s">
        <v>27</v>
      </c>
      <c r="S56" s="87" t="s">
        <v>508</v>
      </c>
      <c r="T56" s="156">
        <v>0.15</v>
      </c>
      <c r="U56" s="156">
        <v>0.5</v>
      </c>
      <c r="V56" s="156">
        <v>0.65</v>
      </c>
      <c r="W56" s="156">
        <v>1</v>
      </c>
      <c r="X56" s="156">
        <v>1</v>
      </c>
      <c r="Y56" s="117">
        <v>24000000</v>
      </c>
      <c r="Z56" s="87" t="s">
        <v>491</v>
      </c>
      <c r="AA56" s="87" t="s">
        <v>763</v>
      </c>
      <c r="AB56" s="87" t="s">
        <v>661</v>
      </c>
      <c r="AC56" s="156">
        <v>0.33</v>
      </c>
      <c r="AD56" s="87" t="s">
        <v>764</v>
      </c>
      <c r="AE56" s="118">
        <v>45717</v>
      </c>
      <c r="AF56" s="118">
        <v>46022</v>
      </c>
      <c r="AG56" s="87" t="s">
        <v>765</v>
      </c>
      <c r="AH56" s="87" t="s">
        <v>404</v>
      </c>
      <c r="AI56" s="87" t="s">
        <v>661</v>
      </c>
      <c r="AJ56" s="87" t="s">
        <v>405</v>
      </c>
      <c r="AK56" s="87" t="s">
        <v>405</v>
      </c>
      <c r="AL56" s="87" t="s">
        <v>661</v>
      </c>
      <c r="AM56" s="87" t="s">
        <v>661</v>
      </c>
      <c r="AN56" s="87" t="s">
        <v>405</v>
      </c>
      <c r="AO56" s="87" t="s">
        <v>661</v>
      </c>
      <c r="AP56" s="87" t="s">
        <v>661</v>
      </c>
      <c r="AQ56" s="87" t="s">
        <v>661</v>
      </c>
      <c r="AR56" s="87" t="s">
        <v>661</v>
      </c>
      <c r="AS56" s="87" t="s">
        <v>661</v>
      </c>
      <c r="AT56" s="87" t="s">
        <v>661</v>
      </c>
      <c r="AU56" s="87" t="s">
        <v>661</v>
      </c>
      <c r="AV56" s="87" t="s">
        <v>661</v>
      </c>
      <c r="AW56" s="87" t="s">
        <v>661</v>
      </c>
      <c r="AX56" s="87" t="s">
        <v>661</v>
      </c>
      <c r="AY56" s="87" t="s">
        <v>661</v>
      </c>
      <c r="AZ56" s="87" t="s">
        <v>661</v>
      </c>
      <c r="BA56" s="87" t="s">
        <v>661</v>
      </c>
      <c r="BB56" s="87" t="s">
        <v>661</v>
      </c>
      <c r="BC56" s="87" t="s">
        <v>661</v>
      </c>
      <c r="BD56" s="87" t="s">
        <v>661</v>
      </c>
      <c r="BE56" s="87" t="s">
        <v>661</v>
      </c>
      <c r="BF56" s="87" t="s">
        <v>661</v>
      </c>
      <c r="BG56" s="87" t="s">
        <v>661</v>
      </c>
      <c r="BH56" s="87" t="s">
        <v>661</v>
      </c>
      <c r="BI56" s="87" t="s">
        <v>661</v>
      </c>
      <c r="BJ56" s="87" t="s">
        <v>661</v>
      </c>
      <c r="BK56" s="87" t="s">
        <v>661</v>
      </c>
      <c r="BL56" s="87" t="s">
        <v>661</v>
      </c>
      <c r="BM56" s="87" t="s">
        <v>661</v>
      </c>
      <c r="BN56" s="87" t="s">
        <v>661</v>
      </c>
      <c r="BO56" s="87" t="s">
        <v>661</v>
      </c>
      <c r="BP56" s="87" t="s">
        <v>661</v>
      </c>
      <c r="BQ56" s="87" t="s">
        <v>661</v>
      </c>
      <c r="BR56" s="87" t="s">
        <v>661</v>
      </c>
      <c r="BS56" s="87" t="s">
        <v>661</v>
      </c>
      <c r="BT56" s="87" t="s">
        <v>661</v>
      </c>
      <c r="BU56" s="87" t="s">
        <v>661</v>
      </c>
      <c r="BV56" s="87" t="s">
        <v>661</v>
      </c>
      <c r="BW56" s="87" t="s">
        <v>661</v>
      </c>
      <c r="BX56" s="87" t="s">
        <v>661</v>
      </c>
      <c r="BY56" s="145"/>
      <c r="BZ56" s="146"/>
    </row>
    <row r="57" spans="1:78" ht="62.25" customHeight="1">
      <c r="A57" s="114" t="s">
        <v>736</v>
      </c>
      <c r="B57" s="114" t="s">
        <v>543</v>
      </c>
      <c r="C57" s="155">
        <v>0.2</v>
      </c>
      <c r="D57" s="114" t="s">
        <v>719</v>
      </c>
      <c r="E57" s="115">
        <v>1</v>
      </c>
      <c r="F57" s="115">
        <v>1</v>
      </c>
      <c r="G57" s="114" t="s">
        <v>69</v>
      </c>
      <c r="H57" s="114" t="s">
        <v>757</v>
      </c>
      <c r="I57" s="87" t="s">
        <v>758</v>
      </c>
      <c r="J57" s="87" t="s">
        <v>481</v>
      </c>
      <c r="K57" s="87" t="s">
        <v>80</v>
      </c>
      <c r="L57" s="87" t="s">
        <v>759</v>
      </c>
      <c r="M57" s="87" t="s">
        <v>567</v>
      </c>
      <c r="N57" s="87" t="s">
        <v>481</v>
      </c>
      <c r="O57" s="87" t="s">
        <v>505</v>
      </c>
      <c r="P57" s="87" t="s">
        <v>760</v>
      </c>
      <c r="Q57" s="87" t="s">
        <v>759</v>
      </c>
      <c r="R57" s="87" t="s">
        <v>27</v>
      </c>
      <c r="S57" s="87" t="s">
        <v>508</v>
      </c>
      <c r="T57" s="156">
        <v>0.15</v>
      </c>
      <c r="U57" s="156">
        <v>0.5</v>
      </c>
      <c r="V57" s="156">
        <v>0.65</v>
      </c>
      <c r="W57" s="156">
        <v>1</v>
      </c>
      <c r="X57" s="156">
        <v>1</v>
      </c>
      <c r="Y57" s="117">
        <v>24000000</v>
      </c>
      <c r="Z57" s="87" t="s">
        <v>491</v>
      </c>
      <c r="AA57" s="87" t="s">
        <v>766</v>
      </c>
      <c r="AB57" s="87" t="s">
        <v>661</v>
      </c>
      <c r="AC57" s="156">
        <v>0.33</v>
      </c>
      <c r="AD57" s="87" t="s">
        <v>767</v>
      </c>
      <c r="AE57" s="118">
        <v>45717</v>
      </c>
      <c r="AF57" s="118">
        <v>46022</v>
      </c>
      <c r="AG57" s="87" t="s">
        <v>88</v>
      </c>
      <c r="AH57" s="87" t="s">
        <v>404</v>
      </c>
      <c r="AI57" s="87" t="s">
        <v>661</v>
      </c>
      <c r="AJ57" s="87" t="s">
        <v>405</v>
      </c>
      <c r="AK57" s="87" t="s">
        <v>405</v>
      </c>
      <c r="AL57" s="87" t="s">
        <v>661</v>
      </c>
      <c r="AM57" s="87" t="s">
        <v>661</v>
      </c>
      <c r="AN57" s="87" t="s">
        <v>405</v>
      </c>
      <c r="AO57" s="87" t="s">
        <v>661</v>
      </c>
      <c r="AP57" s="87" t="s">
        <v>661</v>
      </c>
      <c r="AQ57" s="87" t="s">
        <v>661</v>
      </c>
      <c r="AR57" s="87" t="s">
        <v>661</v>
      </c>
      <c r="AS57" s="87" t="s">
        <v>661</v>
      </c>
      <c r="AT57" s="87" t="s">
        <v>661</v>
      </c>
      <c r="AU57" s="87" t="s">
        <v>661</v>
      </c>
      <c r="AV57" s="87" t="s">
        <v>661</v>
      </c>
      <c r="AW57" s="87" t="s">
        <v>661</v>
      </c>
      <c r="AX57" s="87" t="s">
        <v>661</v>
      </c>
      <c r="AY57" s="87" t="s">
        <v>661</v>
      </c>
      <c r="AZ57" s="87" t="s">
        <v>661</v>
      </c>
      <c r="BA57" s="87" t="s">
        <v>661</v>
      </c>
      <c r="BB57" s="87" t="s">
        <v>661</v>
      </c>
      <c r="BC57" s="87" t="s">
        <v>661</v>
      </c>
      <c r="BD57" s="87" t="s">
        <v>661</v>
      </c>
      <c r="BE57" s="87" t="s">
        <v>661</v>
      </c>
      <c r="BF57" s="87" t="s">
        <v>661</v>
      </c>
      <c r="BG57" s="87" t="s">
        <v>661</v>
      </c>
      <c r="BH57" s="87" t="s">
        <v>661</v>
      </c>
      <c r="BI57" s="87" t="s">
        <v>661</v>
      </c>
      <c r="BJ57" s="87" t="s">
        <v>661</v>
      </c>
      <c r="BK57" s="87" t="s">
        <v>661</v>
      </c>
      <c r="BL57" s="87" t="s">
        <v>661</v>
      </c>
      <c r="BM57" s="87" t="s">
        <v>661</v>
      </c>
      <c r="BN57" s="87" t="s">
        <v>661</v>
      </c>
      <c r="BO57" s="87" t="s">
        <v>661</v>
      </c>
      <c r="BP57" s="87" t="s">
        <v>661</v>
      </c>
      <c r="BQ57" s="87" t="s">
        <v>661</v>
      </c>
      <c r="BR57" s="87" t="s">
        <v>661</v>
      </c>
      <c r="BS57" s="87" t="s">
        <v>661</v>
      </c>
      <c r="BT57" s="87" t="s">
        <v>661</v>
      </c>
      <c r="BU57" s="87" t="s">
        <v>661</v>
      </c>
      <c r="BV57" s="87" t="s">
        <v>661</v>
      </c>
      <c r="BW57" s="87" t="s">
        <v>661</v>
      </c>
      <c r="BX57" s="87" t="s">
        <v>661</v>
      </c>
      <c r="BY57" s="145"/>
      <c r="BZ57" s="146"/>
    </row>
    <row r="58" spans="1:78" ht="39">
      <c r="A58" s="114" t="s">
        <v>542</v>
      </c>
      <c r="B58" s="114" t="s">
        <v>543</v>
      </c>
      <c r="C58" s="115">
        <v>0.2</v>
      </c>
      <c r="D58" s="114" t="s">
        <v>719</v>
      </c>
      <c r="E58" s="115">
        <v>1</v>
      </c>
      <c r="F58" s="115">
        <v>1</v>
      </c>
      <c r="G58" s="115" t="s">
        <v>253</v>
      </c>
      <c r="H58" s="114" t="s">
        <v>768</v>
      </c>
      <c r="I58" s="87" t="s">
        <v>769</v>
      </c>
      <c r="J58" s="87" t="s">
        <v>503</v>
      </c>
      <c r="K58" s="87" t="s">
        <v>270</v>
      </c>
      <c r="L58" s="87" t="s">
        <v>294</v>
      </c>
      <c r="M58" s="87" t="s">
        <v>570</v>
      </c>
      <c r="N58" s="87" t="s">
        <v>503</v>
      </c>
      <c r="O58" s="87" t="s">
        <v>571</v>
      </c>
      <c r="P58" s="87" t="s">
        <v>572</v>
      </c>
      <c r="Q58" s="87" t="s">
        <v>296</v>
      </c>
      <c r="R58" s="87" t="s">
        <v>27</v>
      </c>
      <c r="S58" s="87">
        <v>0.98</v>
      </c>
      <c r="T58" s="116">
        <v>0.24</v>
      </c>
      <c r="U58" s="116">
        <v>0.45</v>
      </c>
      <c r="V58" s="116">
        <v>0.83</v>
      </c>
      <c r="W58" s="116">
        <v>1</v>
      </c>
      <c r="X58" s="116">
        <v>1</v>
      </c>
      <c r="Y58" s="117">
        <v>0</v>
      </c>
      <c r="Z58" s="87" t="s">
        <v>491</v>
      </c>
      <c r="AA58" s="87" t="s">
        <v>573</v>
      </c>
      <c r="AB58" s="117">
        <v>0</v>
      </c>
      <c r="AC58" s="116">
        <v>0.5</v>
      </c>
      <c r="AD58" s="87" t="s">
        <v>574</v>
      </c>
      <c r="AE58" s="118">
        <v>45293</v>
      </c>
      <c r="AF58" s="118">
        <v>45716</v>
      </c>
      <c r="AG58" s="87" t="s">
        <v>770</v>
      </c>
      <c r="AH58" s="87" t="s">
        <v>404</v>
      </c>
      <c r="AI58" s="87" t="s">
        <v>405</v>
      </c>
      <c r="AJ58" s="87"/>
      <c r="AK58" s="87"/>
      <c r="AL58" s="87"/>
      <c r="AM58" s="87"/>
      <c r="AN58" s="87"/>
      <c r="AO58" s="87"/>
      <c r="AP58" s="87"/>
      <c r="AQ58" s="87"/>
      <c r="AR58" s="87"/>
      <c r="AS58" s="87"/>
      <c r="AT58" s="87" t="s">
        <v>405</v>
      </c>
      <c r="AU58" s="87" t="s">
        <v>405</v>
      </c>
      <c r="AV58" s="87"/>
      <c r="AW58" s="87" t="s">
        <v>405</v>
      </c>
      <c r="AX58" s="87" t="s">
        <v>405</v>
      </c>
      <c r="AY58" s="87" t="s">
        <v>405</v>
      </c>
      <c r="AZ58" s="87" t="s">
        <v>405</v>
      </c>
      <c r="BA58" s="87" t="s">
        <v>405</v>
      </c>
      <c r="BB58" s="87" t="s">
        <v>405</v>
      </c>
      <c r="BC58" s="87" t="s">
        <v>405</v>
      </c>
      <c r="BD58" s="87"/>
      <c r="BE58" s="87" t="s">
        <v>405</v>
      </c>
      <c r="BF58" s="87" t="s">
        <v>405</v>
      </c>
      <c r="BG58" s="87" t="s">
        <v>405</v>
      </c>
      <c r="BH58" s="87"/>
      <c r="BI58" s="87"/>
      <c r="BJ58" s="87"/>
      <c r="BK58" s="87"/>
      <c r="BL58" s="87"/>
      <c r="BM58" s="87"/>
      <c r="BN58" s="87"/>
      <c r="BO58" s="87"/>
      <c r="BP58" s="87"/>
      <c r="BQ58" s="87"/>
      <c r="BR58" s="87"/>
      <c r="BS58" s="87"/>
      <c r="BT58" s="87"/>
      <c r="BU58" s="87"/>
      <c r="BV58" s="87"/>
      <c r="BW58" s="87"/>
      <c r="BX58" s="87"/>
    </row>
    <row r="59" spans="1:78" ht="39">
      <c r="A59" s="114" t="s">
        <v>542</v>
      </c>
      <c r="B59" s="114" t="s">
        <v>543</v>
      </c>
      <c r="C59" s="115">
        <v>0.2</v>
      </c>
      <c r="D59" s="114" t="s">
        <v>719</v>
      </c>
      <c r="E59" s="115">
        <v>1</v>
      </c>
      <c r="F59" s="115">
        <v>1</v>
      </c>
      <c r="G59" s="115" t="s">
        <v>253</v>
      </c>
      <c r="H59" s="114" t="s">
        <v>768</v>
      </c>
      <c r="I59" s="87" t="s">
        <v>769</v>
      </c>
      <c r="J59" s="87" t="s">
        <v>503</v>
      </c>
      <c r="K59" s="87" t="s">
        <v>270</v>
      </c>
      <c r="L59" s="87" t="s">
        <v>294</v>
      </c>
      <c r="M59" s="87" t="s">
        <v>570</v>
      </c>
      <c r="N59" s="87" t="s">
        <v>503</v>
      </c>
      <c r="O59" s="87" t="s">
        <v>571</v>
      </c>
      <c r="P59" s="87" t="s">
        <v>572</v>
      </c>
      <c r="Q59" s="87" t="s">
        <v>296</v>
      </c>
      <c r="R59" s="87" t="s">
        <v>27</v>
      </c>
      <c r="S59" s="87">
        <v>0.98</v>
      </c>
      <c r="T59" s="116">
        <v>0.24</v>
      </c>
      <c r="U59" s="116">
        <v>0.45</v>
      </c>
      <c r="V59" s="116">
        <v>0.83</v>
      </c>
      <c r="W59" s="116">
        <v>1</v>
      </c>
      <c r="X59" s="116">
        <v>1</v>
      </c>
      <c r="Y59" s="117">
        <v>0</v>
      </c>
      <c r="Z59" s="87" t="s">
        <v>491</v>
      </c>
      <c r="AA59" s="87" t="s">
        <v>576</v>
      </c>
      <c r="AB59" s="117">
        <v>0</v>
      </c>
      <c r="AC59" s="116">
        <v>0.5</v>
      </c>
      <c r="AD59" s="87" t="s">
        <v>577</v>
      </c>
      <c r="AE59" s="118">
        <v>45690</v>
      </c>
      <c r="AF59" s="118">
        <v>46022</v>
      </c>
      <c r="AG59" s="87" t="s">
        <v>770</v>
      </c>
      <c r="AH59" s="87" t="s">
        <v>404</v>
      </c>
      <c r="AI59" s="87"/>
      <c r="AJ59" s="87"/>
      <c r="AK59" s="87"/>
      <c r="AL59" s="87"/>
      <c r="AM59" s="87"/>
      <c r="AN59" s="87"/>
      <c r="AO59" s="87"/>
      <c r="AP59" s="87"/>
      <c r="AQ59" s="87"/>
      <c r="AR59" s="87"/>
      <c r="AS59" s="87"/>
      <c r="AT59" s="87" t="s">
        <v>405</v>
      </c>
      <c r="AU59" s="87" t="s">
        <v>405</v>
      </c>
      <c r="AV59" s="87"/>
      <c r="AW59" s="87" t="s">
        <v>405</v>
      </c>
      <c r="AX59" s="87" t="s">
        <v>405</v>
      </c>
      <c r="AY59" s="87" t="s">
        <v>405</v>
      </c>
      <c r="AZ59" s="87" t="s">
        <v>405</v>
      </c>
      <c r="BA59" s="87" t="s">
        <v>405</v>
      </c>
      <c r="BB59" s="87" t="s">
        <v>405</v>
      </c>
      <c r="BC59" s="87" t="s">
        <v>405</v>
      </c>
      <c r="BD59" s="87"/>
      <c r="BE59" s="87" t="s">
        <v>405</v>
      </c>
      <c r="BF59" s="87" t="s">
        <v>405</v>
      </c>
      <c r="BG59" s="87" t="s">
        <v>405</v>
      </c>
      <c r="BH59" s="87"/>
      <c r="BI59" s="87"/>
      <c r="BJ59" s="87"/>
      <c r="BK59" s="87"/>
      <c r="BL59" s="87"/>
      <c r="BM59" s="87"/>
      <c r="BN59" s="87"/>
      <c r="BO59" s="87"/>
      <c r="BP59" s="87"/>
      <c r="BQ59" s="87"/>
      <c r="BR59" s="87"/>
      <c r="BS59" s="87"/>
      <c r="BT59" s="87"/>
      <c r="BU59" s="87"/>
      <c r="BV59" s="87"/>
      <c r="BW59" s="87"/>
      <c r="BX59" s="87"/>
    </row>
    <row r="60" spans="1:78" ht="62.5">
      <c r="A60" s="114" t="s">
        <v>542</v>
      </c>
      <c r="B60" s="114" t="s">
        <v>543</v>
      </c>
      <c r="C60" s="115">
        <v>0.2</v>
      </c>
      <c r="D60" s="114" t="s">
        <v>719</v>
      </c>
      <c r="E60" s="115">
        <v>1</v>
      </c>
      <c r="F60" s="115">
        <v>1</v>
      </c>
      <c r="G60" s="115" t="s">
        <v>251</v>
      </c>
      <c r="H60" s="114" t="s">
        <v>771</v>
      </c>
      <c r="I60" s="87" t="s">
        <v>772</v>
      </c>
      <c r="J60" s="87" t="s">
        <v>503</v>
      </c>
      <c r="K60" s="87" t="s">
        <v>167</v>
      </c>
      <c r="L60" s="87" t="s">
        <v>773</v>
      </c>
      <c r="M60" s="87" t="s">
        <v>579</v>
      </c>
      <c r="N60" s="87" t="s">
        <v>503</v>
      </c>
      <c r="O60" s="87" t="s">
        <v>505</v>
      </c>
      <c r="P60" s="87" t="s">
        <v>580</v>
      </c>
      <c r="Q60" s="87" t="s">
        <v>293</v>
      </c>
      <c r="R60" s="87" t="s">
        <v>27</v>
      </c>
      <c r="S60" s="116">
        <v>1</v>
      </c>
      <c r="T60" s="116">
        <v>0.05</v>
      </c>
      <c r="U60" s="116">
        <v>0.15</v>
      </c>
      <c r="V60" s="116">
        <v>0.95</v>
      </c>
      <c r="W60" s="116">
        <v>1</v>
      </c>
      <c r="X60" s="116">
        <v>1</v>
      </c>
      <c r="Y60" s="117">
        <v>0</v>
      </c>
      <c r="Z60" s="87">
        <v>0</v>
      </c>
      <c r="AA60" s="87" t="s">
        <v>581</v>
      </c>
      <c r="AB60" s="117">
        <v>0</v>
      </c>
      <c r="AC60" s="116">
        <v>0.5</v>
      </c>
      <c r="AD60" s="87" t="s">
        <v>582</v>
      </c>
      <c r="AE60" s="118">
        <v>45700</v>
      </c>
      <c r="AF60" s="118">
        <v>46022</v>
      </c>
      <c r="AG60" s="87" t="s">
        <v>774</v>
      </c>
      <c r="AH60" s="87" t="s">
        <v>404</v>
      </c>
      <c r="AI60" s="87"/>
      <c r="AJ60" s="87"/>
      <c r="AK60" s="87"/>
      <c r="AL60" s="87"/>
      <c r="AM60" s="87"/>
      <c r="AN60" s="87"/>
      <c r="AO60" s="87"/>
      <c r="AP60" s="87"/>
      <c r="AQ60" s="87"/>
      <c r="AR60" s="87"/>
      <c r="AS60" s="87"/>
      <c r="AT60" s="87" t="s">
        <v>405</v>
      </c>
      <c r="AU60" s="87" t="s">
        <v>405</v>
      </c>
      <c r="AV60" s="87"/>
      <c r="AW60" s="87" t="s">
        <v>405</v>
      </c>
      <c r="AX60" s="87" t="s">
        <v>405</v>
      </c>
      <c r="AY60" s="87" t="s">
        <v>405</v>
      </c>
      <c r="AZ60" s="87" t="s">
        <v>405</v>
      </c>
      <c r="BA60" s="87" t="s">
        <v>405</v>
      </c>
      <c r="BB60" s="87" t="s">
        <v>405</v>
      </c>
      <c r="BC60" s="87" t="s">
        <v>405</v>
      </c>
      <c r="BD60" s="87"/>
      <c r="BE60" s="87" t="s">
        <v>405</v>
      </c>
      <c r="BF60" s="87" t="s">
        <v>405</v>
      </c>
      <c r="BG60" s="87" t="s">
        <v>405</v>
      </c>
      <c r="BH60" s="87"/>
      <c r="BI60" s="87"/>
      <c r="BJ60" s="87"/>
      <c r="BK60" s="87"/>
      <c r="BL60" s="87"/>
      <c r="BM60" s="87"/>
      <c r="BN60" s="87"/>
      <c r="BO60" s="87"/>
      <c r="BP60" s="87"/>
      <c r="BQ60" s="87"/>
      <c r="BR60" s="87"/>
      <c r="BS60" s="87"/>
      <c r="BT60" s="87"/>
      <c r="BU60" s="87"/>
      <c r="BV60" s="87"/>
      <c r="BW60" s="87"/>
      <c r="BX60" s="87"/>
    </row>
    <row r="61" spans="1:78" ht="39">
      <c r="A61" s="114" t="s">
        <v>542</v>
      </c>
      <c r="B61" s="114" t="s">
        <v>543</v>
      </c>
      <c r="C61" s="115">
        <v>0.2</v>
      </c>
      <c r="D61" s="114" t="s">
        <v>719</v>
      </c>
      <c r="E61" s="115">
        <v>1</v>
      </c>
      <c r="F61" s="115">
        <v>1</v>
      </c>
      <c r="G61" s="115" t="s">
        <v>251</v>
      </c>
      <c r="H61" s="114" t="s">
        <v>771</v>
      </c>
      <c r="I61" s="87" t="s">
        <v>772</v>
      </c>
      <c r="J61" s="87" t="s">
        <v>503</v>
      </c>
      <c r="K61" s="87" t="s">
        <v>167</v>
      </c>
      <c r="L61" s="87" t="s">
        <v>773</v>
      </c>
      <c r="M61" s="87" t="s">
        <v>579</v>
      </c>
      <c r="N61" s="87" t="s">
        <v>503</v>
      </c>
      <c r="O61" s="87" t="s">
        <v>505</v>
      </c>
      <c r="P61" s="87" t="s">
        <v>580</v>
      </c>
      <c r="Q61" s="87" t="s">
        <v>293</v>
      </c>
      <c r="R61" s="87" t="s">
        <v>27</v>
      </c>
      <c r="S61" s="116">
        <v>1</v>
      </c>
      <c r="T61" s="116">
        <v>0.05</v>
      </c>
      <c r="U61" s="116">
        <v>0.15</v>
      </c>
      <c r="V61" s="116">
        <v>0.95</v>
      </c>
      <c r="W61" s="116">
        <v>1</v>
      </c>
      <c r="X61" s="116">
        <v>1</v>
      </c>
      <c r="Y61" s="117">
        <v>0</v>
      </c>
      <c r="Z61" s="87">
        <v>0</v>
      </c>
      <c r="AA61" s="87" t="s">
        <v>775</v>
      </c>
      <c r="AB61" s="117">
        <v>0</v>
      </c>
      <c r="AC61" s="116">
        <v>0.5</v>
      </c>
      <c r="AD61" s="87" t="s">
        <v>582</v>
      </c>
      <c r="AE61" s="118">
        <v>45839</v>
      </c>
      <c r="AF61" s="118">
        <v>45930</v>
      </c>
      <c r="AG61" s="87" t="s">
        <v>774</v>
      </c>
      <c r="AH61" s="87" t="s">
        <v>404</v>
      </c>
      <c r="AI61" s="87"/>
      <c r="AJ61" s="87"/>
      <c r="AK61" s="87"/>
      <c r="AL61" s="87"/>
      <c r="AM61" s="87"/>
      <c r="AN61" s="87"/>
      <c r="AO61" s="87"/>
      <c r="AP61" s="87"/>
      <c r="AQ61" s="87"/>
      <c r="AR61" s="87"/>
      <c r="AS61" s="87"/>
      <c r="AT61" s="87" t="s">
        <v>405</v>
      </c>
      <c r="AU61" s="87" t="s">
        <v>405</v>
      </c>
      <c r="AV61" s="87"/>
      <c r="AW61" s="87" t="s">
        <v>405</v>
      </c>
      <c r="AX61" s="87" t="s">
        <v>405</v>
      </c>
      <c r="AY61" s="87" t="s">
        <v>405</v>
      </c>
      <c r="AZ61" s="87" t="s">
        <v>405</v>
      </c>
      <c r="BA61" s="87" t="s">
        <v>405</v>
      </c>
      <c r="BB61" s="87" t="s">
        <v>405</v>
      </c>
      <c r="BC61" s="87" t="s">
        <v>405</v>
      </c>
      <c r="BD61" s="87"/>
      <c r="BE61" s="87" t="s">
        <v>405</v>
      </c>
      <c r="BF61" s="87" t="s">
        <v>405</v>
      </c>
      <c r="BG61" s="87" t="s">
        <v>405</v>
      </c>
      <c r="BH61" s="87"/>
      <c r="BI61" s="87"/>
      <c r="BJ61" s="87"/>
      <c r="BK61" s="87"/>
      <c r="BL61" s="87"/>
      <c r="BM61" s="87"/>
      <c r="BN61" s="87"/>
      <c r="BO61" s="87"/>
      <c r="BP61" s="87"/>
      <c r="BQ61" s="87"/>
      <c r="BR61" s="87"/>
      <c r="BS61" s="87"/>
      <c r="BT61" s="87"/>
      <c r="BU61" s="87"/>
      <c r="BV61" s="87"/>
      <c r="BW61" s="87"/>
      <c r="BX61" s="87"/>
    </row>
    <row r="62" spans="1:78" ht="39">
      <c r="A62" s="114" t="s">
        <v>542</v>
      </c>
      <c r="B62" s="114" t="s">
        <v>543</v>
      </c>
      <c r="C62" s="115">
        <v>0.2</v>
      </c>
      <c r="D62" s="114" t="s">
        <v>719</v>
      </c>
      <c r="E62" s="115">
        <v>1</v>
      </c>
      <c r="F62" s="115">
        <v>1</v>
      </c>
      <c r="G62" s="115" t="s">
        <v>136</v>
      </c>
      <c r="H62" s="114" t="s">
        <v>776</v>
      </c>
      <c r="I62" s="87" t="s">
        <v>587</v>
      </c>
      <c r="J62" s="87" t="s">
        <v>481</v>
      </c>
      <c r="K62" s="87" t="s">
        <v>138</v>
      </c>
      <c r="L62" s="87" t="s">
        <v>140</v>
      </c>
      <c r="M62" s="87" t="s">
        <v>588</v>
      </c>
      <c r="N62" s="87" t="s">
        <v>481</v>
      </c>
      <c r="O62" s="87" t="s">
        <v>505</v>
      </c>
      <c r="P62" s="87" t="s">
        <v>589</v>
      </c>
      <c r="Q62" s="87" t="s">
        <v>142</v>
      </c>
      <c r="R62" s="87" t="s">
        <v>27</v>
      </c>
      <c r="S62" s="87" t="s">
        <v>508</v>
      </c>
      <c r="T62" s="116">
        <v>1</v>
      </c>
      <c r="U62" s="116">
        <v>1</v>
      </c>
      <c r="V62" s="116">
        <v>1</v>
      </c>
      <c r="W62" s="116">
        <v>1</v>
      </c>
      <c r="X62" s="116">
        <v>1</v>
      </c>
      <c r="Y62" s="117">
        <v>0</v>
      </c>
      <c r="Z62" s="87">
        <v>0</v>
      </c>
      <c r="AA62" s="87" t="s">
        <v>147</v>
      </c>
      <c r="AB62" s="117">
        <v>0</v>
      </c>
      <c r="AC62" s="116">
        <v>0.5</v>
      </c>
      <c r="AD62" s="87" t="s">
        <v>148</v>
      </c>
      <c r="AE62" s="118">
        <v>45658</v>
      </c>
      <c r="AF62" s="118">
        <v>46022</v>
      </c>
      <c r="AG62" s="87" t="s">
        <v>149</v>
      </c>
      <c r="AH62" s="87" t="s">
        <v>590</v>
      </c>
      <c r="AI62" s="87"/>
      <c r="AJ62" s="87"/>
      <c r="AK62" s="87"/>
      <c r="AL62" s="87"/>
      <c r="AM62" s="87"/>
      <c r="AN62" s="87"/>
      <c r="AO62" s="87"/>
      <c r="AP62" s="87"/>
      <c r="AQ62" s="87"/>
      <c r="AR62" s="87"/>
      <c r="AS62" s="87"/>
      <c r="AT62" s="87" t="s">
        <v>405</v>
      </c>
      <c r="AU62" s="87" t="s">
        <v>405</v>
      </c>
      <c r="AV62" s="87"/>
      <c r="AW62" s="87" t="s">
        <v>405</v>
      </c>
      <c r="AX62" s="87" t="s">
        <v>405</v>
      </c>
      <c r="AY62" s="87" t="s">
        <v>405</v>
      </c>
      <c r="AZ62" s="87" t="s">
        <v>405</v>
      </c>
      <c r="BA62" s="87" t="s">
        <v>405</v>
      </c>
      <c r="BB62" s="87" t="s">
        <v>405</v>
      </c>
      <c r="BC62" s="87" t="s">
        <v>405</v>
      </c>
      <c r="BD62" s="87"/>
      <c r="BE62" s="87" t="s">
        <v>405</v>
      </c>
      <c r="BF62" s="87" t="s">
        <v>405</v>
      </c>
      <c r="BG62" s="87" t="s">
        <v>405</v>
      </c>
      <c r="BH62" s="87"/>
      <c r="BI62" s="87"/>
      <c r="BJ62" s="87"/>
      <c r="BK62" s="87"/>
      <c r="BL62" s="87"/>
      <c r="BM62" s="87"/>
      <c r="BN62" s="87"/>
      <c r="BO62" s="87"/>
      <c r="BP62" s="87"/>
      <c r="BQ62" s="87"/>
      <c r="BR62" s="87"/>
      <c r="BS62" s="87"/>
      <c r="BT62" s="87"/>
      <c r="BU62" s="87"/>
      <c r="BV62" s="87"/>
      <c r="BW62" s="87"/>
      <c r="BX62" s="87"/>
    </row>
    <row r="63" spans="1:78" ht="39">
      <c r="A63" s="114" t="s">
        <v>542</v>
      </c>
      <c r="B63" s="114" t="s">
        <v>543</v>
      </c>
      <c r="C63" s="115">
        <v>0.2</v>
      </c>
      <c r="D63" s="114" t="s">
        <v>719</v>
      </c>
      <c r="E63" s="115">
        <v>1</v>
      </c>
      <c r="F63" s="115">
        <v>1</v>
      </c>
      <c r="G63" s="115" t="s">
        <v>136</v>
      </c>
      <c r="H63" s="114" t="s">
        <v>776</v>
      </c>
      <c r="I63" s="87" t="s">
        <v>587</v>
      </c>
      <c r="J63" s="87" t="s">
        <v>481</v>
      </c>
      <c r="K63" s="87" t="s">
        <v>138</v>
      </c>
      <c r="L63" s="87" t="s">
        <v>140</v>
      </c>
      <c r="M63" s="87" t="s">
        <v>588</v>
      </c>
      <c r="N63" s="87" t="s">
        <v>481</v>
      </c>
      <c r="O63" s="87" t="s">
        <v>505</v>
      </c>
      <c r="P63" s="87" t="s">
        <v>589</v>
      </c>
      <c r="Q63" s="87" t="s">
        <v>142</v>
      </c>
      <c r="R63" s="87" t="s">
        <v>27</v>
      </c>
      <c r="S63" s="87" t="s">
        <v>508</v>
      </c>
      <c r="T63" s="116">
        <v>1</v>
      </c>
      <c r="U63" s="116">
        <v>1</v>
      </c>
      <c r="V63" s="116">
        <v>1</v>
      </c>
      <c r="W63" s="116">
        <v>1</v>
      </c>
      <c r="X63" s="116">
        <v>1</v>
      </c>
      <c r="Y63" s="117">
        <v>0</v>
      </c>
      <c r="Z63" s="87">
        <v>0</v>
      </c>
      <c r="AA63" s="87" t="s">
        <v>144</v>
      </c>
      <c r="AB63" s="117">
        <v>0</v>
      </c>
      <c r="AC63" s="116">
        <v>0.5</v>
      </c>
      <c r="AD63" s="87" t="s">
        <v>145</v>
      </c>
      <c r="AE63" s="118">
        <v>45658</v>
      </c>
      <c r="AF63" s="118">
        <v>46022</v>
      </c>
      <c r="AG63" s="87" t="s">
        <v>146</v>
      </c>
      <c r="AH63" s="87" t="s">
        <v>590</v>
      </c>
      <c r="AI63" s="87"/>
      <c r="AJ63" s="87"/>
      <c r="AK63" s="87"/>
      <c r="AL63" s="87"/>
      <c r="AM63" s="87"/>
      <c r="AN63" s="87"/>
      <c r="AO63" s="87"/>
      <c r="AP63" s="87"/>
      <c r="AQ63" s="87"/>
      <c r="AR63" s="87"/>
      <c r="AS63" s="87"/>
      <c r="AT63" s="87" t="s">
        <v>405</v>
      </c>
      <c r="AU63" s="87" t="s">
        <v>405</v>
      </c>
      <c r="AV63" s="87"/>
      <c r="AW63" s="87" t="s">
        <v>405</v>
      </c>
      <c r="AX63" s="87" t="s">
        <v>405</v>
      </c>
      <c r="AY63" s="87" t="s">
        <v>405</v>
      </c>
      <c r="AZ63" s="87" t="s">
        <v>405</v>
      </c>
      <c r="BA63" s="87" t="s">
        <v>405</v>
      </c>
      <c r="BB63" s="87" t="s">
        <v>405</v>
      </c>
      <c r="BC63" s="87" t="s">
        <v>405</v>
      </c>
      <c r="BD63" s="87"/>
      <c r="BE63" s="87" t="s">
        <v>405</v>
      </c>
      <c r="BF63" s="87" t="s">
        <v>405</v>
      </c>
      <c r="BG63" s="87" t="s">
        <v>405</v>
      </c>
      <c r="BH63" s="87"/>
      <c r="BI63" s="87"/>
      <c r="BJ63" s="87"/>
      <c r="BK63" s="87"/>
      <c r="BL63" s="87"/>
      <c r="BM63" s="87"/>
      <c r="BN63" s="87"/>
      <c r="BO63" s="87"/>
      <c r="BP63" s="87"/>
      <c r="BQ63" s="87"/>
      <c r="BR63" s="87"/>
      <c r="BS63" s="87"/>
      <c r="BT63" s="87"/>
      <c r="BU63" s="87"/>
      <c r="BV63" s="87"/>
      <c r="BW63" s="87"/>
      <c r="BX63" s="87"/>
    </row>
    <row r="64" spans="1:78" ht="50">
      <c r="A64" s="114" t="s">
        <v>542</v>
      </c>
      <c r="B64" s="114" t="s">
        <v>543</v>
      </c>
      <c r="C64" s="115">
        <v>0.2</v>
      </c>
      <c r="D64" s="114" t="s">
        <v>719</v>
      </c>
      <c r="E64" s="115">
        <v>1</v>
      </c>
      <c r="F64" s="115">
        <v>1</v>
      </c>
      <c r="G64" s="115" t="s">
        <v>258</v>
      </c>
      <c r="H64" s="114" t="s">
        <v>777</v>
      </c>
      <c r="I64" s="87" t="s">
        <v>778</v>
      </c>
      <c r="J64" s="87" t="s">
        <v>503</v>
      </c>
      <c r="K64" s="87" t="s">
        <v>272</v>
      </c>
      <c r="L64" s="87" t="s">
        <v>297</v>
      </c>
      <c r="M64" s="87" t="s">
        <v>592</v>
      </c>
      <c r="N64" s="87" t="s">
        <v>503</v>
      </c>
      <c r="O64" s="87" t="s">
        <v>592</v>
      </c>
      <c r="P64" s="87" t="s">
        <v>593</v>
      </c>
      <c r="Q64" s="87" t="s">
        <v>779</v>
      </c>
      <c r="R64" s="87" t="s">
        <v>27</v>
      </c>
      <c r="S64" s="87">
        <v>100</v>
      </c>
      <c r="T64" s="116">
        <v>0.27</v>
      </c>
      <c r="U64" s="116">
        <v>0.53</v>
      </c>
      <c r="V64" s="116">
        <v>0.8</v>
      </c>
      <c r="W64" s="116">
        <v>1</v>
      </c>
      <c r="X64" s="116">
        <v>1</v>
      </c>
      <c r="Y64" s="117">
        <v>0</v>
      </c>
      <c r="Z64" s="87">
        <v>0</v>
      </c>
      <c r="AA64" s="87" t="s">
        <v>780</v>
      </c>
      <c r="AB64" s="117">
        <v>0</v>
      </c>
      <c r="AC64" s="116">
        <v>0.2</v>
      </c>
      <c r="AD64" s="87" t="s">
        <v>595</v>
      </c>
      <c r="AE64" s="118">
        <v>45659</v>
      </c>
      <c r="AF64" s="118">
        <v>45716</v>
      </c>
      <c r="AG64" s="87" t="s">
        <v>596</v>
      </c>
      <c r="AH64" s="87" t="s">
        <v>404</v>
      </c>
      <c r="AI64" s="87" t="s">
        <v>405</v>
      </c>
      <c r="AJ64" s="87"/>
      <c r="AK64" s="87"/>
      <c r="AL64" s="87"/>
      <c r="AM64" s="87"/>
      <c r="AN64" s="87"/>
      <c r="AO64" s="87"/>
      <c r="AP64" s="87"/>
      <c r="AQ64" s="87"/>
      <c r="AR64" s="87"/>
      <c r="AS64" s="87"/>
      <c r="AT64" s="87" t="s">
        <v>405</v>
      </c>
      <c r="AU64" s="87" t="s">
        <v>405</v>
      </c>
      <c r="AV64" s="87"/>
      <c r="AW64" s="87" t="s">
        <v>405</v>
      </c>
      <c r="AX64" s="87" t="s">
        <v>405</v>
      </c>
      <c r="AY64" s="87" t="s">
        <v>405</v>
      </c>
      <c r="AZ64" s="87" t="s">
        <v>405</v>
      </c>
      <c r="BA64" s="87" t="s">
        <v>405</v>
      </c>
      <c r="BB64" s="87" t="s">
        <v>405</v>
      </c>
      <c r="BC64" s="87" t="s">
        <v>405</v>
      </c>
      <c r="BD64" s="87"/>
      <c r="BE64" s="87" t="s">
        <v>405</v>
      </c>
      <c r="BF64" s="87" t="s">
        <v>405</v>
      </c>
      <c r="BG64" s="87" t="s">
        <v>405</v>
      </c>
      <c r="BH64" s="87"/>
      <c r="BI64" s="87"/>
      <c r="BJ64" s="87"/>
      <c r="BK64" s="87"/>
      <c r="BL64" s="87"/>
      <c r="BM64" s="87"/>
      <c r="BN64" s="87"/>
      <c r="BO64" s="87"/>
      <c r="BP64" s="87"/>
      <c r="BQ64" s="87"/>
      <c r="BR64" s="87"/>
      <c r="BS64" s="87"/>
      <c r="BT64" s="87"/>
      <c r="BU64" s="87"/>
      <c r="BV64" s="87"/>
      <c r="BW64" s="87"/>
      <c r="BX64" s="87"/>
    </row>
    <row r="65" spans="1:76" ht="50">
      <c r="A65" s="130" t="s">
        <v>542</v>
      </c>
      <c r="B65" s="114" t="s">
        <v>543</v>
      </c>
      <c r="C65" s="86">
        <v>0.2</v>
      </c>
      <c r="D65" s="114" t="s">
        <v>719</v>
      </c>
      <c r="E65" s="115">
        <v>1</v>
      </c>
      <c r="F65" s="115">
        <v>1</v>
      </c>
      <c r="G65" s="86" t="s">
        <v>258</v>
      </c>
      <c r="H65" s="114" t="s">
        <v>777</v>
      </c>
      <c r="I65" s="127" t="s">
        <v>778</v>
      </c>
      <c r="J65" s="127" t="s">
        <v>503</v>
      </c>
      <c r="K65" s="127" t="s">
        <v>272</v>
      </c>
      <c r="L65" s="127" t="s">
        <v>297</v>
      </c>
      <c r="M65" s="127" t="s">
        <v>592</v>
      </c>
      <c r="N65" s="127" t="s">
        <v>503</v>
      </c>
      <c r="O65" s="127" t="s">
        <v>592</v>
      </c>
      <c r="P65" s="127" t="s">
        <v>593</v>
      </c>
      <c r="Q65" s="87" t="s">
        <v>779</v>
      </c>
      <c r="R65" s="87" t="s">
        <v>27</v>
      </c>
      <c r="S65" s="127">
        <v>100</v>
      </c>
      <c r="T65" s="128">
        <v>0.27</v>
      </c>
      <c r="U65" s="128">
        <v>0.53</v>
      </c>
      <c r="V65" s="128">
        <v>0.8</v>
      </c>
      <c r="W65" s="128">
        <v>1</v>
      </c>
      <c r="X65" s="128">
        <v>1</v>
      </c>
      <c r="Y65" s="129">
        <v>0</v>
      </c>
      <c r="Z65" s="127">
        <v>0</v>
      </c>
      <c r="AA65" s="127" t="s">
        <v>781</v>
      </c>
      <c r="AB65" s="129">
        <v>0</v>
      </c>
      <c r="AC65" s="128">
        <v>0.8</v>
      </c>
      <c r="AD65" s="127" t="s">
        <v>598</v>
      </c>
      <c r="AE65" s="131">
        <v>45659</v>
      </c>
      <c r="AF65" s="131">
        <v>46022</v>
      </c>
      <c r="AG65" s="127" t="s">
        <v>596</v>
      </c>
      <c r="AH65" s="127" t="s">
        <v>404</v>
      </c>
      <c r="AI65" s="127"/>
      <c r="AJ65" s="127"/>
      <c r="AK65" s="127"/>
      <c r="AL65" s="127"/>
      <c r="AM65" s="127"/>
      <c r="AN65" s="127"/>
      <c r="AO65" s="127"/>
      <c r="AP65" s="127"/>
      <c r="AQ65" s="127"/>
      <c r="AR65" s="127"/>
      <c r="AS65" s="127"/>
      <c r="AT65" s="127" t="s">
        <v>405</v>
      </c>
      <c r="AU65" s="127" t="s">
        <v>405</v>
      </c>
      <c r="AV65" s="127"/>
      <c r="AW65" s="127" t="s">
        <v>405</v>
      </c>
      <c r="AX65" s="127" t="s">
        <v>405</v>
      </c>
      <c r="AY65" s="127" t="s">
        <v>405</v>
      </c>
      <c r="AZ65" s="127" t="s">
        <v>405</v>
      </c>
      <c r="BA65" s="127" t="s">
        <v>405</v>
      </c>
      <c r="BB65" s="127" t="s">
        <v>405</v>
      </c>
      <c r="BC65" s="127" t="s">
        <v>405</v>
      </c>
      <c r="BD65" s="127"/>
      <c r="BE65" s="127" t="s">
        <v>405</v>
      </c>
      <c r="BF65" s="127" t="s">
        <v>405</v>
      </c>
      <c r="BG65" s="127" t="s">
        <v>405</v>
      </c>
      <c r="BH65" s="127"/>
      <c r="BI65" s="127"/>
      <c r="BJ65" s="127"/>
      <c r="BK65" s="127"/>
      <c r="BL65" s="127"/>
      <c r="BM65" s="127"/>
      <c r="BN65" s="127"/>
      <c r="BO65" s="127"/>
      <c r="BP65" s="127"/>
      <c r="BQ65" s="127"/>
      <c r="BR65" s="127"/>
      <c r="BS65" s="127"/>
      <c r="BT65" s="127"/>
      <c r="BU65" s="127"/>
      <c r="BV65" s="127"/>
      <c r="BW65" s="127"/>
      <c r="BX65" s="127"/>
    </row>
    <row r="66" spans="1:76">
      <c r="L66" s="66"/>
      <c r="Q66" s="66"/>
      <c r="R66" s="66"/>
    </row>
    <row r="67" spans="1:76" ht="14.25" customHeight="1">
      <c r="L67"/>
      <c r="Q67"/>
    </row>
    <row r="68" spans="1:76" ht="14.25" customHeight="1">
      <c r="L68"/>
      <c r="Q68"/>
    </row>
    <row r="69" spans="1:76" ht="14.25" customHeight="1">
      <c r="L69"/>
      <c r="Q69"/>
    </row>
    <row r="70" spans="1:76" ht="14.25" customHeight="1">
      <c r="L70"/>
      <c r="Q70"/>
    </row>
    <row r="71" spans="1:76" ht="14.25" customHeight="1">
      <c r="L71"/>
      <c r="Q71"/>
    </row>
    <row r="72" spans="1:76" ht="14.25" customHeight="1">
      <c r="L72"/>
      <c r="Q72"/>
    </row>
    <row r="73" spans="1:76" ht="14.25" customHeight="1">
      <c r="L73"/>
      <c r="Q73"/>
    </row>
    <row r="74" spans="1:76" ht="14.25" customHeight="1">
      <c r="L74"/>
      <c r="Q74"/>
    </row>
    <row r="75" spans="1:76" ht="14.25" customHeight="1">
      <c r="L75"/>
      <c r="Q75"/>
    </row>
    <row r="76" spans="1:76" ht="14.25" customHeight="1">
      <c r="L76"/>
      <c r="Q76"/>
    </row>
    <row r="77" spans="1:76" ht="14.25" customHeight="1">
      <c r="L77"/>
      <c r="Q77"/>
    </row>
    <row r="78" spans="1:76" ht="14.25" customHeight="1">
      <c r="L78"/>
      <c r="Q78"/>
    </row>
    <row r="79" spans="1:76" ht="14.25" customHeight="1">
      <c r="L79"/>
      <c r="Q79"/>
    </row>
    <row r="80" spans="1:76" ht="14.25" customHeight="1">
      <c r="L80"/>
      <c r="Q80"/>
    </row>
    <row r="81" spans="12:17" ht="14.25" customHeight="1">
      <c r="L81"/>
      <c r="Q81"/>
    </row>
    <row r="82" spans="12:17" ht="14.25" customHeight="1">
      <c r="L82"/>
      <c r="Q82"/>
    </row>
    <row r="83" spans="12:17" ht="14.25" customHeight="1">
      <c r="L83"/>
      <c r="Q83"/>
    </row>
    <row r="84" spans="12:17" ht="14.25" customHeight="1">
      <c r="L84"/>
      <c r="Q84"/>
    </row>
    <row r="85" spans="12:17" ht="14.25" customHeight="1">
      <c r="L85"/>
      <c r="Q85"/>
    </row>
    <row r="86" spans="12:17" ht="14.25" customHeight="1">
      <c r="L86"/>
      <c r="Q86"/>
    </row>
    <row r="87" spans="12:17" ht="14.25" customHeight="1">
      <c r="L87"/>
      <c r="Q87"/>
    </row>
    <row r="88" spans="12:17" ht="14.25" customHeight="1">
      <c r="L88"/>
      <c r="Q88"/>
    </row>
    <row r="89" spans="12:17" ht="14.25" customHeight="1">
      <c r="L89"/>
      <c r="Q89"/>
    </row>
    <row r="90" spans="12:17" ht="14.25" customHeight="1">
      <c r="L90"/>
      <c r="Q90"/>
    </row>
    <row r="91" spans="12:17" ht="14.25" customHeight="1">
      <c r="L91"/>
      <c r="Q91"/>
    </row>
    <row r="92" spans="12:17" ht="14.25" customHeight="1">
      <c r="L92"/>
      <c r="Q92"/>
    </row>
    <row r="93" spans="12:17" ht="14.25" customHeight="1">
      <c r="L93"/>
      <c r="Q93"/>
    </row>
    <row r="94" spans="12:17" ht="14.25" customHeight="1">
      <c r="L94"/>
      <c r="Q94"/>
    </row>
    <row r="95" spans="12:17" ht="14.25" customHeight="1">
      <c r="L95"/>
      <c r="Q95"/>
    </row>
    <row r="96" spans="12:17" ht="14.25" customHeight="1">
      <c r="L96"/>
      <c r="Q96"/>
    </row>
    <row r="97" spans="12:17" ht="14.25" customHeight="1">
      <c r="L97"/>
      <c r="Q97"/>
    </row>
    <row r="98" spans="12:17" ht="14.25" customHeight="1">
      <c r="L98"/>
      <c r="Q98"/>
    </row>
    <row r="99" spans="12:17" ht="14.25" customHeight="1">
      <c r="L99"/>
      <c r="Q99"/>
    </row>
    <row r="100" spans="12:17" ht="14.25" customHeight="1">
      <c r="L100"/>
      <c r="Q100"/>
    </row>
    <row r="101" spans="12:17" ht="14.25" customHeight="1">
      <c r="L101"/>
      <c r="Q101"/>
    </row>
    <row r="102" spans="12:17" ht="14.25" customHeight="1">
      <c r="L102"/>
      <c r="Q102"/>
    </row>
    <row r="103" spans="12:17" ht="14.25" customHeight="1">
      <c r="L103"/>
      <c r="Q103"/>
    </row>
    <row r="104" spans="12:17" ht="14.25" customHeight="1">
      <c r="L104"/>
      <c r="Q104"/>
    </row>
    <row r="105" spans="12:17" ht="14.25" customHeight="1">
      <c r="L105"/>
      <c r="Q105"/>
    </row>
    <row r="106" spans="12:17" ht="14.25" customHeight="1">
      <c r="L106"/>
      <c r="Q106"/>
    </row>
    <row r="107" spans="12:17" ht="14.25" customHeight="1">
      <c r="L107"/>
      <c r="Q107"/>
    </row>
    <row r="108" spans="12:17" ht="14.25" customHeight="1">
      <c r="L108"/>
      <c r="Q108"/>
    </row>
    <row r="109" spans="12:17" ht="14.25" customHeight="1">
      <c r="L109"/>
      <c r="Q109"/>
    </row>
    <row r="110" spans="12:17" ht="14.25" customHeight="1">
      <c r="L110"/>
      <c r="Q110"/>
    </row>
    <row r="111" spans="12:17" ht="14.25" customHeight="1">
      <c r="L111"/>
      <c r="Q111"/>
    </row>
    <row r="112" spans="12:17" ht="14.25" customHeight="1">
      <c r="L112"/>
      <c r="Q112"/>
    </row>
    <row r="113" spans="12:17" ht="14.25" customHeight="1">
      <c r="L113"/>
      <c r="Q113"/>
    </row>
    <row r="114" spans="12:17" ht="14.25" customHeight="1">
      <c r="L114"/>
      <c r="Q114"/>
    </row>
    <row r="115" spans="12:17" ht="14.25" customHeight="1">
      <c r="L115"/>
      <c r="Q115"/>
    </row>
    <row r="116" spans="12:17" ht="14.25" customHeight="1">
      <c r="L116"/>
      <c r="Q116"/>
    </row>
    <row r="117" spans="12:17" ht="14.25" customHeight="1">
      <c r="L117"/>
      <c r="Q117"/>
    </row>
    <row r="118" spans="12:17" ht="14.25" customHeight="1">
      <c r="L118"/>
      <c r="Q118"/>
    </row>
    <row r="119" spans="12:17" ht="14.25" customHeight="1">
      <c r="L119"/>
      <c r="Q119"/>
    </row>
    <row r="120" spans="12:17" ht="14.25" customHeight="1">
      <c r="L120"/>
      <c r="Q120"/>
    </row>
    <row r="121" spans="12:17" ht="14.25" customHeight="1">
      <c r="L121"/>
      <c r="Q121"/>
    </row>
    <row r="122" spans="12:17" ht="14.25" customHeight="1">
      <c r="L122"/>
      <c r="Q122"/>
    </row>
    <row r="123" spans="12:17" ht="14.25" customHeight="1">
      <c r="L123"/>
      <c r="Q123"/>
    </row>
    <row r="124" spans="12:17" ht="14.25" customHeight="1">
      <c r="L124"/>
      <c r="Q124"/>
    </row>
    <row r="125" spans="12:17" ht="14.25" customHeight="1">
      <c r="L125"/>
      <c r="Q125"/>
    </row>
    <row r="126" spans="12:17" ht="14.25" customHeight="1">
      <c r="L126"/>
      <c r="Q126"/>
    </row>
    <row r="127" spans="12:17" ht="14.25" customHeight="1">
      <c r="L127"/>
      <c r="Q127"/>
    </row>
    <row r="128" spans="12:17" ht="14.25" customHeight="1">
      <c r="L128"/>
      <c r="Q128"/>
    </row>
    <row r="129" spans="12:17" ht="14.25" customHeight="1">
      <c r="L129"/>
      <c r="Q129"/>
    </row>
    <row r="130" spans="12:17" ht="14.25" customHeight="1">
      <c r="L130"/>
      <c r="Q130"/>
    </row>
    <row r="131" spans="12:17" ht="14.25" customHeight="1">
      <c r="L131"/>
      <c r="Q131"/>
    </row>
    <row r="132" spans="12:17" ht="14.25" customHeight="1">
      <c r="L132"/>
      <c r="Q132"/>
    </row>
    <row r="133" spans="12:17" ht="14.25" customHeight="1">
      <c r="L133"/>
      <c r="Q133"/>
    </row>
    <row r="134" spans="12:17" ht="14.25" customHeight="1">
      <c r="L134"/>
      <c r="Q134"/>
    </row>
    <row r="135" spans="12:17" ht="14.25" customHeight="1">
      <c r="L135"/>
      <c r="Q135"/>
    </row>
    <row r="136" spans="12:17" ht="14.25" customHeight="1">
      <c r="L136"/>
      <c r="Q136"/>
    </row>
    <row r="137" spans="12:17" ht="14.25" customHeight="1">
      <c r="L137"/>
      <c r="Q137"/>
    </row>
    <row r="138" spans="12:17" ht="14.25" customHeight="1">
      <c r="L138"/>
      <c r="Q138"/>
    </row>
    <row r="139" spans="12:17" ht="14.25" customHeight="1">
      <c r="L139"/>
      <c r="Q139"/>
    </row>
    <row r="140" spans="12:17" ht="14.25" customHeight="1">
      <c r="L140"/>
      <c r="Q140"/>
    </row>
    <row r="141" spans="12:17" ht="14.25" customHeight="1">
      <c r="L141"/>
      <c r="Q141"/>
    </row>
    <row r="142" spans="12:17" ht="14.25" customHeight="1">
      <c r="L142"/>
      <c r="Q142"/>
    </row>
    <row r="143" spans="12:17" ht="14.25" customHeight="1">
      <c r="L143"/>
      <c r="Q143"/>
    </row>
    <row r="144" spans="12:17" ht="14.25" customHeight="1">
      <c r="L144"/>
      <c r="Q144"/>
    </row>
    <row r="145" spans="12:17" ht="14.25" customHeight="1">
      <c r="L145"/>
      <c r="Q145"/>
    </row>
    <row r="146" spans="12:17" ht="14.25" customHeight="1">
      <c r="L146"/>
      <c r="Q146"/>
    </row>
    <row r="147" spans="12:17" ht="14.25" customHeight="1">
      <c r="L147"/>
      <c r="Q147"/>
    </row>
    <row r="148" spans="12:17" ht="14.25" customHeight="1">
      <c r="L148"/>
      <c r="Q148"/>
    </row>
    <row r="149" spans="12:17" ht="14.25" customHeight="1">
      <c r="L149"/>
      <c r="Q149"/>
    </row>
    <row r="150" spans="12:17" ht="14.25" customHeight="1">
      <c r="L150"/>
      <c r="Q150"/>
    </row>
    <row r="151" spans="12:17" ht="14.25" customHeight="1">
      <c r="L151"/>
      <c r="Q151"/>
    </row>
    <row r="152" spans="12:17" ht="14.25" customHeight="1">
      <c r="L152"/>
      <c r="Q152"/>
    </row>
    <row r="153" spans="12:17" ht="14.25" customHeight="1">
      <c r="L153"/>
      <c r="Q153"/>
    </row>
    <row r="154" spans="12:17" ht="14.25" customHeight="1">
      <c r="L154"/>
      <c r="Q154"/>
    </row>
    <row r="155" spans="12:17" ht="14.25" customHeight="1">
      <c r="L155"/>
      <c r="Q155"/>
    </row>
    <row r="156" spans="12:17" ht="14.25" customHeight="1">
      <c r="L156"/>
      <c r="Q156"/>
    </row>
    <row r="157" spans="12:17" ht="14.25" customHeight="1">
      <c r="L157"/>
      <c r="Q157"/>
    </row>
    <row r="158" spans="12:17" ht="14.25" customHeight="1">
      <c r="L158"/>
      <c r="Q158"/>
    </row>
    <row r="159" spans="12:17" ht="14.25" customHeight="1">
      <c r="L159"/>
      <c r="Q159"/>
    </row>
    <row r="160" spans="12:17" ht="14.25" customHeight="1">
      <c r="L160"/>
      <c r="Q160"/>
    </row>
    <row r="161" spans="12:17" ht="14.25" customHeight="1">
      <c r="L161"/>
      <c r="Q161"/>
    </row>
    <row r="162" spans="12:17" ht="14.25" customHeight="1">
      <c r="L162"/>
      <c r="Q162"/>
    </row>
    <row r="163" spans="12:17" ht="14.25" customHeight="1">
      <c r="L163"/>
      <c r="Q163"/>
    </row>
    <row r="164" spans="12:17" ht="14.25" customHeight="1">
      <c r="L164"/>
      <c r="Q164"/>
    </row>
    <row r="165" spans="12:17" ht="14.25" customHeight="1">
      <c r="L165"/>
      <c r="Q165"/>
    </row>
    <row r="166" spans="12:17" ht="14.25" customHeight="1">
      <c r="L166"/>
      <c r="Q166"/>
    </row>
    <row r="167" spans="12:17" ht="14.25" customHeight="1">
      <c r="L167"/>
      <c r="Q167"/>
    </row>
    <row r="168" spans="12:17" ht="14.25" customHeight="1">
      <c r="L168"/>
      <c r="Q168"/>
    </row>
    <row r="169" spans="12:17" ht="14.25" customHeight="1">
      <c r="L169"/>
      <c r="Q169"/>
    </row>
    <row r="170" spans="12:17" ht="14.25" customHeight="1">
      <c r="L170"/>
      <c r="Q170"/>
    </row>
    <row r="171" spans="12:17" ht="14.25" customHeight="1">
      <c r="L171"/>
      <c r="Q171"/>
    </row>
    <row r="172" spans="12:17" ht="14.25" customHeight="1">
      <c r="L172"/>
      <c r="Q172"/>
    </row>
    <row r="173" spans="12:17" ht="14.25" customHeight="1">
      <c r="L173"/>
      <c r="Q173"/>
    </row>
    <row r="174" spans="12:17" ht="14.25" customHeight="1">
      <c r="L174"/>
      <c r="Q174"/>
    </row>
    <row r="175" spans="12:17" ht="14.25" customHeight="1">
      <c r="L175"/>
      <c r="Q175"/>
    </row>
    <row r="176" spans="12:17" ht="14.25" customHeight="1">
      <c r="L176"/>
      <c r="Q176"/>
    </row>
    <row r="177" spans="12:17" ht="14.25" customHeight="1">
      <c r="L177"/>
      <c r="Q177"/>
    </row>
    <row r="178" spans="12:17" ht="14.25" customHeight="1">
      <c r="L178"/>
      <c r="Q178"/>
    </row>
    <row r="179" spans="12:17" ht="14.25" customHeight="1">
      <c r="L179"/>
      <c r="Q179"/>
    </row>
    <row r="180" spans="12:17" ht="14.25" customHeight="1">
      <c r="L180"/>
      <c r="Q180"/>
    </row>
    <row r="181" spans="12:17" ht="14.25" customHeight="1">
      <c r="L181"/>
      <c r="Q181"/>
    </row>
    <row r="182" spans="12:17" ht="14.25" customHeight="1">
      <c r="L182"/>
      <c r="Q182"/>
    </row>
    <row r="183" spans="12:17" ht="14.25" customHeight="1">
      <c r="L183"/>
      <c r="Q183"/>
    </row>
    <row r="184" spans="12:17" ht="14.25" customHeight="1">
      <c r="L184"/>
      <c r="Q184"/>
    </row>
    <row r="185" spans="12:17" ht="14.25" customHeight="1">
      <c r="L185"/>
      <c r="Q185"/>
    </row>
    <row r="186" spans="12:17" ht="14.25" customHeight="1">
      <c r="L186"/>
      <c r="Q186"/>
    </row>
    <row r="187" spans="12:17" ht="14.25" customHeight="1">
      <c r="L187"/>
      <c r="Q187"/>
    </row>
    <row r="188" spans="12:17" ht="14.25" customHeight="1">
      <c r="L188"/>
      <c r="Q188"/>
    </row>
    <row r="189" spans="12:17" ht="14.25" customHeight="1">
      <c r="L189"/>
      <c r="Q189"/>
    </row>
    <row r="190" spans="12:17" ht="14.25" customHeight="1">
      <c r="L190"/>
      <c r="Q190"/>
    </row>
    <row r="191" spans="12:17" ht="14.25" customHeight="1">
      <c r="L191"/>
      <c r="Q191"/>
    </row>
    <row r="192" spans="12:17" ht="14.25" customHeight="1">
      <c r="L192"/>
      <c r="Q192"/>
    </row>
    <row r="193" spans="12:17" ht="14.25" customHeight="1">
      <c r="L193"/>
      <c r="Q193"/>
    </row>
    <row r="194" spans="12:17" ht="14.25" customHeight="1">
      <c r="L194"/>
      <c r="Q194"/>
    </row>
    <row r="195" spans="12:17" ht="14.25" customHeight="1">
      <c r="L195"/>
      <c r="Q195"/>
    </row>
    <row r="196" spans="12:17" ht="14.25" customHeight="1">
      <c r="L196"/>
      <c r="Q196"/>
    </row>
    <row r="197" spans="12:17" ht="14.25" customHeight="1">
      <c r="L197"/>
      <c r="Q197"/>
    </row>
    <row r="198" spans="12:17" ht="14.25" customHeight="1">
      <c r="L198"/>
      <c r="Q198"/>
    </row>
    <row r="199" spans="12:17" ht="14.25" customHeight="1">
      <c r="L199"/>
      <c r="Q199"/>
    </row>
    <row r="200" spans="12:17" ht="14.25" customHeight="1">
      <c r="L200"/>
      <c r="Q200"/>
    </row>
    <row r="201" spans="12:17" ht="14.25" customHeight="1">
      <c r="L201"/>
      <c r="Q201"/>
    </row>
    <row r="202" spans="12:17" ht="14.25" customHeight="1">
      <c r="L202"/>
      <c r="Q202"/>
    </row>
    <row r="203" spans="12:17" ht="14.25" customHeight="1">
      <c r="L203"/>
      <c r="Q203"/>
    </row>
    <row r="204" spans="12:17" ht="14.25" customHeight="1">
      <c r="L204"/>
      <c r="Q204"/>
    </row>
    <row r="205" spans="12:17" ht="14.25" customHeight="1">
      <c r="L205"/>
      <c r="Q205"/>
    </row>
    <row r="206" spans="12:17" ht="14.25" customHeight="1">
      <c r="L206"/>
      <c r="Q206"/>
    </row>
    <row r="207" spans="12:17" ht="14.25" customHeight="1">
      <c r="L207"/>
      <c r="Q207"/>
    </row>
    <row r="208" spans="12:17" ht="14.25" customHeight="1">
      <c r="L208"/>
      <c r="Q208"/>
    </row>
    <row r="209" spans="12:17" ht="14.25" customHeight="1">
      <c r="L209"/>
      <c r="Q209"/>
    </row>
    <row r="210" spans="12:17" ht="14.25" customHeight="1">
      <c r="L210"/>
      <c r="Q210"/>
    </row>
    <row r="211" spans="12:17" ht="14.25" customHeight="1">
      <c r="L211"/>
      <c r="Q211"/>
    </row>
    <row r="212" spans="12:17" ht="14.25" customHeight="1">
      <c r="L212"/>
      <c r="Q212"/>
    </row>
    <row r="213" spans="12:17" ht="14.25" customHeight="1">
      <c r="L213"/>
      <c r="Q213"/>
    </row>
    <row r="214" spans="12:17" ht="14.25" customHeight="1">
      <c r="L214"/>
      <c r="Q214"/>
    </row>
    <row r="215" spans="12:17" ht="14.25" customHeight="1">
      <c r="L215"/>
      <c r="Q215"/>
    </row>
    <row r="216" spans="12:17" ht="14.25" customHeight="1">
      <c r="L216"/>
      <c r="Q216"/>
    </row>
    <row r="217" spans="12:17" ht="14.25" customHeight="1">
      <c r="L217"/>
      <c r="Q217"/>
    </row>
    <row r="218" spans="12:17" ht="14.25" customHeight="1">
      <c r="L218"/>
      <c r="Q218"/>
    </row>
    <row r="219" spans="12:17" ht="14.25" customHeight="1">
      <c r="L219"/>
      <c r="Q219"/>
    </row>
    <row r="220" spans="12:17" ht="14.25" customHeight="1">
      <c r="L220"/>
      <c r="Q220"/>
    </row>
    <row r="221" spans="12:17" ht="14.25" customHeight="1">
      <c r="L221"/>
      <c r="Q221"/>
    </row>
    <row r="222" spans="12:17" ht="14.25" customHeight="1">
      <c r="L222"/>
      <c r="Q222"/>
    </row>
    <row r="223" spans="12:17" ht="14.25" customHeight="1">
      <c r="L223"/>
      <c r="Q223"/>
    </row>
    <row r="224" spans="12:17" ht="14.25" customHeight="1">
      <c r="L224"/>
      <c r="Q224"/>
    </row>
    <row r="225" spans="12:17" ht="14.25" customHeight="1">
      <c r="L225"/>
      <c r="Q225"/>
    </row>
    <row r="226" spans="12:17" ht="14.25" customHeight="1">
      <c r="L226"/>
      <c r="Q226"/>
    </row>
    <row r="227" spans="12:17" ht="14.25" customHeight="1">
      <c r="L227"/>
      <c r="Q227"/>
    </row>
    <row r="228" spans="12:17" ht="14.25" customHeight="1">
      <c r="L228"/>
      <c r="Q228"/>
    </row>
    <row r="229" spans="12:17" ht="14.25" customHeight="1">
      <c r="L229"/>
      <c r="Q229"/>
    </row>
    <row r="230" spans="12:17" ht="14.25" customHeight="1">
      <c r="L230"/>
      <c r="Q230"/>
    </row>
    <row r="231" spans="12:17" ht="14.25" customHeight="1">
      <c r="L231"/>
      <c r="Q231"/>
    </row>
    <row r="232" spans="12:17" ht="14.25" customHeight="1">
      <c r="L232"/>
      <c r="Q232"/>
    </row>
    <row r="233" spans="12:17" ht="14.25" customHeight="1">
      <c r="L233"/>
      <c r="Q233"/>
    </row>
    <row r="234" spans="12:17" ht="14.25" customHeight="1">
      <c r="L234"/>
      <c r="Q234"/>
    </row>
    <row r="235" spans="12:17" ht="14.25" customHeight="1">
      <c r="L235"/>
      <c r="Q235"/>
    </row>
    <row r="236" spans="12:17" ht="14.25" customHeight="1">
      <c r="L236"/>
      <c r="Q236"/>
    </row>
    <row r="237" spans="12:17" ht="14.25" customHeight="1">
      <c r="L237"/>
      <c r="Q237"/>
    </row>
    <row r="238" spans="12:17" ht="14.25" customHeight="1">
      <c r="L238"/>
      <c r="Q238"/>
    </row>
    <row r="239" spans="12:17" ht="14.25" customHeight="1">
      <c r="L239"/>
      <c r="Q239"/>
    </row>
    <row r="240" spans="12:17" ht="14.25" customHeight="1">
      <c r="L240"/>
      <c r="Q240"/>
    </row>
    <row r="241" spans="12:17" ht="14.25" customHeight="1">
      <c r="L241"/>
      <c r="Q241"/>
    </row>
    <row r="242" spans="12:17" ht="14.25" customHeight="1">
      <c r="L242"/>
      <c r="Q242"/>
    </row>
    <row r="243" spans="12:17" ht="14.25" customHeight="1">
      <c r="L243"/>
      <c r="Q243"/>
    </row>
    <row r="244" spans="12:17" ht="14.25" customHeight="1">
      <c r="L244"/>
      <c r="Q244"/>
    </row>
    <row r="245" spans="12:17" ht="14.25" customHeight="1">
      <c r="L245"/>
      <c r="Q245"/>
    </row>
    <row r="246" spans="12:17" ht="14.25" customHeight="1">
      <c r="L246"/>
      <c r="Q246"/>
    </row>
    <row r="247" spans="12:17" ht="14.25" customHeight="1">
      <c r="L247"/>
      <c r="Q247"/>
    </row>
    <row r="248" spans="12:17" ht="14.25" customHeight="1">
      <c r="L248"/>
      <c r="Q248"/>
    </row>
    <row r="249" spans="12:17" ht="14.25" customHeight="1">
      <c r="L249"/>
      <c r="Q249"/>
    </row>
    <row r="250" spans="12:17" ht="14.25" customHeight="1">
      <c r="L250"/>
      <c r="Q250"/>
    </row>
    <row r="251" spans="12:17" ht="14.25" customHeight="1">
      <c r="L251"/>
      <c r="Q251"/>
    </row>
    <row r="252" spans="12:17" ht="14.25" customHeight="1">
      <c r="L252"/>
      <c r="Q252"/>
    </row>
    <row r="253" spans="12:17" ht="14.25" customHeight="1">
      <c r="L253"/>
      <c r="Q253"/>
    </row>
    <row r="254" spans="12:17" ht="14.25" customHeight="1">
      <c r="L254"/>
      <c r="Q254"/>
    </row>
    <row r="255" spans="12:17" ht="14.25" customHeight="1">
      <c r="L255"/>
      <c r="Q255"/>
    </row>
    <row r="256" spans="12:17" ht="14.25" customHeight="1">
      <c r="L256"/>
      <c r="Q256"/>
    </row>
    <row r="257" spans="12:17" ht="14.25" customHeight="1">
      <c r="L257"/>
      <c r="Q257"/>
    </row>
    <row r="258" spans="12:17" ht="14.25" customHeight="1">
      <c r="L258"/>
      <c r="Q258"/>
    </row>
    <row r="259" spans="12:17" ht="14.25" customHeight="1">
      <c r="L259"/>
      <c r="Q259"/>
    </row>
    <row r="260" spans="12:17" ht="14.25" customHeight="1">
      <c r="L260"/>
      <c r="Q260"/>
    </row>
    <row r="261" spans="12:17" ht="14.25" customHeight="1">
      <c r="L261"/>
      <c r="Q261"/>
    </row>
    <row r="262" spans="12:17" ht="14.25" customHeight="1">
      <c r="L262"/>
      <c r="Q262"/>
    </row>
    <row r="263" spans="12:17" ht="14.25" customHeight="1">
      <c r="L263"/>
      <c r="Q263"/>
    </row>
    <row r="264" spans="12:17" ht="14.25" customHeight="1">
      <c r="L264"/>
      <c r="Q264"/>
    </row>
    <row r="265" spans="12:17" ht="14.25" customHeight="1">
      <c r="L265"/>
      <c r="Q265"/>
    </row>
    <row r="266" spans="12:17" ht="14.25" customHeight="1">
      <c r="L266"/>
      <c r="Q266"/>
    </row>
    <row r="267" spans="12:17" ht="14.25" customHeight="1">
      <c r="L267"/>
      <c r="Q267"/>
    </row>
    <row r="268" spans="12:17" ht="14.25" customHeight="1">
      <c r="L268"/>
      <c r="Q268"/>
    </row>
    <row r="269" spans="12:17" ht="14.25" customHeight="1">
      <c r="L269"/>
      <c r="Q269"/>
    </row>
    <row r="270" spans="12:17" ht="14.25" customHeight="1">
      <c r="L270"/>
      <c r="Q270"/>
    </row>
    <row r="271" spans="12:17" ht="14.25" customHeight="1">
      <c r="L271"/>
      <c r="Q271"/>
    </row>
    <row r="272" spans="12:17" ht="14.25" customHeight="1">
      <c r="L272"/>
      <c r="Q272"/>
    </row>
    <row r="273" spans="12:17" ht="14.25" customHeight="1">
      <c r="L273"/>
      <c r="Q273"/>
    </row>
    <row r="274" spans="12:17" ht="14.25" customHeight="1">
      <c r="L274"/>
      <c r="Q274"/>
    </row>
    <row r="275" spans="12:17" ht="14.25" customHeight="1">
      <c r="L275"/>
      <c r="Q275"/>
    </row>
    <row r="276" spans="12:17" ht="14.25" customHeight="1">
      <c r="L276"/>
      <c r="Q276"/>
    </row>
    <row r="277" spans="12:17" ht="14.25" customHeight="1">
      <c r="L277"/>
      <c r="Q277"/>
    </row>
    <row r="278" spans="12:17" ht="14.25" customHeight="1">
      <c r="L278"/>
      <c r="Q278"/>
    </row>
    <row r="279" spans="12:17" ht="14.25" customHeight="1">
      <c r="L279"/>
      <c r="Q279"/>
    </row>
    <row r="280" spans="12:17" ht="14.25" customHeight="1">
      <c r="L280"/>
      <c r="Q280"/>
    </row>
    <row r="281" spans="12:17" ht="14.25" customHeight="1">
      <c r="L281"/>
      <c r="Q281"/>
    </row>
    <row r="282" spans="12:17" ht="14.25" customHeight="1">
      <c r="L282"/>
      <c r="Q282"/>
    </row>
    <row r="283" spans="12:17" ht="14.25" customHeight="1">
      <c r="L283"/>
      <c r="Q283"/>
    </row>
    <row r="284" spans="12:17" ht="14.25" customHeight="1">
      <c r="L284"/>
      <c r="Q284"/>
    </row>
    <row r="285" spans="12:17" ht="14.25" customHeight="1">
      <c r="L285"/>
      <c r="Q285"/>
    </row>
    <row r="286" spans="12:17" ht="14.25" customHeight="1">
      <c r="L286"/>
      <c r="Q286"/>
    </row>
    <row r="287" spans="12:17" ht="14.25" customHeight="1">
      <c r="L287"/>
      <c r="Q287"/>
    </row>
    <row r="288" spans="12:17" ht="14.25" customHeight="1">
      <c r="L288"/>
      <c r="Q288"/>
    </row>
    <row r="289" spans="12:17" ht="14.25" customHeight="1">
      <c r="L289"/>
      <c r="Q289"/>
    </row>
    <row r="290" spans="12:17" ht="14.25" customHeight="1">
      <c r="L290"/>
      <c r="Q290"/>
    </row>
    <row r="291" spans="12:17" ht="14.25" customHeight="1">
      <c r="L291"/>
      <c r="Q291"/>
    </row>
    <row r="292" spans="12:17" ht="14.25" customHeight="1">
      <c r="L292"/>
      <c r="Q292"/>
    </row>
    <row r="293" spans="12:17" ht="14.25" customHeight="1">
      <c r="L293"/>
      <c r="Q293"/>
    </row>
    <row r="294" spans="12:17" ht="14.25" customHeight="1">
      <c r="L294"/>
      <c r="Q294"/>
    </row>
    <row r="295" spans="12:17" ht="14.25" customHeight="1">
      <c r="L295"/>
      <c r="Q295"/>
    </row>
    <row r="296" spans="12:17" ht="14.25" customHeight="1">
      <c r="L296"/>
      <c r="Q296"/>
    </row>
    <row r="297" spans="12:17" ht="14.25" customHeight="1">
      <c r="L297"/>
      <c r="Q297"/>
    </row>
    <row r="298" spans="12:17" ht="14.25" customHeight="1">
      <c r="L298"/>
      <c r="Q298"/>
    </row>
    <row r="299" spans="12:17" ht="14.25" customHeight="1">
      <c r="L299"/>
      <c r="Q299"/>
    </row>
    <row r="300" spans="12:17" ht="14.25" customHeight="1">
      <c r="L300"/>
      <c r="Q300"/>
    </row>
    <row r="301" spans="12:17" ht="14.25" customHeight="1">
      <c r="Q301"/>
    </row>
    <row r="302" spans="12:17" ht="14.25" customHeight="1">
      <c r="Q302"/>
    </row>
    <row r="303" spans="12:17" ht="14.25" customHeight="1">
      <c r="Q303"/>
    </row>
    <row r="304" spans="12:17" ht="14.25" customHeight="1">
      <c r="Q304"/>
    </row>
    <row r="305" spans="17:17" ht="14.25" customHeight="1">
      <c r="Q305"/>
    </row>
    <row r="306" spans="17:17" ht="14.25" customHeight="1">
      <c r="Q306"/>
    </row>
    <row r="307" spans="17:17" ht="14.25" customHeight="1">
      <c r="Q307"/>
    </row>
    <row r="308" spans="17:17" ht="14.25" customHeight="1">
      <c r="Q308"/>
    </row>
    <row r="309" spans="17:17" ht="14.25" customHeight="1">
      <c r="Q309"/>
    </row>
    <row r="310" spans="17:17" ht="14.25" customHeight="1">
      <c r="Q310"/>
    </row>
    <row r="311" spans="17:17" ht="14.25" customHeight="1">
      <c r="Q311"/>
    </row>
    <row r="312" spans="17:17" ht="14.25" customHeight="1">
      <c r="Q312"/>
    </row>
    <row r="313" spans="17:17" ht="14.25" customHeight="1">
      <c r="Q313"/>
    </row>
    <row r="314" spans="17:17" ht="14.25" customHeight="1">
      <c r="Q314"/>
    </row>
    <row r="315" spans="17:17" ht="14.25" customHeight="1">
      <c r="Q315"/>
    </row>
    <row r="316" spans="17:17" ht="14.25" customHeight="1">
      <c r="Q316"/>
    </row>
    <row r="317" spans="17:17" ht="14.25" customHeight="1">
      <c r="Q317"/>
    </row>
    <row r="318" spans="17:17" ht="14.25" customHeight="1">
      <c r="Q318"/>
    </row>
    <row r="319" spans="17:17" ht="14.25" customHeight="1">
      <c r="Q319"/>
    </row>
    <row r="320" spans="17:17" ht="14.25" customHeight="1">
      <c r="Q320"/>
    </row>
    <row r="321" spans="17:17" ht="14.25" customHeight="1">
      <c r="Q321"/>
    </row>
    <row r="322" spans="17:17" ht="14.25" customHeight="1">
      <c r="Q322"/>
    </row>
    <row r="323" spans="17:17" ht="14.25" customHeight="1">
      <c r="Q323"/>
    </row>
    <row r="324" spans="17:17" ht="14.25" customHeight="1">
      <c r="Q324"/>
    </row>
    <row r="325" spans="17:17" ht="14.25" customHeight="1">
      <c r="Q325"/>
    </row>
    <row r="326" spans="17:17" ht="14.25" customHeight="1">
      <c r="Q326"/>
    </row>
    <row r="327" spans="17:17" ht="14.25" customHeight="1">
      <c r="Q327"/>
    </row>
    <row r="328" spans="17:17" ht="14.25" customHeight="1">
      <c r="Q328"/>
    </row>
    <row r="329" spans="17:17" ht="14.25" customHeight="1">
      <c r="Q329"/>
    </row>
    <row r="330" spans="17:17" ht="14.25" customHeight="1">
      <c r="Q330"/>
    </row>
    <row r="331" spans="17:17" ht="14.25" customHeight="1">
      <c r="Q331"/>
    </row>
    <row r="332" spans="17:17" ht="14.25" customHeight="1">
      <c r="Q332"/>
    </row>
    <row r="333" spans="17:17" ht="14.25" customHeight="1">
      <c r="Q333"/>
    </row>
    <row r="334" spans="17:17" ht="14.25" customHeight="1">
      <c r="Q334"/>
    </row>
    <row r="335" spans="17:17" ht="14.25" customHeight="1">
      <c r="Q335"/>
    </row>
    <row r="336" spans="17:17" ht="14.25" customHeight="1">
      <c r="Q336"/>
    </row>
    <row r="337" spans="17:17" ht="14.25" customHeight="1">
      <c r="Q337"/>
    </row>
    <row r="338" spans="17:17" ht="14.25" customHeight="1">
      <c r="Q338"/>
    </row>
    <row r="339" spans="17:17" ht="14.25" customHeight="1">
      <c r="Q339"/>
    </row>
    <row r="340" spans="17:17" ht="14.25" customHeight="1">
      <c r="Q340"/>
    </row>
    <row r="341" spans="17:17" ht="14.25" customHeight="1">
      <c r="Q341"/>
    </row>
    <row r="342" spans="17:17" ht="14.25" customHeight="1">
      <c r="Q342"/>
    </row>
    <row r="343" spans="17:17" ht="14.25" customHeight="1">
      <c r="Q343"/>
    </row>
    <row r="344" spans="17:17" ht="14.25" customHeight="1">
      <c r="Q344"/>
    </row>
    <row r="345" spans="17:17" ht="14.25" customHeight="1">
      <c r="Q345"/>
    </row>
    <row r="346" spans="17:17" ht="14.25" customHeight="1">
      <c r="Q346"/>
    </row>
    <row r="347" spans="17:17" ht="14.25" customHeight="1">
      <c r="Q347"/>
    </row>
    <row r="348" spans="17:17" ht="14.25" customHeight="1">
      <c r="Q348"/>
    </row>
    <row r="349" spans="17:17" ht="14.25" customHeight="1">
      <c r="Q349"/>
    </row>
    <row r="350" spans="17:17" ht="14.25" customHeight="1">
      <c r="Q350"/>
    </row>
    <row r="351" spans="17:17" ht="14.25" customHeight="1">
      <c r="Q351"/>
    </row>
    <row r="352" spans="17:17" ht="14.25" customHeight="1">
      <c r="Q352"/>
    </row>
    <row r="353" spans="17:17" ht="14.25" customHeight="1">
      <c r="Q353"/>
    </row>
    <row r="354" spans="17:17" ht="14.25" customHeight="1">
      <c r="Q354"/>
    </row>
    <row r="355" spans="17:17" ht="14.25" customHeight="1">
      <c r="Q355"/>
    </row>
    <row r="356" spans="17:17" ht="14.25" customHeight="1">
      <c r="Q356"/>
    </row>
    <row r="357" spans="17:17" ht="14.25" customHeight="1">
      <c r="Q357"/>
    </row>
    <row r="358" spans="17:17" ht="14.25" customHeight="1">
      <c r="Q358"/>
    </row>
    <row r="359" spans="17:17" ht="14.25" customHeight="1">
      <c r="Q359"/>
    </row>
    <row r="360" spans="17:17" ht="14.25" customHeight="1">
      <c r="Q360"/>
    </row>
    <row r="361" spans="17:17" ht="14.25" customHeight="1">
      <c r="Q361"/>
    </row>
    <row r="362" spans="17:17" ht="14.25" customHeight="1">
      <c r="Q362"/>
    </row>
    <row r="363" spans="17:17" ht="14.25" customHeight="1">
      <c r="Q363"/>
    </row>
    <row r="364" spans="17:17" ht="14.25" customHeight="1">
      <c r="Q364"/>
    </row>
    <row r="365" spans="17:17" ht="14.25" customHeight="1">
      <c r="Q365"/>
    </row>
    <row r="366" spans="17:17" ht="14.25" customHeight="1">
      <c r="Q366"/>
    </row>
    <row r="367" spans="17:17" ht="14.25" customHeight="1">
      <c r="Q367"/>
    </row>
    <row r="368" spans="17:17" ht="14.25" customHeight="1">
      <c r="Q368"/>
    </row>
    <row r="369" spans="17:17" ht="14.25" customHeight="1">
      <c r="Q369"/>
    </row>
    <row r="370" spans="17:17" ht="14.25" customHeight="1">
      <c r="Q370"/>
    </row>
    <row r="371" spans="17:17" ht="14.25" customHeight="1">
      <c r="Q371"/>
    </row>
    <row r="372" spans="17:17" ht="14.25" customHeight="1">
      <c r="Q372"/>
    </row>
    <row r="373" spans="17:17" ht="14.25" customHeight="1">
      <c r="Q373"/>
    </row>
    <row r="374" spans="17:17" ht="14.25" customHeight="1">
      <c r="Q374"/>
    </row>
    <row r="375" spans="17:17" ht="14.25" customHeight="1">
      <c r="Q375"/>
    </row>
    <row r="376" spans="17:17" ht="14.25" customHeight="1">
      <c r="Q376"/>
    </row>
    <row r="377" spans="17:17" ht="14.25" customHeight="1">
      <c r="Q377"/>
    </row>
    <row r="378" spans="17:17" ht="14.25" customHeight="1">
      <c r="Q378"/>
    </row>
    <row r="379" spans="17:17" ht="14.25" customHeight="1">
      <c r="Q379"/>
    </row>
    <row r="380" spans="17:17" ht="14.25" customHeight="1">
      <c r="Q380"/>
    </row>
    <row r="381" spans="17:17" ht="14.25" customHeight="1">
      <c r="Q381"/>
    </row>
    <row r="382" spans="17:17" ht="14.25" customHeight="1">
      <c r="Q382"/>
    </row>
    <row r="383" spans="17:17" ht="14.25" customHeight="1">
      <c r="Q383"/>
    </row>
    <row r="384" spans="17:17" ht="14.25" customHeight="1">
      <c r="Q384"/>
    </row>
    <row r="385" spans="17:17" ht="14.25" customHeight="1">
      <c r="Q385"/>
    </row>
    <row r="386" spans="17:17" ht="14.25" customHeight="1">
      <c r="Q386"/>
    </row>
    <row r="387" spans="17:17" ht="14.25" customHeight="1">
      <c r="Q387"/>
    </row>
    <row r="388" spans="17:17" ht="14.25" customHeight="1">
      <c r="Q388"/>
    </row>
    <row r="389" spans="17:17" ht="14.25" customHeight="1">
      <c r="Q389"/>
    </row>
    <row r="390" spans="17:17" ht="14.25" customHeight="1">
      <c r="Q390"/>
    </row>
    <row r="391" spans="17:17" ht="14.25" customHeight="1">
      <c r="Q391"/>
    </row>
    <row r="392" spans="17:17" ht="14.25" customHeight="1">
      <c r="Q392"/>
    </row>
    <row r="393" spans="17:17" ht="14.25" customHeight="1">
      <c r="Q393"/>
    </row>
    <row r="394" spans="17:17" ht="14.25" customHeight="1">
      <c r="Q394"/>
    </row>
    <row r="395" spans="17:17" ht="14.25" customHeight="1">
      <c r="Q395"/>
    </row>
    <row r="396" spans="17:17" ht="14.25" customHeight="1">
      <c r="Q396"/>
    </row>
    <row r="397" spans="17:17" ht="14.25" customHeight="1">
      <c r="Q397"/>
    </row>
    <row r="398" spans="17:17" ht="14.25" customHeight="1">
      <c r="Q398"/>
    </row>
    <row r="399" spans="17:17" ht="14.25" customHeight="1">
      <c r="Q399"/>
    </row>
    <row r="400" spans="17:17" ht="14.25" customHeight="1">
      <c r="Q400"/>
    </row>
    <row r="401" spans="17:17" ht="14.25" customHeight="1">
      <c r="Q401"/>
    </row>
    <row r="402" spans="17:17" ht="14.25" customHeight="1">
      <c r="Q402"/>
    </row>
    <row r="403" spans="17:17" ht="14.25" customHeight="1">
      <c r="Q403"/>
    </row>
    <row r="404" spans="17:17" ht="14.25" customHeight="1">
      <c r="Q404"/>
    </row>
    <row r="405" spans="17:17" ht="14.25" customHeight="1">
      <c r="Q405"/>
    </row>
    <row r="406" spans="17:17" ht="14.25" customHeight="1">
      <c r="Q406"/>
    </row>
    <row r="407" spans="17:17" ht="14.25" customHeight="1">
      <c r="Q407"/>
    </row>
    <row r="408" spans="17:17" ht="14.25" customHeight="1">
      <c r="Q408"/>
    </row>
    <row r="409" spans="17:17" ht="14.25" customHeight="1">
      <c r="Q409"/>
    </row>
    <row r="410" spans="17:17" ht="14.25" customHeight="1">
      <c r="Q410"/>
    </row>
    <row r="411" spans="17:17" ht="14.25" customHeight="1">
      <c r="Q411"/>
    </row>
    <row r="412" spans="17:17" ht="14.25" customHeight="1">
      <c r="Q412"/>
    </row>
    <row r="413" spans="17:17" ht="14.25" customHeight="1">
      <c r="Q413"/>
    </row>
    <row r="414" spans="17:17" ht="14.25" customHeight="1">
      <c r="Q414"/>
    </row>
    <row r="415" spans="17:17" ht="14.25" customHeight="1">
      <c r="Q415"/>
    </row>
    <row r="416" spans="17:17" ht="14.25" customHeight="1">
      <c r="Q416"/>
    </row>
    <row r="417" spans="17:17" ht="14.25" customHeight="1">
      <c r="Q417"/>
    </row>
    <row r="418" spans="17:17" ht="14.25" customHeight="1">
      <c r="Q418"/>
    </row>
    <row r="419" spans="17:17" ht="14.25" customHeight="1">
      <c r="Q419"/>
    </row>
    <row r="420" spans="17:17" ht="14.25" customHeight="1">
      <c r="Q420"/>
    </row>
    <row r="421" spans="17:17" ht="14.25" customHeight="1">
      <c r="Q421"/>
    </row>
    <row r="422" spans="17:17" ht="14.25" customHeight="1">
      <c r="Q422"/>
    </row>
    <row r="423" spans="17:17" ht="14.25" customHeight="1">
      <c r="Q423"/>
    </row>
    <row r="424" spans="17:17" ht="14.25" customHeight="1">
      <c r="Q424"/>
    </row>
    <row r="425" spans="17:17" ht="14.25" customHeight="1">
      <c r="Q425"/>
    </row>
    <row r="426" spans="17:17" ht="14.25" customHeight="1">
      <c r="Q426"/>
    </row>
    <row r="427" spans="17:17" ht="14.25" customHeight="1">
      <c r="Q427"/>
    </row>
    <row r="428" spans="17:17" ht="14.25" customHeight="1">
      <c r="Q428"/>
    </row>
    <row r="429" spans="17:17" ht="14.25" customHeight="1">
      <c r="Q429"/>
    </row>
    <row r="430" spans="17:17" ht="14.25" customHeight="1">
      <c r="Q430"/>
    </row>
    <row r="431" spans="17:17" ht="14.25" customHeight="1">
      <c r="Q431"/>
    </row>
    <row r="432" spans="17:17" ht="14.25" customHeight="1">
      <c r="Q432"/>
    </row>
    <row r="433" spans="17:17" ht="14.25" customHeight="1">
      <c r="Q433"/>
    </row>
    <row r="434" spans="17:17" ht="14.25" customHeight="1">
      <c r="Q434"/>
    </row>
    <row r="435" spans="17:17" ht="14.25" customHeight="1">
      <c r="Q435"/>
    </row>
    <row r="436" spans="17:17" ht="14.25" customHeight="1">
      <c r="Q436"/>
    </row>
    <row r="437" spans="17:17" ht="14.25" customHeight="1">
      <c r="Q437"/>
    </row>
    <row r="438" spans="17:17" ht="14.25" customHeight="1">
      <c r="Q438"/>
    </row>
    <row r="439" spans="17:17" ht="14.25" customHeight="1">
      <c r="Q439"/>
    </row>
    <row r="440" spans="17:17" ht="14.25" customHeight="1">
      <c r="Q440"/>
    </row>
    <row r="441" spans="17:17" ht="14.25" customHeight="1">
      <c r="Q441"/>
    </row>
    <row r="442" spans="17:17" ht="14.25" customHeight="1">
      <c r="Q442"/>
    </row>
    <row r="443" spans="17:17" ht="14.25" customHeight="1">
      <c r="Q443"/>
    </row>
    <row r="444" spans="17:17" ht="14.25" customHeight="1">
      <c r="Q444"/>
    </row>
    <row r="445" spans="17:17" ht="14.25" customHeight="1">
      <c r="Q445"/>
    </row>
    <row r="446" spans="17:17" ht="14.25" customHeight="1">
      <c r="Q446"/>
    </row>
    <row r="447" spans="17:17" ht="14.25" customHeight="1">
      <c r="Q447"/>
    </row>
    <row r="448" spans="17:17" ht="14.25" customHeight="1">
      <c r="Q448"/>
    </row>
    <row r="449" spans="17:17" ht="14.25" customHeight="1">
      <c r="Q449"/>
    </row>
    <row r="450" spans="17:17" ht="14.25" customHeight="1">
      <c r="Q450"/>
    </row>
    <row r="451" spans="17:17" ht="14.25" customHeight="1">
      <c r="Q451"/>
    </row>
    <row r="452" spans="17:17" ht="14.25" customHeight="1">
      <c r="Q452"/>
    </row>
    <row r="453" spans="17:17" ht="14.25" customHeight="1">
      <c r="Q453"/>
    </row>
    <row r="454" spans="17:17" ht="14.25" customHeight="1">
      <c r="Q454"/>
    </row>
    <row r="455" spans="17:17" ht="14.25" customHeight="1">
      <c r="Q455"/>
    </row>
    <row r="456" spans="17:17" ht="14.25" customHeight="1">
      <c r="Q456"/>
    </row>
    <row r="457" spans="17:17" ht="14.25" customHeight="1">
      <c r="Q457"/>
    </row>
    <row r="458" spans="17:17" ht="14.25" customHeight="1">
      <c r="Q458"/>
    </row>
    <row r="459" spans="17:17" ht="14.25" customHeight="1">
      <c r="Q459"/>
    </row>
    <row r="460" spans="17:17" ht="14.25" customHeight="1">
      <c r="Q460"/>
    </row>
    <row r="461" spans="17:17" ht="14.25" customHeight="1">
      <c r="Q461"/>
    </row>
    <row r="462" spans="17:17" ht="14.25" customHeight="1">
      <c r="Q462"/>
    </row>
    <row r="463" spans="17:17" ht="14.25" customHeight="1">
      <c r="Q463"/>
    </row>
    <row r="464" spans="17:17" ht="14.25" customHeight="1">
      <c r="Q464"/>
    </row>
    <row r="465" spans="17:17" ht="14.25" customHeight="1">
      <c r="Q465"/>
    </row>
    <row r="466" spans="17:17" ht="14.25" customHeight="1">
      <c r="Q466"/>
    </row>
    <row r="467" spans="17:17" ht="14.25" customHeight="1">
      <c r="Q467"/>
    </row>
    <row r="468" spans="17:17" ht="14.25" customHeight="1">
      <c r="Q468"/>
    </row>
    <row r="469" spans="17:17" ht="14.25" customHeight="1">
      <c r="Q469"/>
    </row>
    <row r="470" spans="17:17" ht="14.25" customHeight="1">
      <c r="Q470"/>
    </row>
    <row r="471" spans="17:17" ht="14.25" customHeight="1">
      <c r="Q471"/>
    </row>
    <row r="472" spans="17:17" ht="14.25" customHeight="1">
      <c r="Q472"/>
    </row>
    <row r="473" spans="17:17" ht="14.25" customHeight="1">
      <c r="Q473"/>
    </row>
    <row r="474" spans="17:17" ht="14.25" customHeight="1">
      <c r="Q474"/>
    </row>
    <row r="475" spans="17:17" ht="14.25" customHeight="1">
      <c r="Q475"/>
    </row>
    <row r="476" spans="17:17" ht="14.25" customHeight="1">
      <c r="Q476"/>
    </row>
    <row r="477" spans="17:17" ht="14.25" customHeight="1">
      <c r="Q477"/>
    </row>
    <row r="478" spans="17:17" ht="14.25" customHeight="1">
      <c r="Q478"/>
    </row>
    <row r="479" spans="17:17" ht="14.25" customHeight="1">
      <c r="Q479"/>
    </row>
    <row r="480" spans="17:17" ht="14.25" customHeight="1">
      <c r="Q480"/>
    </row>
    <row r="481" spans="17:17" ht="14.25" customHeight="1">
      <c r="Q481"/>
    </row>
    <row r="482" spans="17:17" ht="14.25" customHeight="1">
      <c r="Q482"/>
    </row>
    <row r="483" spans="17:17" ht="14.25" customHeight="1">
      <c r="Q483"/>
    </row>
    <row r="484" spans="17:17" ht="14.25" customHeight="1">
      <c r="Q484"/>
    </row>
    <row r="485" spans="17:17" ht="14.25" customHeight="1">
      <c r="Q485"/>
    </row>
    <row r="486" spans="17:17" ht="14.25" customHeight="1">
      <c r="Q486"/>
    </row>
    <row r="487" spans="17:17" ht="14.25" customHeight="1">
      <c r="Q487"/>
    </row>
    <row r="488" spans="17:17" ht="14.25" customHeight="1">
      <c r="Q488"/>
    </row>
    <row r="489" spans="17:17" ht="14.25" customHeight="1">
      <c r="Q489"/>
    </row>
    <row r="490" spans="17:17" ht="14.25" customHeight="1">
      <c r="Q490"/>
    </row>
    <row r="491" spans="17:17" ht="14.25" customHeight="1">
      <c r="Q491"/>
    </row>
    <row r="492" spans="17:17" ht="14.25" customHeight="1">
      <c r="Q492"/>
    </row>
    <row r="493" spans="17:17" ht="14.25" customHeight="1">
      <c r="Q493"/>
    </row>
    <row r="494" spans="17:17" ht="14.25" customHeight="1">
      <c r="Q494"/>
    </row>
    <row r="495" spans="17:17" ht="14.25" customHeight="1">
      <c r="Q495"/>
    </row>
    <row r="496" spans="17:17" ht="14.25" customHeight="1">
      <c r="Q496"/>
    </row>
    <row r="497" spans="17:17" ht="14.25" customHeight="1">
      <c r="Q497"/>
    </row>
    <row r="498" spans="17:17" ht="14.25" customHeight="1">
      <c r="Q498"/>
    </row>
    <row r="499" spans="17:17" ht="14.25" customHeight="1">
      <c r="Q499"/>
    </row>
    <row r="500" spans="17:17" ht="14.25" customHeight="1">
      <c r="Q500"/>
    </row>
    <row r="501" spans="17:17" ht="14.25" customHeight="1">
      <c r="Q501"/>
    </row>
    <row r="502" spans="17:17" ht="14.25" customHeight="1">
      <c r="Q502"/>
    </row>
    <row r="503" spans="17:17" ht="14.25" customHeight="1">
      <c r="Q503"/>
    </row>
    <row r="504" spans="17:17" ht="14.25" customHeight="1">
      <c r="Q504"/>
    </row>
    <row r="505" spans="17:17" ht="14.25" customHeight="1">
      <c r="Q505"/>
    </row>
    <row r="506" spans="17:17" ht="14.25" customHeight="1">
      <c r="Q506"/>
    </row>
    <row r="507" spans="17:17" ht="14.25" customHeight="1">
      <c r="Q507"/>
    </row>
    <row r="508" spans="17:17" ht="14.25" customHeight="1">
      <c r="Q508"/>
    </row>
    <row r="509" spans="17:17" ht="14.25" customHeight="1">
      <c r="Q509"/>
    </row>
    <row r="510" spans="17:17" ht="14.25" customHeight="1">
      <c r="Q510"/>
    </row>
    <row r="511" spans="17:17" ht="14.25" customHeight="1">
      <c r="Q511"/>
    </row>
    <row r="512" spans="17:17" ht="14.25" customHeight="1">
      <c r="Q512"/>
    </row>
    <row r="513" spans="17:17" ht="14.25" customHeight="1">
      <c r="Q513"/>
    </row>
    <row r="514" spans="17:17" ht="14.25" customHeight="1">
      <c r="Q514"/>
    </row>
    <row r="515" spans="17:17" ht="14.25" customHeight="1">
      <c r="Q515"/>
    </row>
    <row r="516" spans="17:17" ht="14.25" customHeight="1">
      <c r="Q516"/>
    </row>
    <row r="517" spans="17:17" ht="14.25" customHeight="1">
      <c r="Q517"/>
    </row>
    <row r="518" spans="17:17" ht="14.25" customHeight="1">
      <c r="Q518"/>
    </row>
    <row r="519" spans="17:17" ht="14.25" customHeight="1">
      <c r="Q519"/>
    </row>
    <row r="520" spans="17:17" ht="14.25" customHeight="1">
      <c r="Q520"/>
    </row>
    <row r="521" spans="17:17" ht="14.25" customHeight="1">
      <c r="Q521"/>
    </row>
    <row r="522" spans="17:17" ht="14.25" customHeight="1">
      <c r="Q522"/>
    </row>
    <row r="523" spans="17:17" ht="14.25" customHeight="1">
      <c r="Q523"/>
    </row>
    <row r="524" spans="17:17" ht="14.25" customHeight="1">
      <c r="Q524"/>
    </row>
    <row r="525" spans="17:17" ht="14.25" customHeight="1">
      <c r="Q525"/>
    </row>
    <row r="526" spans="17:17" ht="14.25" customHeight="1">
      <c r="Q526"/>
    </row>
    <row r="527" spans="17:17" ht="14.25" customHeight="1">
      <c r="Q527"/>
    </row>
    <row r="528" spans="17:17" ht="14.25" customHeight="1">
      <c r="Q528"/>
    </row>
    <row r="529" spans="17:17" ht="14.25" customHeight="1">
      <c r="Q529"/>
    </row>
    <row r="530" spans="17:17" ht="14.25" customHeight="1">
      <c r="Q530"/>
    </row>
    <row r="531" spans="17:17" ht="14.25" customHeight="1">
      <c r="Q531"/>
    </row>
    <row r="532" spans="17:17" ht="14.25" customHeight="1">
      <c r="Q532"/>
    </row>
    <row r="533" spans="17:17" ht="14.25" customHeight="1">
      <c r="Q533"/>
    </row>
    <row r="534" spans="17:17" ht="14.25" customHeight="1">
      <c r="Q534"/>
    </row>
    <row r="535" spans="17:17" ht="14.25" customHeight="1">
      <c r="Q535"/>
    </row>
    <row r="536" spans="17:17" ht="14.25" customHeight="1">
      <c r="Q536"/>
    </row>
    <row r="537" spans="17:17" ht="14.25" customHeight="1">
      <c r="Q537"/>
    </row>
    <row r="538" spans="17:17" ht="14.25" customHeight="1">
      <c r="Q538"/>
    </row>
    <row r="539" spans="17:17" ht="14.25" customHeight="1">
      <c r="Q539"/>
    </row>
    <row r="540" spans="17:17" ht="14.25" customHeight="1">
      <c r="Q540"/>
    </row>
    <row r="541" spans="17:17" ht="14.25" customHeight="1">
      <c r="Q541"/>
    </row>
    <row r="542" spans="17:17" ht="14.25" customHeight="1">
      <c r="Q542"/>
    </row>
    <row r="543" spans="17:17" ht="14.25" customHeight="1">
      <c r="Q543"/>
    </row>
    <row r="544" spans="17:17" ht="14.25" customHeight="1">
      <c r="Q544"/>
    </row>
    <row r="545" spans="17:17" ht="14.25" customHeight="1">
      <c r="Q545"/>
    </row>
    <row r="546" spans="17:17" ht="14.25" customHeight="1">
      <c r="Q546"/>
    </row>
    <row r="547" spans="17:17" ht="14.25" customHeight="1">
      <c r="Q547"/>
    </row>
    <row r="548" spans="17:17" ht="14.25" customHeight="1">
      <c r="Q548"/>
    </row>
    <row r="549" spans="17:17" ht="14.25" customHeight="1">
      <c r="Q549"/>
    </row>
    <row r="550" spans="17:17" ht="14.25" customHeight="1">
      <c r="Q550"/>
    </row>
    <row r="551" spans="17:17" ht="14.25" customHeight="1">
      <c r="Q551"/>
    </row>
    <row r="552" spans="17:17" ht="14.25" customHeight="1">
      <c r="Q552"/>
    </row>
    <row r="553" spans="17:17" ht="14.25" customHeight="1">
      <c r="Q553"/>
    </row>
    <row r="554" spans="17:17" ht="14.25" customHeight="1">
      <c r="Q554"/>
    </row>
    <row r="555" spans="17:17" ht="14.25" customHeight="1">
      <c r="Q555"/>
    </row>
    <row r="556" spans="17:17" ht="14.25" customHeight="1">
      <c r="Q556"/>
    </row>
    <row r="557" spans="17:17" ht="14.25" customHeight="1">
      <c r="Q557"/>
    </row>
    <row r="558" spans="17:17" ht="14.25" customHeight="1">
      <c r="Q558"/>
    </row>
    <row r="559" spans="17:17" ht="14.25" customHeight="1">
      <c r="Q559"/>
    </row>
    <row r="560" spans="17:17" ht="14.25" customHeight="1">
      <c r="Q560"/>
    </row>
    <row r="561" spans="17:17" ht="14.25" customHeight="1">
      <c r="Q561"/>
    </row>
    <row r="562" spans="17:17" ht="14.25" customHeight="1">
      <c r="Q562"/>
    </row>
    <row r="563" spans="17:17" ht="14.25" customHeight="1">
      <c r="Q563"/>
    </row>
    <row r="564" spans="17:17" ht="14.25" customHeight="1">
      <c r="Q564"/>
    </row>
    <row r="565" spans="17:17" ht="14.25" customHeight="1">
      <c r="Q565"/>
    </row>
    <row r="566" spans="17:17" ht="14.25" customHeight="1">
      <c r="Q566"/>
    </row>
    <row r="567" spans="17:17" ht="14.25" customHeight="1">
      <c r="Q567"/>
    </row>
    <row r="568" spans="17:17" ht="14.25" customHeight="1">
      <c r="Q568"/>
    </row>
    <row r="569" spans="17:17" ht="14.25" customHeight="1">
      <c r="Q569"/>
    </row>
    <row r="570" spans="17:17" ht="14.25" customHeight="1">
      <c r="Q570"/>
    </row>
    <row r="571" spans="17:17" ht="14.25" customHeight="1">
      <c r="Q571"/>
    </row>
    <row r="572" spans="17:17" ht="14.25" customHeight="1">
      <c r="Q572"/>
    </row>
    <row r="573" spans="17:17" ht="14.25" customHeight="1">
      <c r="Q573"/>
    </row>
    <row r="574" spans="17:17" ht="14.25" customHeight="1">
      <c r="Q574"/>
    </row>
    <row r="575" spans="17:17" ht="14.25" customHeight="1">
      <c r="Q575"/>
    </row>
    <row r="576" spans="17:17" ht="14.25" customHeight="1">
      <c r="Q576"/>
    </row>
    <row r="577" spans="17:17" ht="14.25" customHeight="1">
      <c r="Q577"/>
    </row>
    <row r="578" spans="17:17" ht="14.25" customHeight="1">
      <c r="Q578"/>
    </row>
    <row r="579" spans="17:17" ht="14.25" customHeight="1">
      <c r="Q579"/>
    </row>
    <row r="580" spans="17:17" ht="14.25" customHeight="1">
      <c r="Q580"/>
    </row>
    <row r="581" spans="17:17" ht="14.25" customHeight="1">
      <c r="Q581"/>
    </row>
    <row r="582" spans="17:17" ht="14.25" customHeight="1">
      <c r="Q582"/>
    </row>
    <row r="583" spans="17:17" ht="14.25" customHeight="1">
      <c r="Q583"/>
    </row>
    <row r="584" spans="17:17" ht="14.25" customHeight="1">
      <c r="Q584"/>
    </row>
    <row r="585" spans="17:17" ht="14.25" customHeight="1">
      <c r="Q585"/>
    </row>
    <row r="586" spans="17:17" ht="14.25" customHeight="1">
      <c r="Q586"/>
    </row>
    <row r="587" spans="17:17" ht="14.25" customHeight="1">
      <c r="Q587"/>
    </row>
    <row r="588" spans="17:17" ht="14.25" customHeight="1">
      <c r="Q588"/>
    </row>
    <row r="589" spans="17:17" ht="14.25" customHeight="1">
      <c r="Q589"/>
    </row>
    <row r="590" spans="17:17" ht="14.25" customHeight="1">
      <c r="Q590"/>
    </row>
    <row r="591" spans="17:17" ht="14.25" customHeight="1">
      <c r="Q591"/>
    </row>
    <row r="592" spans="17:17" ht="14.25" customHeight="1">
      <c r="Q592"/>
    </row>
    <row r="593" spans="17:17" ht="14.25" customHeight="1">
      <c r="Q593"/>
    </row>
    <row r="594" spans="17:17" ht="14.25" customHeight="1">
      <c r="Q594"/>
    </row>
    <row r="595" spans="17:17" ht="14.25" customHeight="1">
      <c r="Q595"/>
    </row>
    <row r="596" spans="17:17" ht="14.25" customHeight="1">
      <c r="Q596"/>
    </row>
    <row r="597" spans="17:17" ht="14.25" customHeight="1">
      <c r="Q597"/>
    </row>
    <row r="598" spans="17:17" ht="14.25" customHeight="1">
      <c r="Q598"/>
    </row>
    <row r="599" spans="17:17" ht="14.25" customHeight="1">
      <c r="Q599"/>
    </row>
    <row r="600" spans="17:17" ht="14.25" customHeight="1">
      <c r="Q600"/>
    </row>
    <row r="601" spans="17:17" ht="14.25" customHeight="1">
      <c r="Q601"/>
    </row>
    <row r="602" spans="17:17" ht="14.25" customHeight="1">
      <c r="Q602"/>
    </row>
    <row r="603" spans="17:17" ht="14.25" customHeight="1">
      <c r="Q603"/>
    </row>
    <row r="604" spans="17:17" ht="14.25" customHeight="1">
      <c r="Q604"/>
    </row>
    <row r="605" spans="17:17" ht="14.25" customHeight="1">
      <c r="Q605"/>
    </row>
    <row r="606" spans="17:17" ht="14.25" customHeight="1">
      <c r="Q606"/>
    </row>
    <row r="607" spans="17:17" ht="14.25" customHeight="1">
      <c r="Q607"/>
    </row>
    <row r="608" spans="17:17" ht="14.25" customHeight="1">
      <c r="Q608"/>
    </row>
    <row r="609" spans="17:17" ht="14.25" customHeight="1">
      <c r="Q609"/>
    </row>
    <row r="610" spans="17:17" ht="14.25" customHeight="1">
      <c r="Q610"/>
    </row>
    <row r="611" spans="17:17" ht="14.25" customHeight="1">
      <c r="Q611"/>
    </row>
    <row r="612" spans="17:17" ht="14.25" customHeight="1">
      <c r="Q612"/>
    </row>
    <row r="613" spans="17:17" ht="14.25" customHeight="1">
      <c r="Q613"/>
    </row>
    <row r="614" spans="17:17" ht="14.25" customHeight="1">
      <c r="Q614"/>
    </row>
    <row r="615" spans="17:17" ht="14.25" customHeight="1">
      <c r="Q615"/>
    </row>
    <row r="616" spans="17:17" ht="14.25" customHeight="1">
      <c r="Q616"/>
    </row>
    <row r="617" spans="17:17" ht="14.25" customHeight="1">
      <c r="Q617"/>
    </row>
    <row r="618" spans="17:17" ht="14.25" customHeight="1">
      <c r="Q618"/>
    </row>
    <row r="619" spans="17:17" ht="14.25" customHeight="1">
      <c r="Q619"/>
    </row>
    <row r="620" spans="17:17" ht="14.25" customHeight="1">
      <c r="Q620"/>
    </row>
    <row r="621" spans="17:17" ht="14.25" customHeight="1">
      <c r="Q621"/>
    </row>
    <row r="622" spans="17:17" ht="14.25" customHeight="1">
      <c r="Q622"/>
    </row>
    <row r="623" spans="17:17" ht="14.25" customHeight="1">
      <c r="Q623"/>
    </row>
    <row r="624" spans="17:17" ht="14.25" customHeight="1">
      <c r="Q624"/>
    </row>
    <row r="625" spans="17:17" ht="14.25" customHeight="1">
      <c r="Q625"/>
    </row>
    <row r="626" spans="17:17" ht="14.25" customHeight="1">
      <c r="Q626"/>
    </row>
    <row r="627" spans="17:17" ht="14.25" customHeight="1">
      <c r="Q627"/>
    </row>
    <row r="628" spans="17:17" ht="14.25" customHeight="1">
      <c r="Q628"/>
    </row>
    <row r="629" spans="17:17" ht="14.25" customHeight="1">
      <c r="Q629"/>
    </row>
    <row r="630" spans="17:17" ht="14.25" customHeight="1">
      <c r="Q630"/>
    </row>
    <row r="631" spans="17:17" ht="14.25" customHeight="1">
      <c r="Q631"/>
    </row>
    <row r="632" spans="17:17" ht="14.25" customHeight="1">
      <c r="Q632"/>
    </row>
    <row r="633" spans="17:17" ht="14.25" customHeight="1">
      <c r="Q633"/>
    </row>
    <row r="634" spans="17:17" ht="14.25" customHeight="1">
      <c r="Q634"/>
    </row>
    <row r="635" spans="17:17" ht="14.25" customHeight="1">
      <c r="Q635"/>
    </row>
    <row r="636" spans="17:17" ht="14.25" customHeight="1">
      <c r="Q636"/>
    </row>
    <row r="637" spans="17:17" ht="14.25" customHeight="1">
      <c r="Q637"/>
    </row>
    <row r="638" spans="17:17" ht="14.25" customHeight="1">
      <c r="Q638"/>
    </row>
    <row r="639" spans="17:17" ht="14.25" customHeight="1">
      <c r="Q639"/>
    </row>
    <row r="640" spans="17:17" ht="14.25" customHeight="1">
      <c r="Q640"/>
    </row>
    <row r="641" spans="17:17" ht="14.25" customHeight="1">
      <c r="Q641"/>
    </row>
    <row r="642" spans="17:17" ht="14.25" customHeight="1">
      <c r="Q642"/>
    </row>
    <row r="643" spans="17:17" ht="14.25" customHeight="1">
      <c r="Q643"/>
    </row>
    <row r="644" spans="17:17" ht="14.25" customHeight="1">
      <c r="Q644"/>
    </row>
    <row r="645" spans="17:17" ht="14.25" customHeight="1">
      <c r="Q645"/>
    </row>
    <row r="646" spans="17:17" ht="14.25" customHeight="1">
      <c r="Q646"/>
    </row>
    <row r="647" spans="17:17" ht="14.25" customHeight="1">
      <c r="Q647"/>
    </row>
    <row r="648" spans="17:17" ht="14.25" customHeight="1">
      <c r="Q648"/>
    </row>
    <row r="649" spans="17:17" ht="14.25" customHeight="1">
      <c r="Q649"/>
    </row>
    <row r="650" spans="17:17" ht="14.25" customHeight="1">
      <c r="Q650"/>
    </row>
    <row r="651" spans="17:17" ht="14.25" customHeight="1">
      <c r="Q651"/>
    </row>
    <row r="652" spans="17:17" ht="14.25" customHeight="1">
      <c r="Q652"/>
    </row>
    <row r="653" spans="17:17" ht="14.25" customHeight="1">
      <c r="Q653"/>
    </row>
    <row r="654" spans="17:17" ht="14.25" customHeight="1">
      <c r="Q654"/>
    </row>
    <row r="655" spans="17:17" ht="14.25" customHeight="1">
      <c r="Q655"/>
    </row>
    <row r="656" spans="17:17" ht="14.25" customHeight="1">
      <c r="Q656"/>
    </row>
    <row r="657" spans="17:17" ht="14.25" customHeight="1">
      <c r="Q657"/>
    </row>
    <row r="658" spans="17:17" ht="14.25" customHeight="1">
      <c r="Q658"/>
    </row>
    <row r="659" spans="17:17" ht="14.25" customHeight="1">
      <c r="Q659"/>
    </row>
    <row r="660" spans="17:17" ht="14.25" customHeight="1">
      <c r="Q660"/>
    </row>
    <row r="661" spans="17:17" ht="14.25" customHeight="1">
      <c r="Q661"/>
    </row>
    <row r="662" spans="17:17" ht="14.25" customHeight="1">
      <c r="Q662"/>
    </row>
    <row r="663" spans="17:17" ht="14.25" customHeight="1">
      <c r="Q663"/>
    </row>
    <row r="664" spans="17:17" ht="14.25" customHeight="1">
      <c r="Q664"/>
    </row>
    <row r="665" spans="17:17" ht="14.25" customHeight="1">
      <c r="Q665"/>
    </row>
    <row r="666" spans="17:17" ht="14.25" customHeight="1">
      <c r="Q666"/>
    </row>
    <row r="667" spans="17:17" ht="14.25" customHeight="1">
      <c r="Q667"/>
    </row>
    <row r="668" spans="17:17" ht="14.25" customHeight="1">
      <c r="Q668"/>
    </row>
    <row r="669" spans="17:17" ht="14.25" customHeight="1">
      <c r="Q669"/>
    </row>
    <row r="670" spans="17:17" ht="14.25" customHeight="1">
      <c r="Q670"/>
    </row>
    <row r="671" spans="17:17" ht="14.25" customHeight="1">
      <c r="Q671"/>
    </row>
    <row r="672" spans="17:17" ht="14.25" customHeight="1">
      <c r="Q672"/>
    </row>
    <row r="673" spans="17:17" ht="14.25" customHeight="1">
      <c r="Q673"/>
    </row>
    <row r="674" spans="17:17" ht="14.25" customHeight="1">
      <c r="Q674"/>
    </row>
    <row r="675" spans="17:17" ht="14.25" customHeight="1">
      <c r="Q675"/>
    </row>
    <row r="676" spans="17:17" ht="14.25" customHeight="1">
      <c r="Q676"/>
    </row>
    <row r="677" spans="17:17" ht="14.25" customHeight="1">
      <c r="Q677"/>
    </row>
    <row r="678" spans="17:17" ht="14.25" customHeight="1">
      <c r="Q678"/>
    </row>
    <row r="679" spans="17:17" ht="14.25" customHeight="1">
      <c r="Q679"/>
    </row>
    <row r="680" spans="17:17" ht="14.25" customHeight="1">
      <c r="Q680"/>
    </row>
    <row r="681" spans="17:17" ht="14.25" customHeight="1">
      <c r="Q681"/>
    </row>
    <row r="682" spans="17:17" ht="14.25" customHeight="1">
      <c r="Q682"/>
    </row>
    <row r="683" spans="17:17" ht="14.25" customHeight="1">
      <c r="Q683"/>
    </row>
    <row r="684" spans="17:17" ht="14.25" customHeight="1">
      <c r="Q684"/>
    </row>
    <row r="685" spans="17:17" ht="14.25" customHeight="1">
      <c r="Q685"/>
    </row>
    <row r="686" spans="17:17" ht="14.25" customHeight="1">
      <c r="Q686"/>
    </row>
    <row r="687" spans="17:17" ht="14.25" customHeight="1">
      <c r="Q687"/>
    </row>
    <row r="688" spans="17:17" ht="14.25" customHeight="1">
      <c r="Q688"/>
    </row>
    <row r="689" spans="17:17" ht="14.25" customHeight="1">
      <c r="Q689"/>
    </row>
    <row r="690" spans="17:17" ht="14.25" customHeight="1">
      <c r="Q690"/>
    </row>
    <row r="691" spans="17:17" ht="14.25" customHeight="1">
      <c r="Q691"/>
    </row>
    <row r="692" spans="17:17" ht="14.25" customHeight="1">
      <c r="Q692"/>
    </row>
    <row r="693" spans="17:17" ht="14.25" customHeight="1">
      <c r="Q693"/>
    </row>
    <row r="694" spans="17:17" ht="14.25" customHeight="1">
      <c r="Q694"/>
    </row>
    <row r="695" spans="17:17" ht="14.25" customHeight="1">
      <c r="Q695"/>
    </row>
    <row r="696" spans="17:17" ht="14.25" customHeight="1">
      <c r="Q696"/>
    </row>
    <row r="697" spans="17:17" ht="14.25" customHeight="1">
      <c r="Q697"/>
    </row>
    <row r="698" spans="17:17" ht="14.25" customHeight="1">
      <c r="Q698"/>
    </row>
    <row r="699" spans="17:17" ht="14.25" customHeight="1">
      <c r="Q699"/>
    </row>
    <row r="700" spans="17:17" ht="14.25" customHeight="1">
      <c r="Q700"/>
    </row>
    <row r="701" spans="17:17" ht="14.25" customHeight="1">
      <c r="Q701"/>
    </row>
    <row r="702" spans="17:17" ht="14.25" customHeight="1">
      <c r="Q702"/>
    </row>
    <row r="703" spans="17:17" ht="14.25" customHeight="1">
      <c r="Q703"/>
    </row>
    <row r="704" spans="17:17" ht="14.25" customHeight="1">
      <c r="Q704"/>
    </row>
    <row r="705" spans="17:17" ht="14.25" customHeight="1">
      <c r="Q705"/>
    </row>
    <row r="706" spans="17:17" ht="14.25" customHeight="1">
      <c r="Q706"/>
    </row>
    <row r="707" spans="17:17" ht="14.25" customHeight="1">
      <c r="Q707"/>
    </row>
    <row r="708" spans="17:17" ht="14.25" customHeight="1">
      <c r="Q708"/>
    </row>
    <row r="709" spans="17:17" ht="14.25" customHeight="1">
      <c r="Q709"/>
    </row>
    <row r="710" spans="17:17" ht="14.25" customHeight="1">
      <c r="Q710"/>
    </row>
    <row r="711" spans="17:17" ht="14.25" customHeight="1">
      <c r="Q711"/>
    </row>
    <row r="712" spans="17:17" ht="14.25" customHeight="1">
      <c r="Q712"/>
    </row>
    <row r="713" spans="17:17" ht="14.25" customHeight="1">
      <c r="Q713"/>
    </row>
    <row r="714" spans="17:17" ht="14.25" customHeight="1">
      <c r="Q714"/>
    </row>
    <row r="715" spans="17:17" ht="14.25" customHeight="1">
      <c r="Q715"/>
    </row>
    <row r="716" spans="17:17" ht="14.25" customHeight="1">
      <c r="Q716"/>
    </row>
    <row r="717" spans="17:17" ht="14.25" customHeight="1">
      <c r="Q717"/>
    </row>
    <row r="718" spans="17:17" ht="14.25" customHeight="1">
      <c r="Q718"/>
    </row>
    <row r="719" spans="17:17" ht="14.25" customHeight="1">
      <c r="Q719"/>
    </row>
    <row r="720" spans="17:17" ht="14.25" customHeight="1">
      <c r="Q720"/>
    </row>
    <row r="721" spans="17:17" ht="14.25" customHeight="1">
      <c r="Q721"/>
    </row>
    <row r="722" spans="17:17" ht="14.25" customHeight="1">
      <c r="Q722"/>
    </row>
    <row r="723" spans="17:17" ht="14.25" customHeight="1">
      <c r="Q723"/>
    </row>
    <row r="724" spans="17:17" ht="14.25" customHeight="1">
      <c r="Q724"/>
    </row>
    <row r="725" spans="17:17" ht="14.25" customHeight="1">
      <c r="Q725"/>
    </row>
    <row r="726" spans="17:17" ht="14.25" customHeight="1">
      <c r="Q726"/>
    </row>
    <row r="727" spans="17:17" ht="14.25" customHeight="1">
      <c r="Q727"/>
    </row>
    <row r="728" spans="17:17" ht="14.25" customHeight="1">
      <c r="Q728"/>
    </row>
    <row r="729" spans="17:17" ht="14.25" customHeight="1">
      <c r="Q729"/>
    </row>
    <row r="730" spans="17:17" ht="14.25" customHeight="1">
      <c r="Q730"/>
    </row>
    <row r="731" spans="17:17" ht="14.25" customHeight="1">
      <c r="Q731"/>
    </row>
    <row r="732" spans="17:17" ht="14.25" customHeight="1">
      <c r="Q732"/>
    </row>
    <row r="733" spans="17:17" ht="14.25" customHeight="1">
      <c r="Q733"/>
    </row>
    <row r="734" spans="17:17" ht="14.25" customHeight="1">
      <c r="Q734"/>
    </row>
    <row r="735" spans="17:17" ht="14.25" customHeight="1">
      <c r="Q735"/>
    </row>
    <row r="736" spans="17:17" ht="14.25" customHeight="1">
      <c r="Q736"/>
    </row>
    <row r="737" spans="17:17" ht="14.25" customHeight="1">
      <c r="Q737"/>
    </row>
    <row r="738" spans="17:17" ht="14.25" customHeight="1">
      <c r="Q738"/>
    </row>
    <row r="739" spans="17:17" ht="14.25" customHeight="1">
      <c r="Q739"/>
    </row>
    <row r="740" spans="17:17" ht="14.25" customHeight="1">
      <c r="Q740"/>
    </row>
    <row r="741" spans="17:17" ht="14.25" customHeight="1">
      <c r="Q741"/>
    </row>
    <row r="742" spans="17:17" ht="14.25" customHeight="1">
      <c r="Q742"/>
    </row>
    <row r="743" spans="17:17" ht="14.25" customHeight="1">
      <c r="Q743"/>
    </row>
    <row r="744" spans="17:17" ht="14.25" customHeight="1">
      <c r="Q744"/>
    </row>
    <row r="745" spans="17:17" ht="14.25" customHeight="1">
      <c r="Q745"/>
    </row>
    <row r="746" spans="17:17" ht="14.25" customHeight="1">
      <c r="Q746"/>
    </row>
    <row r="747" spans="17:17" ht="14.25" customHeight="1">
      <c r="Q747"/>
    </row>
    <row r="748" spans="17:17" ht="14.25" customHeight="1">
      <c r="Q748"/>
    </row>
    <row r="749" spans="17:17" ht="14.25" customHeight="1">
      <c r="Q749"/>
    </row>
    <row r="750" spans="17:17" ht="14.25" customHeight="1">
      <c r="Q750"/>
    </row>
    <row r="751" spans="17:17" ht="14.25" customHeight="1">
      <c r="Q751"/>
    </row>
    <row r="752" spans="17:17" ht="14.25" customHeight="1">
      <c r="Q752"/>
    </row>
    <row r="753" spans="17:17" ht="14.25" customHeight="1">
      <c r="Q753"/>
    </row>
    <row r="754" spans="17:17" ht="14.25" customHeight="1">
      <c r="Q754"/>
    </row>
    <row r="755" spans="17:17" ht="14.25" customHeight="1">
      <c r="Q755"/>
    </row>
    <row r="756" spans="17:17" ht="14.25" customHeight="1">
      <c r="Q756"/>
    </row>
    <row r="757" spans="17:17" ht="14.25" customHeight="1">
      <c r="Q757"/>
    </row>
    <row r="758" spans="17:17" ht="14.25" customHeight="1">
      <c r="Q758"/>
    </row>
    <row r="759" spans="17:17" ht="14.25" customHeight="1">
      <c r="Q759"/>
    </row>
    <row r="760" spans="17:17" ht="14.25" customHeight="1">
      <c r="Q760"/>
    </row>
    <row r="761" spans="17:17" ht="14.25" customHeight="1">
      <c r="Q761"/>
    </row>
    <row r="762" spans="17:17" ht="14.25" customHeight="1">
      <c r="Q762"/>
    </row>
    <row r="763" spans="17:17" ht="14.25" customHeight="1">
      <c r="Q763"/>
    </row>
    <row r="764" spans="17:17" ht="14.25" customHeight="1">
      <c r="Q764"/>
    </row>
    <row r="765" spans="17:17" ht="14.25" customHeight="1">
      <c r="Q765"/>
    </row>
    <row r="766" spans="17:17" ht="14.25" customHeight="1">
      <c r="Q766"/>
    </row>
    <row r="767" spans="17:17" ht="14.25" customHeight="1">
      <c r="Q767"/>
    </row>
    <row r="768" spans="17:17" ht="14.25" customHeight="1">
      <c r="Q768"/>
    </row>
    <row r="769" spans="17:17" ht="14.25" customHeight="1">
      <c r="Q769"/>
    </row>
    <row r="770" spans="17:17" ht="14.25" customHeight="1">
      <c r="Q770"/>
    </row>
    <row r="771" spans="17:17" ht="14.25" customHeight="1">
      <c r="Q771"/>
    </row>
    <row r="772" spans="17:17" ht="14.25" customHeight="1">
      <c r="Q772"/>
    </row>
    <row r="773" spans="17:17" ht="14.25" customHeight="1">
      <c r="Q773"/>
    </row>
    <row r="774" spans="17:17" ht="14.25" customHeight="1">
      <c r="Q774"/>
    </row>
    <row r="775" spans="17:17" ht="14.25" customHeight="1">
      <c r="Q775"/>
    </row>
    <row r="776" spans="17:17" ht="14.25" customHeight="1">
      <c r="Q776"/>
    </row>
    <row r="777" spans="17:17" ht="14.25" customHeight="1">
      <c r="Q777"/>
    </row>
    <row r="778" spans="17:17" ht="14.25" customHeight="1">
      <c r="Q778"/>
    </row>
    <row r="779" spans="17:17" ht="14.25" customHeight="1">
      <c r="Q779"/>
    </row>
    <row r="780" spans="17:17" ht="14.25" customHeight="1">
      <c r="Q780"/>
    </row>
    <row r="781" spans="17:17" ht="14.25" customHeight="1">
      <c r="Q781"/>
    </row>
    <row r="782" spans="17:17" ht="14.25" customHeight="1">
      <c r="Q782"/>
    </row>
    <row r="783" spans="17:17" ht="14.25" customHeight="1">
      <c r="Q783"/>
    </row>
    <row r="784" spans="17:17" ht="14.25" customHeight="1">
      <c r="Q784"/>
    </row>
    <row r="785" spans="17:17" ht="14.25" customHeight="1">
      <c r="Q785"/>
    </row>
    <row r="786" spans="17:17" ht="14.25" customHeight="1">
      <c r="Q786"/>
    </row>
    <row r="787" spans="17:17" ht="14.25" customHeight="1">
      <c r="Q787"/>
    </row>
    <row r="788" spans="17:17" ht="14.25" customHeight="1">
      <c r="Q788"/>
    </row>
    <row r="789" spans="17:17" ht="14.25" customHeight="1">
      <c r="Q789"/>
    </row>
    <row r="790" spans="17:17" ht="14.25" customHeight="1">
      <c r="Q790"/>
    </row>
    <row r="791" spans="17:17" ht="14.25" customHeight="1">
      <c r="Q791"/>
    </row>
    <row r="792" spans="17:17" ht="14.25" customHeight="1">
      <c r="Q792"/>
    </row>
    <row r="793" spans="17:17" ht="14.25" customHeight="1">
      <c r="Q793"/>
    </row>
    <row r="794" spans="17:17" ht="14.25" customHeight="1">
      <c r="Q794"/>
    </row>
    <row r="795" spans="17:17" ht="14.25" customHeight="1">
      <c r="Q795"/>
    </row>
    <row r="796" spans="17:17" ht="14.25" customHeight="1">
      <c r="Q796"/>
    </row>
    <row r="797" spans="17:17" ht="14.25" customHeight="1">
      <c r="Q797"/>
    </row>
    <row r="798" spans="17:17" ht="14.25" customHeight="1">
      <c r="Q798"/>
    </row>
    <row r="799" spans="17:17" ht="14.25" customHeight="1">
      <c r="Q799"/>
    </row>
    <row r="800" spans="17:17" ht="14.25" customHeight="1">
      <c r="Q800"/>
    </row>
    <row r="801" spans="17:17" ht="14.25" customHeight="1">
      <c r="Q801"/>
    </row>
    <row r="802" spans="17:17" ht="14.25" customHeight="1">
      <c r="Q802"/>
    </row>
    <row r="803" spans="17:17" ht="14.25" customHeight="1">
      <c r="Q803"/>
    </row>
    <row r="804" spans="17:17" ht="14.25" customHeight="1">
      <c r="Q804"/>
    </row>
    <row r="805" spans="17:17" ht="14.25" customHeight="1">
      <c r="Q805"/>
    </row>
    <row r="806" spans="17:17" ht="14.25" customHeight="1">
      <c r="Q806"/>
    </row>
    <row r="807" spans="17:17" ht="14.25" customHeight="1">
      <c r="Q807"/>
    </row>
    <row r="808" spans="17:17" ht="14.25" customHeight="1">
      <c r="Q808"/>
    </row>
    <row r="809" spans="17:17" ht="14.25" customHeight="1">
      <c r="Q809"/>
    </row>
    <row r="810" spans="17:17" ht="14.25" customHeight="1">
      <c r="Q810"/>
    </row>
    <row r="811" spans="17:17" ht="14.25" customHeight="1">
      <c r="Q811"/>
    </row>
    <row r="812" spans="17:17" ht="14.25" customHeight="1">
      <c r="Q812"/>
    </row>
    <row r="813" spans="17:17" ht="14.25" customHeight="1">
      <c r="Q813"/>
    </row>
    <row r="814" spans="17:17" ht="14.25" customHeight="1">
      <c r="Q814"/>
    </row>
    <row r="815" spans="17:17" ht="14.25" customHeight="1">
      <c r="Q815"/>
    </row>
    <row r="816" spans="17:17" ht="14.25" customHeight="1">
      <c r="Q816"/>
    </row>
    <row r="817" spans="17:17" ht="14.25" customHeight="1">
      <c r="Q817"/>
    </row>
    <row r="818" spans="17:17" ht="14.25" customHeight="1">
      <c r="Q818"/>
    </row>
    <row r="819" spans="17:17" ht="14.25" customHeight="1">
      <c r="Q819"/>
    </row>
    <row r="820" spans="17:17" ht="14.25" customHeight="1">
      <c r="Q820"/>
    </row>
    <row r="821" spans="17:17" ht="14.25" customHeight="1">
      <c r="Q821"/>
    </row>
    <row r="822" spans="17:17" ht="14.25" customHeight="1">
      <c r="Q822"/>
    </row>
    <row r="823" spans="17:17" ht="14.25" customHeight="1">
      <c r="Q823"/>
    </row>
    <row r="824" spans="17:17" ht="14.25" customHeight="1">
      <c r="Q824"/>
    </row>
    <row r="825" spans="17:17" ht="14.25" customHeight="1">
      <c r="Q825"/>
    </row>
    <row r="826" spans="17:17" ht="14.25" customHeight="1">
      <c r="Q826"/>
    </row>
    <row r="827" spans="17:17" ht="14.25" customHeight="1">
      <c r="Q827"/>
    </row>
    <row r="828" spans="17:17" ht="14.25" customHeight="1">
      <c r="Q828"/>
    </row>
    <row r="829" spans="17:17" ht="14.25" customHeight="1">
      <c r="Q829"/>
    </row>
    <row r="830" spans="17:17" ht="14.25" customHeight="1">
      <c r="Q830"/>
    </row>
    <row r="831" spans="17:17" ht="14.25" customHeight="1">
      <c r="Q831"/>
    </row>
    <row r="832" spans="17:17" ht="14.25" customHeight="1">
      <c r="Q832"/>
    </row>
    <row r="833" spans="17:17" ht="14.25" customHeight="1">
      <c r="Q833"/>
    </row>
    <row r="834" spans="17:17" ht="14.25" customHeight="1">
      <c r="Q834"/>
    </row>
    <row r="835" spans="17:17" ht="14.25" customHeight="1">
      <c r="Q835"/>
    </row>
    <row r="836" spans="17:17" ht="14.25" customHeight="1">
      <c r="Q836"/>
    </row>
    <row r="837" spans="17:17" ht="14.25" customHeight="1">
      <c r="Q837"/>
    </row>
    <row r="838" spans="17:17" ht="14.25" customHeight="1">
      <c r="Q838"/>
    </row>
    <row r="839" spans="17:17" ht="14.25" customHeight="1">
      <c r="Q839"/>
    </row>
    <row r="840" spans="17:17" ht="14.25" customHeight="1">
      <c r="Q840"/>
    </row>
    <row r="841" spans="17:17" ht="14.25" customHeight="1">
      <c r="Q841"/>
    </row>
    <row r="842" spans="17:17" ht="14.25" customHeight="1">
      <c r="Q842"/>
    </row>
    <row r="843" spans="17:17" ht="14.25" customHeight="1">
      <c r="Q843"/>
    </row>
    <row r="844" spans="17:17" ht="14.25" customHeight="1">
      <c r="Q844"/>
    </row>
    <row r="845" spans="17:17" ht="14.25" customHeight="1">
      <c r="Q845"/>
    </row>
    <row r="846" spans="17:17" ht="14.25" customHeight="1">
      <c r="Q846"/>
    </row>
    <row r="847" spans="17:17" ht="14.25" customHeight="1">
      <c r="Q847"/>
    </row>
    <row r="848" spans="17:17" ht="14.25" customHeight="1">
      <c r="Q848"/>
    </row>
    <row r="849" spans="17:17" ht="14.25" customHeight="1">
      <c r="Q849"/>
    </row>
    <row r="850" spans="17:17" ht="14.25" customHeight="1">
      <c r="Q850"/>
    </row>
    <row r="851" spans="17:17" ht="14.25" customHeight="1">
      <c r="Q851"/>
    </row>
    <row r="852" spans="17:17" ht="14.25" customHeight="1">
      <c r="Q852"/>
    </row>
    <row r="853" spans="17:17" ht="14.25" customHeight="1">
      <c r="Q853"/>
    </row>
    <row r="854" spans="17:17" ht="14.25" customHeight="1">
      <c r="Q854"/>
    </row>
    <row r="855" spans="17:17" ht="14.25" customHeight="1">
      <c r="Q855"/>
    </row>
    <row r="856" spans="17:17" ht="14.25" customHeight="1">
      <c r="Q856"/>
    </row>
    <row r="857" spans="17:17" ht="14.25" customHeight="1">
      <c r="Q857"/>
    </row>
    <row r="858" spans="17:17" ht="14.25" customHeight="1">
      <c r="Q858"/>
    </row>
    <row r="859" spans="17:17" ht="14.25" customHeight="1">
      <c r="Q859"/>
    </row>
    <row r="860" spans="17:17" ht="14.25" customHeight="1">
      <c r="Q860"/>
    </row>
    <row r="861" spans="17:17" ht="14.25" customHeight="1">
      <c r="Q861"/>
    </row>
    <row r="862" spans="17:17" ht="14.25" customHeight="1">
      <c r="Q862"/>
    </row>
    <row r="863" spans="17:17" ht="14.25" customHeight="1">
      <c r="Q863"/>
    </row>
    <row r="864" spans="17:17" ht="14.25" customHeight="1">
      <c r="Q864"/>
    </row>
    <row r="865" spans="17:17" ht="14.25" customHeight="1">
      <c r="Q865"/>
    </row>
    <row r="866" spans="17:17" ht="14.25" customHeight="1">
      <c r="Q866"/>
    </row>
    <row r="867" spans="17:17" ht="14.25" customHeight="1">
      <c r="Q867"/>
    </row>
    <row r="868" spans="17:17" ht="14.25" customHeight="1">
      <c r="Q868"/>
    </row>
    <row r="869" spans="17:17" ht="14.25" customHeight="1">
      <c r="Q869"/>
    </row>
    <row r="870" spans="17:17" ht="14.25" customHeight="1">
      <c r="Q870"/>
    </row>
    <row r="871" spans="17:17" ht="14.25" customHeight="1">
      <c r="Q871"/>
    </row>
    <row r="872" spans="17:17" ht="14.25" customHeight="1">
      <c r="Q872"/>
    </row>
    <row r="873" spans="17:17" ht="14.25" customHeight="1">
      <c r="Q873"/>
    </row>
    <row r="874" spans="17:17" ht="14.25" customHeight="1">
      <c r="Q874"/>
    </row>
    <row r="875" spans="17:17" ht="14.25" customHeight="1">
      <c r="Q875"/>
    </row>
    <row r="876" spans="17:17" ht="14.25" customHeight="1">
      <c r="Q876"/>
    </row>
    <row r="877" spans="17:17" ht="14.25" customHeight="1">
      <c r="Q877"/>
    </row>
    <row r="878" spans="17:17" ht="14.25" customHeight="1">
      <c r="Q878"/>
    </row>
    <row r="879" spans="17:17" ht="14.25" customHeight="1">
      <c r="Q879"/>
    </row>
    <row r="880" spans="17:17" ht="14.25" customHeight="1">
      <c r="Q880"/>
    </row>
    <row r="881" spans="17:17" ht="14.25" customHeight="1">
      <c r="Q881"/>
    </row>
    <row r="882" spans="17:17" ht="14.25" customHeight="1">
      <c r="Q882"/>
    </row>
    <row r="883" spans="17:17" ht="14.25" customHeight="1">
      <c r="Q883"/>
    </row>
    <row r="884" spans="17:17" ht="14.25" customHeight="1">
      <c r="Q884"/>
    </row>
    <row r="885" spans="17:17" ht="14.25" customHeight="1">
      <c r="Q885"/>
    </row>
    <row r="886" spans="17:17" ht="14.25" customHeight="1">
      <c r="Q886"/>
    </row>
    <row r="887" spans="17:17" ht="14.25" customHeight="1">
      <c r="Q887"/>
    </row>
    <row r="888" spans="17:17" ht="14.25" customHeight="1">
      <c r="Q888"/>
    </row>
    <row r="889" spans="17:17" ht="14.25" customHeight="1">
      <c r="Q889"/>
    </row>
    <row r="890" spans="17:17" ht="14.25" customHeight="1">
      <c r="Q890"/>
    </row>
    <row r="891" spans="17:17" ht="14.25" customHeight="1">
      <c r="Q891"/>
    </row>
    <row r="892" spans="17:17" ht="14.25" customHeight="1">
      <c r="Q892"/>
    </row>
    <row r="893" spans="17:17" ht="14.25" customHeight="1">
      <c r="Q893"/>
    </row>
    <row r="894" spans="17:17" ht="14.25" customHeight="1">
      <c r="Q894"/>
    </row>
    <row r="895" spans="17:17" ht="14.25" customHeight="1">
      <c r="Q895"/>
    </row>
    <row r="896" spans="17:17" ht="14.25" customHeight="1">
      <c r="Q896"/>
    </row>
    <row r="897" spans="17:17" ht="14.25" customHeight="1">
      <c r="Q897"/>
    </row>
    <row r="898" spans="17:17" ht="14.25" customHeight="1">
      <c r="Q898"/>
    </row>
    <row r="899" spans="17:17" ht="14.25" customHeight="1">
      <c r="Q899"/>
    </row>
    <row r="900" spans="17:17" ht="14.25" customHeight="1">
      <c r="Q900"/>
    </row>
    <row r="901" spans="17:17" ht="14.25" customHeight="1">
      <c r="Q901"/>
    </row>
    <row r="902" spans="17:17" ht="14.25" customHeight="1">
      <c r="Q902"/>
    </row>
    <row r="903" spans="17:17" ht="14.25" customHeight="1">
      <c r="Q903"/>
    </row>
    <row r="904" spans="17:17" ht="14.25" customHeight="1">
      <c r="Q904"/>
    </row>
    <row r="905" spans="17:17" ht="14.25" customHeight="1">
      <c r="Q905"/>
    </row>
    <row r="906" spans="17:17" ht="14.25" customHeight="1">
      <c r="Q906"/>
    </row>
    <row r="907" spans="17:17" ht="14.25" customHeight="1">
      <c r="Q907"/>
    </row>
    <row r="908" spans="17:17" ht="14.25" customHeight="1">
      <c r="Q908"/>
    </row>
    <row r="909" spans="17:17" ht="14.25" customHeight="1">
      <c r="Q909"/>
    </row>
    <row r="910" spans="17:17" ht="14.25" customHeight="1">
      <c r="Q910"/>
    </row>
    <row r="911" spans="17:17" ht="14.25" customHeight="1">
      <c r="Q911"/>
    </row>
    <row r="912" spans="17:17" ht="14.25" customHeight="1">
      <c r="Q912"/>
    </row>
    <row r="913" spans="17:17" ht="14.25" customHeight="1">
      <c r="Q913"/>
    </row>
    <row r="914" spans="17:17" ht="14.25" customHeight="1">
      <c r="Q914"/>
    </row>
    <row r="915" spans="17:17" ht="14.25" customHeight="1">
      <c r="Q915"/>
    </row>
    <row r="916" spans="17:17" ht="14.25" customHeight="1">
      <c r="Q916"/>
    </row>
    <row r="917" spans="17:17" ht="14.25" customHeight="1">
      <c r="Q917"/>
    </row>
    <row r="918" spans="17:17" ht="14.25" customHeight="1">
      <c r="Q918"/>
    </row>
    <row r="919" spans="17:17" ht="14.25" customHeight="1">
      <c r="Q919"/>
    </row>
    <row r="920" spans="17:17" ht="14.25" customHeight="1">
      <c r="Q920"/>
    </row>
    <row r="921" spans="17:17" ht="14.25" customHeight="1">
      <c r="Q921"/>
    </row>
    <row r="922" spans="17:17" ht="14.25" customHeight="1">
      <c r="Q922"/>
    </row>
    <row r="923" spans="17:17" ht="14.25" customHeight="1">
      <c r="Q923"/>
    </row>
    <row r="924" spans="17:17" ht="14.25" customHeight="1">
      <c r="Q924"/>
    </row>
    <row r="925" spans="17:17" ht="14.25" customHeight="1">
      <c r="Q925"/>
    </row>
    <row r="926" spans="17:17" ht="14.25" customHeight="1">
      <c r="Q926"/>
    </row>
    <row r="927" spans="17:17" ht="14.25" customHeight="1">
      <c r="Q927"/>
    </row>
    <row r="928" spans="17:17" ht="14.25" customHeight="1">
      <c r="Q928"/>
    </row>
    <row r="929" spans="17:17" ht="14.25" customHeight="1">
      <c r="Q929"/>
    </row>
    <row r="930" spans="17:17" ht="14.25" customHeight="1">
      <c r="Q930"/>
    </row>
    <row r="931" spans="17:17" ht="14.25" customHeight="1">
      <c r="Q931"/>
    </row>
    <row r="932" spans="17:17" ht="14.25" customHeight="1">
      <c r="Q932"/>
    </row>
    <row r="933" spans="17:17" ht="14.25" customHeight="1">
      <c r="Q933"/>
    </row>
    <row r="934" spans="17:17" ht="14.25" customHeight="1">
      <c r="Q934"/>
    </row>
    <row r="935" spans="17:17" ht="14.25" customHeight="1">
      <c r="Q935"/>
    </row>
    <row r="936" spans="17:17" ht="14.25" customHeight="1">
      <c r="Q936"/>
    </row>
    <row r="937" spans="17:17" ht="14.25" customHeight="1">
      <c r="Q937"/>
    </row>
    <row r="938" spans="17:17" ht="14.25" customHeight="1">
      <c r="Q938"/>
    </row>
    <row r="939" spans="17:17" ht="14.25" customHeight="1">
      <c r="Q939"/>
    </row>
    <row r="940" spans="17:17" ht="14.25" customHeight="1">
      <c r="Q940"/>
    </row>
    <row r="941" spans="17:17" ht="14.25" customHeight="1">
      <c r="Q941"/>
    </row>
    <row r="942" spans="17:17" ht="14.25" customHeight="1">
      <c r="Q942"/>
    </row>
    <row r="943" spans="17:17" ht="14.25" customHeight="1">
      <c r="Q943"/>
    </row>
    <row r="944" spans="17:17" ht="14.25" customHeight="1">
      <c r="Q944"/>
    </row>
    <row r="945" spans="17:17" ht="14.25" customHeight="1">
      <c r="Q945"/>
    </row>
    <row r="946" spans="17:17" ht="14.25" customHeight="1">
      <c r="Q946"/>
    </row>
    <row r="947" spans="17:17" ht="14.25" customHeight="1">
      <c r="Q947"/>
    </row>
    <row r="948" spans="17:17" ht="14.25" customHeight="1">
      <c r="Q948"/>
    </row>
    <row r="949" spans="17:17" ht="14.25" customHeight="1">
      <c r="Q949"/>
    </row>
    <row r="950" spans="17:17" ht="14.25" customHeight="1">
      <c r="Q950"/>
    </row>
    <row r="951" spans="17:17" ht="14.25" customHeight="1">
      <c r="Q951"/>
    </row>
    <row r="952" spans="17:17" ht="14.25" customHeight="1">
      <c r="Q952"/>
    </row>
    <row r="953" spans="17:17" ht="14.25" customHeight="1">
      <c r="Q953"/>
    </row>
    <row r="954" spans="17:17" ht="14.25" customHeight="1">
      <c r="Q954"/>
    </row>
    <row r="955" spans="17:17" ht="14.25" customHeight="1">
      <c r="Q955"/>
    </row>
    <row r="956" spans="17:17" ht="14.25" customHeight="1">
      <c r="Q956"/>
    </row>
    <row r="957" spans="17:17" ht="14.25" customHeight="1">
      <c r="Q957"/>
    </row>
    <row r="958" spans="17:17" ht="14.25" customHeight="1">
      <c r="Q958"/>
    </row>
    <row r="959" spans="17:17" ht="14.25" customHeight="1">
      <c r="Q959"/>
    </row>
    <row r="960" spans="17:17" ht="14.25" customHeight="1">
      <c r="Q960"/>
    </row>
    <row r="961" spans="17:17" ht="14.25" customHeight="1">
      <c r="Q961"/>
    </row>
    <row r="962" spans="17:17" ht="14.25" customHeight="1">
      <c r="Q962"/>
    </row>
    <row r="963" spans="17:17" ht="14.25" customHeight="1">
      <c r="Q963"/>
    </row>
    <row r="964" spans="17:17" ht="14.25" customHeight="1">
      <c r="Q964"/>
    </row>
    <row r="965" spans="17:17" ht="14.25" customHeight="1">
      <c r="Q965"/>
    </row>
    <row r="966" spans="17:17" ht="14.25" customHeight="1">
      <c r="Q966"/>
    </row>
    <row r="967" spans="17:17" ht="14.25" customHeight="1">
      <c r="Q967"/>
    </row>
    <row r="968" spans="17:17" ht="14.25" customHeight="1">
      <c r="Q968"/>
    </row>
    <row r="969" spans="17:17" ht="14.25" customHeight="1">
      <c r="Q969"/>
    </row>
    <row r="970" spans="17:17" ht="14.25" customHeight="1">
      <c r="Q970"/>
    </row>
    <row r="971" spans="17:17" ht="14.25" customHeight="1">
      <c r="Q971"/>
    </row>
    <row r="972" spans="17:17" ht="14.25" customHeight="1">
      <c r="Q972"/>
    </row>
    <row r="973" spans="17:17" ht="14.25" customHeight="1">
      <c r="Q973"/>
    </row>
    <row r="974" spans="17:17" ht="14.25" customHeight="1">
      <c r="Q974"/>
    </row>
    <row r="975" spans="17:17" ht="14.25" customHeight="1">
      <c r="Q975"/>
    </row>
    <row r="976" spans="17:17" ht="14.25" customHeight="1">
      <c r="Q976"/>
    </row>
    <row r="977" spans="17:17" ht="14.25" customHeight="1">
      <c r="Q977"/>
    </row>
    <row r="978" spans="17:17" ht="14.25" customHeight="1">
      <c r="Q978"/>
    </row>
    <row r="979" spans="17:17" ht="14.25" customHeight="1">
      <c r="Q979"/>
    </row>
    <row r="980" spans="17:17" ht="14.25" customHeight="1">
      <c r="Q980"/>
    </row>
    <row r="981" spans="17:17" ht="14.25" customHeight="1">
      <c r="Q981"/>
    </row>
    <row r="982" spans="17:17" ht="14.25" customHeight="1">
      <c r="Q982"/>
    </row>
    <row r="983" spans="17:17" ht="14.25" customHeight="1">
      <c r="Q983"/>
    </row>
    <row r="984" spans="17:17" ht="14.25" customHeight="1">
      <c r="Q984"/>
    </row>
    <row r="985" spans="17:17" ht="14.25" customHeight="1">
      <c r="Q985"/>
    </row>
    <row r="986" spans="17:17" ht="14.25" customHeight="1">
      <c r="Q986"/>
    </row>
    <row r="987" spans="17:17" ht="14.25" customHeight="1">
      <c r="Q987"/>
    </row>
    <row r="988" spans="17:17" ht="14.25" customHeight="1">
      <c r="Q988"/>
    </row>
    <row r="989" spans="17:17" ht="14.25" customHeight="1">
      <c r="Q989"/>
    </row>
    <row r="990" spans="17:17" ht="14.25" customHeight="1">
      <c r="Q990"/>
    </row>
    <row r="991" spans="17:17" ht="14.25" customHeight="1">
      <c r="Q991"/>
    </row>
    <row r="992" spans="17:17" ht="14.25" customHeight="1">
      <c r="Q992"/>
    </row>
    <row r="993" spans="17:17" ht="14.25" customHeight="1">
      <c r="Q993"/>
    </row>
    <row r="994" spans="17:17" ht="14.25" customHeight="1">
      <c r="Q994"/>
    </row>
    <row r="995" spans="17:17" ht="14.25" customHeight="1">
      <c r="Q995"/>
    </row>
    <row r="996" spans="17:17" ht="14.25" customHeight="1">
      <c r="Q996"/>
    </row>
    <row r="997" spans="17:17" ht="14.25" customHeight="1">
      <c r="Q997"/>
    </row>
    <row r="998" spans="17:17" ht="14.25" customHeight="1">
      <c r="Q998"/>
    </row>
    <row r="999" spans="17:17" ht="14.25" customHeight="1">
      <c r="Q999"/>
    </row>
    <row r="1000" spans="17:17" ht="14.25" customHeight="1">
      <c r="Q1000"/>
    </row>
    <row r="1001" spans="17:17" ht="14.25" customHeight="1">
      <c r="Q1001"/>
    </row>
    <row r="1002" spans="17:17" ht="14.25" customHeight="1">
      <c r="Q1002"/>
    </row>
    <row r="1003" spans="17:17" ht="14.25" customHeight="1">
      <c r="Q1003"/>
    </row>
    <row r="1004" spans="17:17" ht="14.25" customHeight="1">
      <c r="Q1004"/>
    </row>
    <row r="1005" spans="17:17" ht="14.25" customHeight="1">
      <c r="Q1005"/>
    </row>
  </sheetData>
  <mergeCells count="10">
    <mergeCell ref="M43:M47"/>
    <mergeCell ref="BY55:BZ57"/>
    <mergeCell ref="BY22:BZ25"/>
    <mergeCell ref="BY26:BZ28"/>
    <mergeCell ref="AI5:BC5"/>
    <mergeCell ref="BY9:BZ11"/>
    <mergeCell ref="BY17:BZ19"/>
    <mergeCell ref="BY29:BZ31"/>
    <mergeCell ref="BY37:BZ38"/>
    <mergeCell ref="BY39:BZ41"/>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C1005"/>
  <sheetViews>
    <sheetView tabSelected="1" topLeftCell="A6" zoomScale="40" zoomScaleNormal="40" workbookViewId="0">
      <pane ySplit="1" topLeftCell="A7" activePane="bottomLeft" state="frozen"/>
      <selection activeCell="A6" sqref="A6"/>
      <selection pane="bottomLeft" activeCell="B42" sqref="B42:B65"/>
    </sheetView>
  </sheetViews>
  <sheetFormatPr baseColWidth="10" defaultColWidth="11.4140625" defaultRowHeight="14"/>
  <cols>
    <col min="1" max="1" width="22" customWidth="1"/>
    <col min="2" max="2" width="35.4140625" customWidth="1"/>
    <col min="3" max="4" width="15.58203125" customWidth="1"/>
    <col min="5" max="5" width="16" customWidth="1"/>
    <col min="6" max="7" width="15.58203125" customWidth="1"/>
    <col min="8" max="9" width="30.83203125" customWidth="1"/>
    <col min="10" max="11" width="19.83203125" customWidth="1"/>
    <col min="12" max="12" width="34" style="72" customWidth="1"/>
    <col min="13" max="14" width="19.83203125" customWidth="1"/>
    <col min="15" max="15" width="26.83203125" customWidth="1"/>
    <col min="16" max="16" width="28.4140625" customWidth="1"/>
    <col min="17" max="17" width="43.83203125" style="72" customWidth="1"/>
    <col min="18" max="24" width="15.58203125" customWidth="1"/>
    <col min="25" max="25" width="24" customWidth="1"/>
    <col min="26" max="26" width="19" customWidth="1"/>
    <col min="27" max="27" width="44.1640625" customWidth="1"/>
    <col min="28" max="28" width="17.25" bestFit="1" customWidth="1"/>
    <col min="29" max="29" width="15.58203125" customWidth="1"/>
    <col min="30" max="30" width="38" customWidth="1"/>
    <col min="31" max="32" width="15.58203125" customWidth="1"/>
    <col min="33" max="33" width="25" customWidth="1"/>
    <col min="34" max="34" width="23.4140625" customWidth="1"/>
    <col min="35" max="35" width="6" customWidth="1"/>
    <col min="36" max="36" width="12.58203125" customWidth="1"/>
    <col min="37" max="37" width="7.83203125" customWidth="1"/>
    <col min="38" max="38" width="5.4140625" customWidth="1"/>
    <col min="39" max="39" width="4.83203125" customWidth="1"/>
    <col min="40" max="40" width="10.1640625" customWidth="1"/>
    <col min="41" max="41" width="9.4140625" customWidth="1"/>
    <col min="42" max="42" width="9.75" customWidth="1"/>
    <col min="43" max="43" width="5.25" customWidth="1"/>
    <col min="44" max="44" width="3.75" customWidth="1"/>
    <col min="45" max="46" width="5.75" customWidth="1"/>
    <col min="47" max="47" width="7.58203125" customWidth="1"/>
    <col min="48" max="48" width="5.58203125" customWidth="1"/>
    <col min="49" max="49" width="4.58203125" customWidth="1"/>
    <col min="50" max="50" width="10" customWidth="1"/>
    <col min="51" max="51" width="5.75" customWidth="1"/>
    <col min="52" max="52" width="14.4140625" customWidth="1"/>
    <col min="53" max="53" width="7.75" customWidth="1"/>
    <col min="54" max="54" width="8.25" customWidth="1"/>
    <col min="55" max="55" width="4.83203125" customWidth="1"/>
    <col min="56" max="56" width="4.25" customWidth="1"/>
    <col min="57" max="58" width="3.58203125" customWidth="1"/>
    <col min="59" max="60" width="5.58203125" customWidth="1"/>
    <col min="61" max="61" width="9.75" customWidth="1"/>
    <col min="62" max="62" width="9.83203125" customWidth="1"/>
    <col min="63" max="63" width="11.83203125" customWidth="1"/>
    <col min="64" max="64" width="7.58203125" customWidth="1"/>
    <col min="65" max="65" width="7.75" customWidth="1"/>
    <col min="66" max="66" width="7.58203125" customWidth="1"/>
    <col min="67" max="67" width="5.58203125" customWidth="1"/>
    <col min="68" max="68" width="7.4140625" customWidth="1"/>
    <col min="69" max="69" width="7.75" customWidth="1"/>
    <col min="70" max="70" width="6.1640625" customWidth="1"/>
    <col min="71" max="71" width="9.83203125" customWidth="1"/>
    <col min="72" max="72" width="12.4140625" customWidth="1"/>
    <col min="73" max="73" width="5.1640625" customWidth="1"/>
    <col min="74" max="74" width="16" customWidth="1"/>
    <col min="75" max="75" width="10" customWidth="1"/>
    <col min="76" max="76" width="9.58203125" customWidth="1"/>
  </cols>
  <sheetData>
    <row r="1" spans="1:81" ht="14.25" customHeight="1">
      <c r="A1" t="s">
        <v>328</v>
      </c>
    </row>
    <row r="2" spans="1:81" ht="14.25" customHeight="1">
      <c r="A2" t="s">
        <v>329</v>
      </c>
    </row>
    <row r="3" spans="1:81" ht="14.25" customHeight="1">
      <c r="A3" t="s">
        <v>330</v>
      </c>
      <c r="D3" t="s">
        <v>331</v>
      </c>
    </row>
    <row r="4" spans="1:81" ht="14.25" customHeight="1"/>
    <row r="5" spans="1:81" ht="15.75" customHeight="1">
      <c r="AI5" s="139" t="s">
        <v>332</v>
      </c>
      <c r="AJ5" s="140"/>
      <c r="AK5" s="140"/>
      <c r="AL5" s="140"/>
      <c r="AM5" s="140"/>
      <c r="AN5" s="140"/>
      <c r="AO5" s="140"/>
      <c r="AP5" s="140"/>
      <c r="AQ5" s="140"/>
      <c r="AR5" s="140"/>
      <c r="AS5" s="140"/>
      <c r="AT5" s="140"/>
      <c r="AU5" s="140"/>
      <c r="AV5" s="140"/>
      <c r="AW5" s="140"/>
      <c r="AX5" s="140"/>
      <c r="AY5" s="140"/>
      <c r="AZ5" s="140"/>
      <c r="BA5" s="140"/>
      <c r="BB5" s="140"/>
      <c r="BC5" s="141"/>
      <c r="BD5" s="123" t="s">
        <v>333</v>
      </c>
      <c r="BE5" s="124"/>
      <c r="BF5" s="124"/>
      <c r="BG5" s="124"/>
      <c r="BH5" s="124"/>
      <c r="BI5" s="124"/>
      <c r="BJ5" s="124"/>
      <c r="BK5" s="124"/>
      <c r="BL5" s="124"/>
      <c r="BM5" s="124"/>
      <c r="BN5" s="124"/>
      <c r="BO5" s="124"/>
      <c r="BP5" s="124"/>
      <c r="BQ5" s="124"/>
      <c r="BR5" s="124"/>
      <c r="BS5" s="124"/>
      <c r="BT5" s="124"/>
      <c r="BU5" s="124"/>
      <c r="BV5" s="124"/>
      <c r="BW5" s="124"/>
      <c r="BX5" s="125"/>
    </row>
    <row r="6" spans="1:81" ht="84.75" customHeight="1">
      <c r="A6" s="88" t="s">
        <v>334</v>
      </c>
      <c r="B6" s="89" t="s">
        <v>335</v>
      </c>
      <c r="C6" s="89" t="s">
        <v>336</v>
      </c>
      <c r="D6" s="89" t="s">
        <v>337</v>
      </c>
      <c r="E6" s="89" t="s">
        <v>338</v>
      </c>
      <c r="F6" s="89" t="s">
        <v>339</v>
      </c>
      <c r="G6" s="89" t="s">
        <v>2</v>
      </c>
      <c r="H6" s="89" t="s">
        <v>3</v>
      </c>
      <c r="I6" s="89" t="s">
        <v>341</v>
      </c>
      <c r="J6" s="89" t="s">
        <v>342</v>
      </c>
      <c r="K6" s="89" t="s">
        <v>4</v>
      </c>
      <c r="L6" s="89" t="s">
        <v>5</v>
      </c>
      <c r="M6" s="89" t="s">
        <v>343</v>
      </c>
      <c r="N6" s="89" t="s">
        <v>344</v>
      </c>
      <c r="O6" s="89" t="s">
        <v>345</v>
      </c>
      <c r="P6" s="89" t="s">
        <v>346</v>
      </c>
      <c r="Q6" s="89" t="s">
        <v>8</v>
      </c>
      <c r="R6" s="89" t="s">
        <v>7</v>
      </c>
      <c r="S6" s="89" t="s">
        <v>10</v>
      </c>
      <c r="T6" s="89" t="s">
        <v>12</v>
      </c>
      <c r="U6" s="89" t="s">
        <v>13</v>
      </c>
      <c r="V6" s="89" t="s">
        <v>14</v>
      </c>
      <c r="W6" s="89" t="s">
        <v>15</v>
      </c>
      <c r="X6" s="89" t="s">
        <v>16</v>
      </c>
      <c r="Y6" s="89" t="s">
        <v>17</v>
      </c>
      <c r="Z6" s="89" t="s">
        <v>347</v>
      </c>
      <c r="AA6" s="89" t="s">
        <v>18</v>
      </c>
      <c r="AB6" s="89" t="s">
        <v>21</v>
      </c>
      <c r="AC6" s="89" t="s">
        <v>348</v>
      </c>
      <c r="AD6" s="89" t="s">
        <v>19</v>
      </c>
      <c r="AE6" s="89" t="s">
        <v>349</v>
      </c>
      <c r="AF6" s="89" t="s">
        <v>350</v>
      </c>
      <c r="AG6" s="89" t="s">
        <v>20</v>
      </c>
      <c r="AH6" s="89" t="s">
        <v>351</v>
      </c>
      <c r="AI6" s="120" t="s">
        <v>352</v>
      </c>
      <c r="AJ6" s="120" t="s">
        <v>353</v>
      </c>
      <c r="AK6" s="120" t="s">
        <v>599</v>
      </c>
      <c r="AL6" s="120" t="s">
        <v>355</v>
      </c>
      <c r="AM6" s="120" t="s">
        <v>356</v>
      </c>
      <c r="AN6" s="120" t="s">
        <v>353</v>
      </c>
      <c r="AO6" s="120" t="s">
        <v>357</v>
      </c>
      <c r="AP6" s="120" t="s">
        <v>358</v>
      </c>
      <c r="AQ6" s="120" t="s">
        <v>359</v>
      </c>
      <c r="AR6" s="120" t="s">
        <v>360</v>
      </c>
      <c r="AS6" s="120" t="s">
        <v>361</v>
      </c>
      <c r="AT6" s="120" t="s">
        <v>362</v>
      </c>
      <c r="AU6" s="120" t="s">
        <v>363</v>
      </c>
      <c r="AV6" s="120" t="s">
        <v>364</v>
      </c>
      <c r="AW6" s="120" t="s">
        <v>356</v>
      </c>
      <c r="AX6" s="120" t="s">
        <v>365</v>
      </c>
      <c r="AY6" s="120" t="s">
        <v>366</v>
      </c>
      <c r="AZ6" s="120" t="s">
        <v>367</v>
      </c>
      <c r="BA6" s="120" t="s">
        <v>368</v>
      </c>
      <c r="BB6" s="120" t="s">
        <v>369</v>
      </c>
      <c r="BC6" s="120" t="s">
        <v>370</v>
      </c>
      <c r="BD6" s="121" t="s">
        <v>371</v>
      </c>
      <c r="BE6" s="121" t="s">
        <v>372</v>
      </c>
      <c r="BF6" s="121" t="s">
        <v>373</v>
      </c>
      <c r="BG6" s="121" t="s">
        <v>374</v>
      </c>
      <c r="BH6" s="121" t="s">
        <v>375</v>
      </c>
      <c r="BI6" s="121" t="s">
        <v>376</v>
      </c>
      <c r="BJ6" s="121" t="s">
        <v>377</v>
      </c>
      <c r="BK6" s="121" t="s">
        <v>378</v>
      </c>
      <c r="BL6" s="121" t="s">
        <v>379</v>
      </c>
      <c r="BM6" s="121" t="s">
        <v>380</v>
      </c>
      <c r="BN6" s="121" t="s">
        <v>600</v>
      </c>
      <c r="BO6" s="121" t="s">
        <v>601</v>
      </c>
      <c r="BP6" s="121" t="s">
        <v>602</v>
      </c>
      <c r="BQ6" s="121" t="s">
        <v>603</v>
      </c>
      <c r="BR6" s="121" t="s">
        <v>604</v>
      </c>
      <c r="BS6" s="121" t="s">
        <v>605</v>
      </c>
      <c r="BT6" s="121" t="s">
        <v>606</v>
      </c>
      <c r="BU6" s="121" t="s">
        <v>607</v>
      </c>
      <c r="BV6" s="121" t="s">
        <v>608</v>
      </c>
      <c r="BW6" s="121" t="s">
        <v>609</v>
      </c>
      <c r="BX6" s="121" t="s">
        <v>609</v>
      </c>
      <c r="BY6" s="65"/>
      <c r="BZ6" s="65"/>
      <c r="CA6" s="65"/>
      <c r="CB6" s="65"/>
      <c r="CC6" s="65"/>
    </row>
    <row r="7" spans="1:81" ht="65.25" customHeight="1">
      <c r="A7" s="164" t="s">
        <v>391</v>
      </c>
      <c r="B7" s="164" t="s">
        <v>392</v>
      </c>
      <c r="C7" s="164">
        <v>0.3</v>
      </c>
      <c r="D7" s="164" t="s">
        <v>610</v>
      </c>
      <c r="E7" s="164">
        <v>1</v>
      </c>
      <c r="F7" s="164">
        <v>1</v>
      </c>
      <c r="G7" s="240" t="s">
        <v>233</v>
      </c>
      <c r="H7" s="164" t="s">
        <v>232</v>
      </c>
      <c r="I7" s="253" t="s">
        <v>611</v>
      </c>
      <c r="J7" s="253" t="s">
        <v>396</v>
      </c>
      <c r="K7" s="253" t="s">
        <v>214</v>
      </c>
      <c r="L7" s="253" t="s">
        <v>612</v>
      </c>
      <c r="M7" s="253" t="s">
        <v>397</v>
      </c>
      <c r="N7" s="253" t="s">
        <v>396</v>
      </c>
      <c r="O7" s="253" t="s">
        <v>398</v>
      </c>
      <c r="P7" s="253" t="s">
        <v>399</v>
      </c>
      <c r="Q7" s="253" t="s">
        <v>613</v>
      </c>
      <c r="R7" s="253" t="s">
        <v>27</v>
      </c>
      <c r="S7" s="253">
        <v>0</v>
      </c>
      <c r="T7" s="257">
        <v>0.25</v>
      </c>
      <c r="U7" s="257">
        <v>0.5</v>
      </c>
      <c r="V7" s="257">
        <v>0.75</v>
      </c>
      <c r="W7" s="257">
        <v>1</v>
      </c>
      <c r="X7" s="257">
        <v>1</v>
      </c>
      <c r="Y7" s="259">
        <v>314600000</v>
      </c>
      <c r="Z7" s="253" t="s">
        <v>400</v>
      </c>
      <c r="AA7" s="252" t="s">
        <v>614</v>
      </c>
      <c r="AB7" s="256">
        <v>172500000</v>
      </c>
      <c r="AC7" s="255">
        <v>0.5</v>
      </c>
      <c r="AD7" s="252" t="s">
        <v>615</v>
      </c>
      <c r="AE7" s="264">
        <v>45689</v>
      </c>
      <c r="AF7" s="264">
        <v>46022</v>
      </c>
      <c r="AG7" s="252" t="s">
        <v>403</v>
      </c>
      <c r="AH7" s="252" t="s">
        <v>616</v>
      </c>
      <c r="AI7" s="252" t="s">
        <v>405</v>
      </c>
      <c r="AJ7" s="252" t="s">
        <v>405</v>
      </c>
      <c r="AK7" s="252" t="s">
        <v>405</v>
      </c>
      <c r="AL7" s="252"/>
      <c r="AM7" s="252"/>
      <c r="AN7" s="252" t="s">
        <v>405</v>
      </c>
      <c r="AO7" s="252"/>
      <c r="AP7" s="252"/>
      <c r="AQ7" s="252"/>
      <c r="AR7" s="252"/>
      <c r="AS7" s="252"/>
      <c r="AT7" s="252" t="s">
        <v>405</v>
      </c>
      <c r="AU7" s="252" t="s">
        <v>405</v>
      </c>
      <c r="AV7" s="252"/>
      <c r="AW7" s="252"/>
      <c r="AX7" s="252"/>
      <c r="AY7" s="252"/>
      <c r="AZ7" s="252"/>
      <c r="BA7" s="252"/>
      <c r="BB7" s="252"/>
      <c r="BC7" s="252"/>
      <c r="BD7" s="252" t="s">
        <v>405</v>
      </c>
      <c r="BE7" s="252"/>
      <c r="BF7" s="252" t="s">
        <v>405</v>
      </c>
      <c r="BG7" s="252"/>
      <c r="BH7" s="252"/>
      <c r="BI7" s="252"/>
      <c r="BJ7" s="252"/>
      <c r="BK7" s="252"/>
      <c r="BL7" s="252"/>
      <c r="BM7" s="252"/>
      <c r="BN7" s="252"/>
      <c r="BO7" s="252" t="s">
        <v>405</v>
      </c>
      <c r="BP7" s="252"/>
      <c r="BQ7" s="252"/>
      <c r="BR7" s="252"/>
      <c r="BS7" s="252"/>
      <c r="BT7" s="252"/>
      <c r="BU7" s="252"/>
      <c r="BV7" s="252"/>
      <c r="BW7" s="252"/>
      <c r="BX7" s="252"/>
    </row>
    <row r="8" spans="1:81" ht="87.5">
      <c r="A8" s="165"/>
      <c r="B8" s="165"/>
      <c r="C8" s="165">
        <v>0.3</v>
      </c>
      <c r="D8" s="165" t="s">
        <v>610</v>
      </c>
      <c r="E8" s="165">
        <v>1</v>
      </c>
      <c r="F8" s="165">
        <v>1</v>
      </c>
      <c r="G8" s="241"/>
      <c r="H8" s="165"/>
      <c r="I8" s="261"/>
      <c r="J8" s="261"/>
      <c r="K8" s="254"/>
      <c r="L8" s="254" t="s">
        <v>612</v>
      </c>
      <c r="M8" s="254" t="s">
        <v>397</v>
      </c>
      <c r="N8" s="254" t="s">
        <v>396</v>
      </c>
      <c r="O8" s="254" t="s">
        <v>398</v>
      </c>
      <c r="P8" s="254" t="s">
        <v>399</v>
      </c>
      <c r="Q8" s="254" t="s">
        <v>613</v>
      </c>
      <c r="R8" s="254" t="s">
        <v>27</v>
      </c>
      <c r="S8" s="254">
        <v>0</v>
      </c>
      <c r="T8" s="258">
        <v>0.25</v>
      </c>
      <c r="U8" s="258">
        <v>0.5</v>
      </c>
      <c r="V8" s="258">
        <v>0.75</v>
      </c>
      <c r="W8" s="258">
        <v>1</v>
      </c>
      <c r="X8" s="258">
        <v>1</v>
      </c>
      <c r="Y8" s="260">
        <v>314600000</v>
      </c>
      <c r="Z8" s="254" t="s">
        <v>400</v>
      </c>
      <c r="AA8" s="252" t="s">
        <v>617</v>
      </c>
      <c r="AB8" s="256">
        <v>142100000</v>
      </c>
      <c r="AC8" s="255">
        <v>0.5</v>
      </c>
      <c r="AD8" s="252" t="s">
        <v>618</v>
      </c>
      <c r="AE8" s="264">
        <v>45689</v>
      </c>
      <c r="AF8" s="264">
        <v>46022</v>
      </c>
      <c r="AG8" s="252" t="s">
        <v>409</v>
      </c>
      <c r="AH8" s="252" t="s">
        <v>404</v>
      </c>
      <c r="AI8" s="252"/>
      <c r="AJ8" s="252" t="s">
        <v>405</v>
      </c>
      <c r="AK8" s="252" t="s">
        <v>405</v>
      </c>
      <c r="AL8" s="252"/>
      <c r="AM8" s="252"/>
      <c r="AN8" s="252" t="s">
        <v>405</v>
      </c>
      <c r="AO8" s="252"/>
      <c r="AP8" s="252"/>
      <c r="AQ8" s="252"/>
      <c r="AR8" s="252"/>
      <c r="AS8" s="252"/>
      <c r="AT8" s="252" t="s">
        <v>405</v>
      </c>
      <c r="AU8" s="252" t="s">
        <v>405</v>
      </c>
      <c r="AV8" s="252"/>
      <c r="AW8" s="252"/>
      <c r="AX8" s="252"/>
      <c r="AY8" s="252"/>
      <c r="AZ8" s="252" t="s">
        <v>405</v>
      </c>
      <c r="BA8" s="252"/>
      <c r="BB8" s="252" t="s">
        <v>405</v>
      </c>
      <c r="BC8" s="252"/>
      <c r="BD8" s="252" t="s">
        <v>405</v>
      </c>
      <c r="BE8" s="252"/>
      <c r="BF8" s="252" t="s">
        <v>405</v>
      </c>
      <c r="BG8" s="252"/>
      <c r="BH8" s="252"/>
      <c r="BI8" s="252"/>
      <c r="BJ8" s="252"/>
      <c r="BK8" s="252"/>
      <c r="BL8" s="252"/>
      <c r="BM8" s="252"/>
      <c r="BN8" s="252"/>
      <c r="BO8" s="252" t="s">
        <v>405</v>
      </c>
      <c r="BP8" s="252"/>
      <c r="BQ8" s="252"/>
      <c r="BR8" s="252"/>
      <c r="BS8" s="252"/>
      <c r="BT8" s="252"/>
      <c r="BU8" s="252"/>
      <c r="BV8" s="252"/>
      <c r="BW8" s="252"/>
      <c r="BX8" s="252"/>
    </row>
    <row r="9" spans="1:81" ht="65" customHeight="1">
      <c r="A9" s="165"/>
      <c r="B9" s="165"/>
      <c r="C9" s="165">
        <v>0.3</v>
      </c>
      <c r="D9" s="165" t="s">
        <v>610</v>
      </c>
      <c r="E9" s="165">
        <v>1</v>
      </c>
      <c r="F9" s="165">
        <v>1</v>
      </c>
      <c r="G9" s="241"/>
      <c r="H9" s="165"/>
      <c r="I9" s="261"/>
      <c r="J9" s="261"/>
      <c r="K9" s="253" t="s">
        <v>164</v>
      </c>
      <c r="L9" s="253" t="s">
        <v>619</v>
      </c>
      <c r="M9" s="253" t="s">
        <v>415</v>
      </c>
      <c r="N9" s="253" t="s">
        <v>416</v>
      </c>
      <c r="O9" s="253" t="s">
        <v>417</v>
      </c>
      <c r="P9" s="253" t="s">
        <v>418</v>
      </c>
      <c r="Q9" s="253" t="s">
        <v>620</v>
      </c>
      <c r="R9" s="253" t="s">
        <v>27</v>
      </c>
      <c r="S9" s="257">
        <v>0.8</v>
      </c>
      <c r="T9" s="257">
        <v>0.9</v>
      </c>
      <c r="U9" s="257">
        <v>0.9</v>
      </c>
      <c r="V9" s="257">
        <v>0.9</v>
      </c>
      <c r="W9" s="257">
        <v>0.9</v>
      </c>
      <c r="X9" s="257">
        <v>0.9</v>
      </c>
      <c r="Y9" s="259">
        <v>132000000</v>
      </c>
      <c r="Z9" s="253" t="s">
        <v>400</v>
      </c>
      <c r="AA9" s="252" t="s">
        <v>621</v>
      </c>
      <c r="AB9" s="256">
        <v>0</v>
      </c>
      <c r="AC9" s="255">
        <v>0.33329999999999999</v>
      </c>
      <c r="AD9" s="252" t="s">
        <v>420</v>
      </c>
      <c r="AE9" s="264">
        <v>45672</v>
      </c>
      <c r="AF9" s="264">
        <v>46022</v>
      </c>
      <c r="AG9" s="252" t="s">
        <v>622</v>
      </c>
      <c r="AH9" s="252" t="s">
        <v>404</v>
      </c>
      <c r="AI9" s="252" t="s">
        <v>405</v>
      </c>
      <c r="AJ9" s="252"/>
      <c r="AK9" s="252"/>
      <c r="AL9" s="252"/>
      <c r="AM9" s="252"/>
      <c r="AN9" s="252"/>
      <c r="AO9" s="252"/>
      <c r="AP9" s="252"/>
      <c r="AQ9" s="252"/>
      <c r="AR9" s="252"/>
      <c r="AS9" s="252"/>
      <c r="AT9" s="252" t="s">
        <v>405</v>
      </c>
      <c r="AU9" s="252" t="s">
        <v>405</v>
      </c>
      <c r="AV9" s="252"/>
      <c r="AW9" s="252" t="s">
        <v>405</v>
      </c>
      <c r="AX9" s="252"/>
      <c r="AY9" s="252"/>
      <c r="AZ9" s="252"/>
      <c r="BA9" s="252"/>
      <c r="BB9" s="252"/>
      <c r="BC9" s="252"/>
      <c r="BD9" s="252" t="s">
        <v>405</v>
      </c>
      <c r="BE9" s="252"/>
      <c r="BF9" s="252" t="s">
        <v>405</v>
      </c>
      <c r="BG9" s="252"/>
      <c r="BH9" s="252"/>
      <c r="BI9" s="252"/>
      <c r="BJ9" s="252"/>
      <c r="BK9" s="252"/>
      <c r="BL9" s="252"/>
      <c r="BM9" s="252"/>
      <c r="BN9" s="252"/>
      <c r="BO9" s="252"/>
      <c r="BP9" s="252"/>
      <c r="BQ9" s="252"/>
      <c r="BR9" s="252"/>
      <c r="BS9" s="252"/>
      <c r="BT9" s="252"/>
      <c r="BU9" s="252"/>
      <c r="BV9" s="252"/>
      <c r="BW9" s="252"/>
      <c r="BX9" s="252"/>
    </row>
    <row r="10" spans="1:81" ht="65" customHeight="1">
      <c r="A10" s="165"/>
      <c r="B10" s="165"/>
      <c r="C10" s="165">
        <v>0.3</v>
      </c>
      <c r="D10" s="165" t="s">
        <v>610</v>
      </c>
      <c r="E10" s="165">
        <v>1</v>
      </c>
      <c r="F10" s="165">
        <v>1</v>
      </c>
      <c r="G10" s="241"/>
      <c r="H10" s="165"/>
      <c r="I10" s="261"/>
      <c r="J10" s="261"/>
      <c r="K10" s="261"/>
      <c r="L10" s="261" t="s">
        <v>619</v>
      </c>
      <c r="M10" s="261" t="s">
        <v>415</v>
      </c>
      <c r="N10" s="261" t="s">
        <v>416</v>
      </c>
      <c r="O10" s="261" t="s">
        <v>417</v>
      </c>
      <c r="P10" s="261" t="s">
        <v>418</v>
      </c>
      <c r="Q10" s="261" t="s">
        <v>620</v>
      </c>
      <c r="R10" s="261" t="s">
        <v>27</v>
      </c>
      <c r="S10" s="263">
        <v>0.8</v>
      </c>
      <c r="T10" s="263">
        <v>0.9</v>
      </c>
      <c r="U10" s="263">
        <v>0.9</v>
      </c>
      <c r="V10" s="263">
        <v>0.9</v>
      </c>
      <c r="W10" s="263">
        <v>0.9</v>
      </c>
      <c r="X10" s="263">
        <v>0.9</v>
      </c>
      <c r="Y10" s="262">
        <v>132000000</v>
      </c>
      <c r="Z10" s="261" t="s">
        <v>400</v>
      </c>
      <c r="AA10" s="252" t="s">
        <v>624</v>
      </c>
      <c r="AB10" s="256">
        <f>12000000*11</f>
        <v>132000000</v>
      </c>
      <c r="AC10" s="255">
        <v>0.34</v>
      </c>
      <c r="AD10" s="252" t="s">
        <v>625</v>
      </c>
      <c r="AE10" s="264">
        <v>45667</v>
      </c>
      <c r="AF10" s="264">
        <v>46022</v>
      </c>
      <c r="AG10" s="252" t="s">
        <v>494</v>
      </c>
      <c r="AH10" s="252" t="s">
        <v>404</v>
      </c>
      <c r="AI10" s="252" t="s">
        <v>405</v>
      </c>
      <c r="AJ10" s="252"/>
      <c r="AK10" s="252"/>
      <c r="AL10" s="252"/>
      <c r="AM10" s="252"/>
      <c r="AN10" s="252"/>
      <c r="AO10" s="252" t="s">
        <v>405</v>
      </c>
      <c r="AP10" s="252"/>
      <c r="AQ10" s="252"/>
      <c r="AR10" s="252"/>
      <c r="AS10" s="252"/>
      <c r="AT10" s="252" t="s">
        <v>405</v>
      </c>
      <c r="AU10" s="252"/>
      <c r="AV10" s="252"/>
      <c r="AW10" s="252"/>
      <c r="AX10" s="252"/>
      <c r="AY10" s="252"/>
      <c r="AZ10" s="252"/>
      <c r="BA10" s="252"/>
      <c r="BB10" s="252"/>
      <c r="BC10" s="252"/>
      <c r="BD10" s="252" t="s">
        <v>405</v>
      </c>
      <c r="BE10" s="252"/>
      <c r="BF10" s="252" t="s">
        <v>405</v>
      </c>
      <c r="BG10" s="252"/>
      <c r="BH10" s="252"/>
      <c r="BI10" s="252"/>
      <c r="BJ10" s="252"/>
      <c r="BK10" s="252"/>
      <c r="BL10" s="252"/>
      <c r="BM10" s="252"/>
      <c r="BN10" s="252"/>
      <c r="BO10" s="252"/>
      <c r="BP10" s="252"/>
      <c r="BQ10" s="252"/>
      <c r="BR10" s="252"/>
      <c r="BS10" s="252"/>
      <c r="BT10" s="252"/>
      <c r="BU10" s="252"/>
      <c r="BV10" s="252"/>
      <c r="BW10" s="252"/>
      <c r="BX10" s="252"/>
    </row>
    <row r="11" spans="1:81" ht="65" customHeight="1">
      <c r="A11" s="165"/>
      <c r="B11" s="165"/>
      <c r="C11" s="165">
        <v>0.3</v>
      </c>
      <c r="D11" s="165" t="s">
        <v>610</v>
      </c>
      <c r="E11" s="165">
        <v>1</v>
      </c>
      <c r="F11" s="165">
        <v>1</v>
      </c>
      <c r="G11" s="241"/>
      <c r="H11" s="165"/>
      <c r="I11" s="261"/>
      <c r="J11" s="261"/>
      <c r="K11" s="254"/>
      <c r="L11" s="254" t="s">
        <v>619</v>
      </c>
      <c r="M11" s="254" t="s">
        <v>415</v>
      </c>
      <c r="N11" s="254" t="s">
        <v>416</v>
      </c>
      <c r="O11" s="254" t="s">
        <v>417</v>
      </c>
      <c r="P11" s="254" t="s">
        <v>418</v>
      </c>
      <c r="Q11" s="254" t="s">
        <v>620</v>
      </c>
      <c r="R11" s="254" t="s">
        <v>27</v>
      </c>
      <c r="S11" s="258">
        <v>0.8</v>
      </c>
      <c r="T11" s="258">
        <v>0.9</v>
      </c>
      <c r="U11" s="258">
        <v>0.9</v>
      </c>
      <c r="V11" s="258">
        <v>0.9</v>
      </c>
      <c r="W11" s="258">
        <v>0.9</v>
      </c>
      <c r="X11" s="258">
        <v>0.9</v>
      </c>
      <c r="Y11" s="260">
        <v>13200000</v>
      </c>
      <c r="Z11" s="254" t="s">
        <v>400</v>
      </c>
      <c r="AA11" s="252" t="s">
        <v>626</v>
      </c>
      <c r="AB11" s="256">
        <v>0</v>
      </c>
      <c r="AC11" s="255">
        <v>0.33329999999999999</v>
      </c>
      <c r="AD11" s="252" t="s">
        <v>627</v>
      </c>
      <c r="AE11" s="264">
        <v>45672</v>
      </c>
      <c r="AF11" s="264">
        <v>46022</v>
      </c>
      <c r="AG11" s="252" t="s">
        <v>628</v>
      </c>
      <c r="AH11" s="252" t="s">
        <v>404</v>
      </c>
      <c r="AI11" s="252"/>
      <c r="AJ11" s="252"/>
      <c r="AK11" s="252"/>
      <c r="AL11" s="252"/>
      <c r="AM11" s="252"/>
      <c r="AN11" s="252"/>
      <c r="AO11" s="252"/>
      <c r="AP11" s="252"/>
      <c r="AQ11" s="252"/>
      <c r="AR11" s="252"/>
      <c r="AS11" s="252"/>
      <c r="AT11" s="252" t="s">
        <v>405</v>
      </c>
      <c r="AU11" s="252" t="s">
        <v>405</v>
      </c>
      <c r="AV11" s="252"/>
      <c r="AW11" s="252"/>
      <c r="AX11" s="252"/>
      <c r="AY11" s="252"/>
      <c r="AZ11" s="252" t="s">
        <v>405</v>
      </c>
      <c r="BA11" s="252"/>
      <c r="BB11" s="252"/>
      <c r="BC11" s="252"/>
      <c r="BD11" s="252" t="s">
        <v>405</v>
      </c>
      <c r="BE11" s="252"/>
      <c r="BF11" s="252" t="s">
        <v>405</v>
      </c>
      <c r="BG11" s="252"/>
      <c r="BH11" s="252"/>
      <c r="BI11" s="252"/>
      <c r="BJ11" s="252"/>
      <c r="BK11" s="252"/>
      <c r="BL11" s="252"/>
      <c r="BM11" s="252"/>
      <c r="BN11" s="252"/>
      <c r="BO11" s="252"/>
      <c r="BP11" s="252"/>
      <c r="BQ11" s="252"/>
      <c r="BR11" s="252"/>
      <c r="BS11" s="252"/>
      <c r="BT11" s="252"/>
      <c r="BU11" s="252"/>
      <c r="BV11" s="252"/>
      <c r="BW11" s="252"/>
      <c r="BX11" s="252"/>
    </row>
    <row r="12" spans="1:81" ht="100">
      <c r="A12" s="165"/>
      <c r="B12" s="165"/>
      <c r="C12" s="165">
        <v>0.3</v>
      </c>
      <c r="D12" s="165" t="s">
        <v>610</v>
      </c>
      <c r="E12" s="165">
        <v>1</v>
      </c>
      <c r="F12" s="165">
        <v>1</v>
      </c>
      <c r="G12" s="242"/>
      <c r="H12" s="166"/>
      <c r="I12" s="254"/>
      <c r="J12" s="254"/>
      <c r="K12" s="252" t="s">
        <v>207</v>
      </c>
      <c r="L12" s="252" t="s">
        <v>629</v>
      </c>
      <c r="M12" s="252" t="s">
        <v>425</v>
      </c>
      <c r="N12" s="252" t="s">
        <v>426</v>
      </c>
      <c r="O12" s="252" t="s">
        <v>427</v>
      </c>
      <c r="P12" s="252" t="s">
        <v>428</v>
      </c>
      <c r="Q12" s="252" t="s">
        <v>630</v>
      </c>
      <c r="R12" s="252" t="s">
        <v>27</v>
      </c>
      <c r="S12" s="255" t="s">
        <v>508</v>
      </c>
      <c r="T12" s="255">
        <v>0.6</v>
      </c>
      <c r="U12" s="255">
        <v>0.6</v>
      </c>
      <c r="V12" s="255">
        <v>0.6</v>
      </c>
      <c r="W12" s="255">
        <v>0.6</v>
      </c>
      <c r="X12" s="255">
        <v>0.6</v>
      </c>
      <c r="Y12" s="256">
        <v>4007500000</v>
      </c>
      <c r="Z12" s="252" t="s">
        <v>429</v>
      </c>
      <c r="AA12" s="252" t="s">
        <v>430</v>
      </c>
      <c r="AB12" s="256">
        <v>4007500000</v>
      </c>
      <c r="AC12" s="255">
        <v>1</v>
      </c>
      <c r="AD12" s="252" t="s">
        <v>431</v>
      </c>
      <c r="AE12" s="264">
        <v>45748</v>
      </c>
      <c r="AF12" s="264">
        <v>46022</v>
      </c>
      <c r="AG12" s="252" t="s">
        <v>432</v>
      </c>
      <c r="AH12" s="252" t="s">
        <v>433</v>
      </c>
      <c r="AI12" s="252"/>
      <c r="AJ12" s="252"/>
      <c r="AK12" s="252"/>
      <c r="AL12" s="252"/>
      <c r="AM12" s="252"/>
      <c r="AN12" s="252"/>
      <c r="AO12" s="252"/>
      <c r="AP12" s="252"/>
      <c r="AQ12" s="252"/>
      <c r="AR12" s="252"/>
      <c r="AS12" s="252"/>
      <c r="AT12" s="252" t="s">
        <v>405</v>
      </c>
      <c r="AU12" s="252" t="s">
        <v>405</v>
      </c>
      <c r="AV12" s="252"/>
      <c r="AW12" s="252"/>
      <c r="AX12" s="252"/>
      <c r="AY12" s="252"/>
      <c r="AZ12" s="252"/>
      <c r="BA12" s="252"/>
      <c r="BB12" s="252"/>
      <c r="BC12" s="252"/>
      <c r="BD12" s="252" t="s">
        <v>405</v>
      </c>
      <c r="BE12" s="252"/>
      <c r="BF12" s="252" t="s">
        <v>405</v>
      </c>
      <c r="BG12" s="252"/>
      <c r="BH12" s="252"/>
      <c r="BI12" s="252"/>
      <c r="BJ12" s="252"/>
      <c r="BK12" s="252"/>
      <c r="BL12" s="252"/>
      <c r="BM12" s="252"/>
      <c r="BN12" s="252"/>
      <c r="BO12" s="252"/>
      <c r="BP12" s="252"/>
      <c r="BQ12" s="252"/>
      <c r="BR12" s="252"/>
      <c r="BS12" s="252"/>
      <c r="BT12" s="252"/>
      <c r="BU12" s="252"/>
      <c r="BV12" s="252"/>
      <c r="BW12" s="252"/>
      <c r="BX12" s="252"/>
    </row>
    <row r="13" spans="1:81" ht="50" customHeight="1">
      <c r="A13" s="165"/>
      <c r="B13" s="165"/>
      <c r="C13" s="165">
        <v>0.3</v>
      </c>
      <c r="D13" s="165" t="s">
        <v>610</v>
      </c>
      <c r="E13" s="165">
        <v>1</v>
      </c>
      <c r="F13" s="165">
        <v>1</v>
      </c>
      <c r="G13" s="240" t="s">
        <v>230</v>
      </c>
      <c r="H13" s="164" t="s">
        <v>229</v>
      </c>
      <c r="I13" s="253" t="s">
        <v>611</v>
      </c>
      <c r="J13" s="253" t="s">
        <v>396</v>
      </c>
      <c r="K13" s="253" t="s">
        <v>216</v>
      </c>
      <c r="L13" s="253" t="s">
        <v>631</v>
      </c>
      <c r="M13" s="253" t="s">
        <v>397</v>
      </c>
      <c r="N13" s="253" t="s">
        <v>396</v>
      </c>
      <c r="O13" s="253" t="s">
        <v>397</v>
      </c>
      <c r="P13" s="253" t="s">
        <v>434</v>
      </c>
      <c r="Q13" s="253" t="s">
        <v>632</v>
      </c>
      <c r="R13" s="253" t="s">
        <v>27</v>
      </c>
      <c r="S13" s="253">
        <v>0</v>
      </c>
      <c r="T13" s="257">
        <v>0.25</v>
      </c>
      <c r="U13" s="257">
        <v>0.5</v>
      </c>
      <c r="V13" s="257">
        <v>0.75</v>
      </c>
      <c r="W13" s="257">
        <v>1</v>
      </c>
      <c r="X13" s="257">
        <v>1</v>
      </c>
      <c r="Y13" s="259">
        <v>720300000</v>
      </c>
      <c r="Z13" s="253" t="s">
        <v>400</v>
      </c>
      <c r="AA13" s="252" t="s">
        <v>633</v>
      </c>
      <c r="AB13" s="256">
        <v>530100000</v>
      </c>
      <c r="AC13" s="255">
        <v>0.5</v>
      </c>
      <c r="AD13" s="252" t="s">
        <v>634</v>
      </c>
      <c r="AE13" s="264">
        <v>45689</v>
      </c>
      <c r="AF13" s="264">
        <v>46022</v>
      </c>
      <c r="AG13" s="252" t="s">
        <v>403</v>
      </c>
      <c r="AH13" s="252" t="s">
        <v>635</v>
      </c>
      <c r="AI13" s="252" t="s">
        <v>405</v>
      </c>
      <c r="AJ13" s="252" t="s">
        <v>405</v>
      </c>
      <c r="AK13" s="252" t="s">
        <v>405</v>
      </c>
      <c r="AL13" s="252"/>
      <c r="AM13" s="252"/>
      <c r="AN13" s="252" t="s">
        <v>405</v>
      </c>
      <c r="AO13" s="252"/>
      <c r="AP13" s="252"/>
      <c r="AQ13" s="252"/>
      <c r="AR13" s="252"/>
      <c r="AS13" s="252"/>
      <c r="AT13" s="252" t="s">
        <v>405</v>
      </c>
      <c r="AU13" s="252" t="s">
        <v>405</v>
      </c>
      <c r="AV13" s="252"/>
      <c r="AW13" s="252"/>
      <c r="AX13" s="252"/>
      <c r="AY13" s="252"/>
      <c r="AZ13" s="252"/>
      <c r="BA13" s="252"/>
      <c r="BB13" s="252"/>
      <c r="BC13" s="252"/>
      <c r="BD13" s="252" t="s">
        <v>405</v>
      </c>
      <c r="BE13" s="252"/>
      <c r="BF13" s="252" t="s">
        <v>405</v>
      </c>
      <c r="BG13" s="252"/>
      <c r="BH13" s="252"/>
      <c r="BI13" s="252"/>
      <c r="BJ13" s="252"/>
      <c r="BK13" s="252"/>
      <c r="BL13" s="252"/>
      <c r="BM13" s="252"/>
      <c r="BN13" s="252"/>
      <c r="BO13" s="252" t="s">
        <v>405</v>
      </c>
      <c r="BP13" s="252"/>
      <c r="BQ13" s="252"/>
      <c r="BR13" s="252"/>
      <c r="BS13" s="252"/>
      <c r="BT13" s="252"/>
      <c r="BU13" s="252"/>
      <c r="BV13" s="252"/>
      <c r="BW13" s="252"/>
      <c r="BX13" s="252"/>
    </row>
    <row r="14" spans="1:81" ht="50" customHeight="1">
      <c r="A14" s="165"/>
      <c r="B14" s="165"/>
      <c r="C14" s="165">
        <v>0.3</v>
      </c>
      <c r="D14" s="165" t="s">
        <v>610</v>
      </c>
      <c r="E14" s="165">
        <v>1</v>
      </c>
      <c r="F14" s="165">
        <v>1</v>
      </c>
      <c r="G14" s="242"/>
      <c r="H14" s="166"/>
      <c r="I14" s="254"/>
      <c r="J14" s="254" t="s">
        <v>396</v>
      </c>
      <c r="K14" s="254" t="s">
        <v>216</v>
      </c>
      <c r="L14" s="254" t="s">
        <v>631</v>
      </c>
      <c r="M14" s="254" t="s">
        <v>397</v>
      </c>
      <c r="N14" s="254" t="s">
        <v>396</v>
      </c>
      <c r="O14" s="254" t="s">
        <v>397</v>
      </c>
      <c r="P14" s="254" t="s">
        <v>434</v>
      </c>
      <c r="Q14" s="254" t="s">
        <v>632</v>
      </c>
      <c r="R14" s="254" t="s">
        <v>27</v>
      </c>
      <c r="S14" s="254">
        <v>0</v>
      </c>
      <c r="T14" s="258">
        <v>0.25</v>
      </c>
      <c r="U14" s="258">
        <v>0.5</v>
      </c>
      <c r="V14" s="258">
        <v>0.75</v>
      </c>
      <c r="W14" s="258">
        <v>1</v>
      </c>
      <c r="X14" s="258">
        <v>1</v>
      </c>
      <c r="Y14" s="260">
        <v>720300000</v>
      </c>
      <c r="Z14" s="254"/>
      <c r="AA14" s="252" t="s">
        <v>636</v>
      </c>
      <c r="AB14" s="256">
        <v>190200000</v>
      </c>
      <c r="AC14" s="255">
        <v>0.5</v>
      </c>
      <c r="AD14" s="252" t="s">
        <v>438</v>
      </c>
      <c r="AE14" s="264">
        <v>45689</v>
      </c>
      <c r="AF14" s="264">
        <v>46022</v>
      </c>
      <c r="AG14" s="252" t="s">
        <v>403</v>
      </c>
      <c r="AH14" s="252" t="s">
        <v>404</v>
      </c>
      <c r="AI14" s="252"/>
      <c r="AJ14" s="252" t="s">
        <v>405</v>
      </c>
      <c r="AK14" s="252" t="s">
        <v>405</v>
      </c>
      <c r="AL14" s="252"/>
      <c r="AM14" s="252"/>
      <c r="AN14" s="252" t="s">
        <v>405</v>
      </c>
      <c r="AO14" s="252"/>
      <c r="AP14" s="252"/>
      <c r="AQ14" s="252"/>
      <c r="AR14" s="252"/>
      <c r="AS14" s="252"/>
      <c r="AT14" s="252" t="s">
        <v>405</v>
      </c>
      <c r="AU14" s="252" t="s">
        <v>405</v>
      </c>
      <c r="AV14" s="252"/>
      <c r="AW14" s="252"/>
      <c r="AX14" s="252"/>
      <c r="AY14" s="252"/>
      <c r="AZ14" s="252"/>
      <c r="BA14" s="252"/>
      <c r="BB14" s="252"/>
      <c r="BC14" s="252"/>
      <c r="BD14" s="252" t="s">
        <v>405</v>
      </c>
      <c r="BE14" s="252"/>
      <c r="BF14" s="252" t="s">
        <v>405</v>
      </c>
      <c r="BG14" s="252"/>
      <c r="BH14" s="252"/>
      <c r="BI14" s="252"/>
      <c r="BJ14" s="252"/>
      <c r="BK14" s="252"/>
      <c r="BL14" s="252"/>
      <c r="BM14" s="252"/>
      <c r="BN14" s="252"/>
      <c r="BO14" s="252" t="s">
        <v>405</v>
      </c>
      <c r="BP14" s="252"/>
      <c r="BQ14" s="252"/>
      <c r="BR14" s="252"/>
      <c r="BS14" s="252"/>
      <c r="BT14" s="252"/>
      <c r="BU14" s="252"/>
      <c r="BV14" s="252"/>
      <c r="BW14" s="252"/>
      <c r="BX14" s="252"/>
    </row>
    <row r="15" spans="1:81" ht="65" customHeight="1">
      <c r="A15" s="165"/>
      <c r="B15" s="165"/>
      <c r="C15" s="165">
        <v>0.3</v>
      </c>
      <c r="D15" s="165" t="s">
        <v>610</v>
      </c>
      <c r="E15" s="165">
        <v>1</v>
      </c>
      <c r="F15" s="165">
        <v>1</v>
      </c>
      <c r="G15" s="240" t="s">
        <v>97</v>
      </c>
      <c r="H15" s="164" t="s">
        <v>98</v>
      </c>
      <c r="I15" s="253" t="s">
        <v>611</v>
      </c>
      <c r="J15" s="252" t="s">
        <v>396</v>
      </c>
      <c r="K15" s="252" t="s">
        <v>166</v>
      </c>
      <c r="L15" s="252" t="s">
        <v>637</v>
      </c>
      <c r="M15" s="252" t="s">
        <v>397</v>
      </c>
      <c r="N15" s="252" t="s">
        <v>396</v>
      </c>
      <c r="O15" s="252" t="s">
        <v>397</v>
      </c>
      <c r="P15" s="252" t="s">
        <v>441</v>
      </c>
      <c r="Q15" s="252" t="s">
        <v>638</v>
      </c>
      <c r="R15" s="252" t="s">
        <v>27</v>
      </c>
      <c r="S15" s="255">
        <v>1</v>
      </c>
      <c r="T15" s="255">
        <v>0.1</v>
      </c>
      <c r="U15" s="255">
        <v>0.3</v>
      </c>
      <c r="V15" s="255">
        <v>0.8</v>
      </c>
      <c r="W15" s="255">
        <v>1</v>
      </c>
      <c r="X15" s="255">
        <v>1</v>
      </c>
      <c r="Y15" s="256">
        <f>1356500000+88000000</f>
        <v>1444500000</v>
      </c>
      <c r="Z15" s="252" t="s">
        <v>442</v>
      </c>
      <c r="AA15" s="252" t="s">
        <v>639</v>
      </c>
      <c r="AB15" s="256">
        <v>88000000</v>
      </c>
      <c r="AC15" s="255">
        <v>0.13</v>
      </c>
      <c r="AD15" s="252" t="s">
        <v>444</v>
      </c>
      <c r="AE15" s="264">
        <v>45689</v>
      </c>
      <c r="AF15" s="264">
        <v>46022</v>
      </c>
      <c r="AG15" s="252" t="s">
        <v>445</v>
      </c>
      <c r="AH15" s="252" t="s">
        <v>404</v>
      </c>
      <c r="AI15" s="252" t="s">
        <v>405</v>
      </c>
      <c r="AJ15" s="252" t="s">
        <v>405</v>
      </c>
      <c r="AK15" s="252" t="s">
        <v>405</v>
      </c>
      <c r="AL15" s="252"/>
      <c r="AM15" s="252"/>
      <c r="AN15" s="252" t="s">
        <v>405</v>
      </c>
      <c r="AO15" s="252"/>
      <c r="AP15" s="252"/>
      <c r="AQ15" s="252"/>
      <c r="AR15" s="252"/>
      <c r="AS15" s="252"/>
      <c r="AT15" s="252" t="s">
        <v>405</v>
      </c>
      <c r="AU15" s="252"/>
      <c r="AV15" s="252"/>
      <c r="AW15" s="252" t="s">
        <v>405</v>
      </c>
      <c r="AX15" s="252"/>
      <c r="AY15" s="252"/>
      <c r="AZ15" s="252" t="s">
        <v>405</v>
      </c>
      <c r="BA15" s="252"/>
      <c r="BB15" s="252"/>
      <c r="BC15" s="252"/>
      <c r="BD15" s="252" t="s">
        <v>405</v>
      </c>
      <c r="BE15" s="252"/>
      <c r="BF15" s="252" t="s">
        <v>405</v>
      </c>
      <c r="BG15" s="252"/>
      <c r="BH15" s="252"/>
      <c r="BI15" s="252"/>
      <c r="BJ15" s="252"/>
      <c r="BK15" s="252"/>
      <c r="BL15" s="252"/>
      <c r="BM15" s="252"/>
      <c r="BN15" s="252"/>
      <c r="BO15" s="252" t="s">
        <v>405</v>
      </c>
      <c r="BP15" s="252"/>
      <c r="BQ15" s="252"/>
      <c r="BR15" s="252"/>
      <c r="BS15" s="252"/>
      <c r="BT15" s="252"/>
      <c r="BU15" s="252"/>
      <c r="BV15" s="252"/>
      <c r="BW15" s="252"/>
      <c r="BX15" s="252"/>
    </row>
    <row r="16" spans="1:81" ht="65" customHeight="1">
      <c r="A16" s="165"/>
      <c r="B16" s="165"/>
      <c r="C16" s="165">
        <v>0.3</v>
      </c>
      <c r="D16" s="165" t="s">
        <v>610</v>
      </c>
      <c r="E16" s="165">
        <v>1</v>
      </c>
      <c r="F16" s="165">
        <v>1</v>
      </c>
      <c r="G16" s="241"/>
      <c r="H16" s="165"/>
      <c r="I16" s="254"/>
      <c r="J16" s="252" t="s">
        <v>396</v>
      </c>
      <c r="K16" s="252" t="s">
        <v>166</v>
      </c>
      <c r="L16" s="252" t="s">
        <v>637</v>
      </c>
      <c r="M16" s="252" t="s">
        <v>397</v>
      </c>
      <c r="N16" s="252" t="s">
        <v>396</v>
      </c>
      <c r="O16" s="252" t="s">
        <v>397</v>
      </c>
      <c r="P16" s="252" t="s">
        <v>441</v>
      </c>
      <c r="Q16" s="252" t="s">
        <v>638</v>
      </c>
      <c r="R16" s="252" t="s">
        <v>27</v>
      </c>
      <c r="S16" s="255">
        <v>1</v>
      </c>
      <c r="T16" s="255">
        <v>0.1</v>
      </c>
      <c r="U16" s="255">
        <v>0.3</v>
      </c>
      <c r="V16" s="255">
        <v>0.8</v>
      </c>
      <c r="W16" s="255">
        <v>1</v>
      </c>
      <c r="X16" s="255">
        <v>1</v>
      </c>
      <c r="Y16" s="256">
        <v>1444500000</v>
      </c>
      <c r="Z16" s="252" t="s">
        <v>442</v>
      </c>
      <c r="AA16" s="252" t="s">
        <v>447</v>
      </c>
      <c r="AB16" s="256">
        <v>1356500000</v>
      </c>
      <c r="AC16" s="255">
        <v>0.87</v>
      </c>
      <c r="AD16" s="252" t="s">
        <v>448</v>
      </c>
      <c r="AE16" s="264">
        <v>45777</v>
      </c>
      <c r="AF16" s="264">
        <v>45838</v>
      </c>
      <c r="AG16" s="252" t="s">
        <v>445</v>
      </c>
      <c r="AH16" s="252" t="s">
        <v>404</v>
      </c>
      <c r="AI16" s="252"/>
      <c r="AJ16" s="252" t="s">
        <v>405</v>
      </c>
      <c r="AK16" s="252" t="s">
        <v>405</v>
      </c>
      <c r="AL16" s="252"/>
      <c r="AM16" s="252"/>
      <c r="AN16" s="252" t="s">
        <v>405</v>
      </c>
      <c r="AO16" s="252"/>
      <c r="AP16" s="252"/>
      <c r="AQ16" s="252"/>
      <c r="AR16" s="252"/>
      <c r="AS16" s="252"/>
      <c r="AT16" s="252" t="s">
        <v>405</v>
      </c>
      <c r="AU16" s="252"/>
      <c r="AV16" s="252"/>
      <c r="AW16" s="252" t="s">
        <v>405</v>
      </c>
      <c r="AX16" s="252" t="s">
        <v>405</v>
      </c>
      <c r="AY16" s="252" t="s">
        <v>405</v>
      </c>
      <c r="AZ16" s="252" t="s">
        <v>405</v>
      </c>
      <c r="BA16" s="252"/>
      <c r="BB16" s="252"/>
      <c r="BC16" s="252"/>
      <c r="BD16" s="252" t="s">
        <v>405</v>
      </c>
      <c r="BE16" s="252"/>
      <c r="BF16" s="252" t="s">
        <v>405</v>
      </c>
      <c r="BG16" s="252"/>
      <c r="BH16" s="252"/>
      <c r="BI16" s="252"/>
      <c r="BJ16" s="252"/>
      <c r="BK16" s="252"/>
      <c r="BL16" s="252"/>
      <c r="BM16" s="252"/>
      <c r="BN16" s="252"/>
      <c r="BO16" s="252" t="s">
        <v>405</v>
      </c>
      <c r="BP16" s="252"/>
      <c r="BQ16" s="252"/>
      <c r="BR16" s="252"/>
      <c r="BS16" s="252"/>
      <c r="BT16" s="252"/>
      <c r="BU16" s="252"/>
      <c r="BV16" s="252"/>
      <c r="BW16" s="252"/>
      <c r="BX16" s="252"/>
    </row>
    <row r="17" spans="1:76" ht="87.5" customHeight="1">
      <c r="A17" s="165"/>
      <c r="B17" s="165"/>
      <c r="C17" s="165">
        <v>0.3</v>
      </c>
      <c r="D17" s="165" t="s">
        <v>610</v>
      </c>
      <c r="E17" s="165">
        <v>1</v>
      </c>
      <c r="F17" s="165">
        <v>1</v>
      </c>
      <c r="G17" s="241"/>
      <c r="H17" s="165"/>
      <c r="I17" s="253" t="s">
        <v>640</v>
      </c>
      <c r="J17" s="253" t="s">
        <v>641</v>
      </c>
      <c r="K17" s="253" t="s">
        <v>255</v>
      </c>
      <c r="L17" s="253" t="s">
        <v>323</v>
      </c>
      <c r="M17" s="253" t="s">
        <v>415</v>
      </c>
      <c r="N17" s="253" t="s">
        <v>416</v>
      </c>
      <c r="O17" s="253" t="s">
        <v>450</v>
      </c>
      <c r="P17" s="253" t="s">
        <v>428</v>
      </c>
      <c r="Q17" s="253" t="s">
        <v>642</v>
      </c>
      <c r="R17" s="253" t="s">
        <v>27</v>
      </c>
      <c r="S17" s="253">
        <v>1</v>
      </c>
      <c r="T17" s="257">
        <v>0.25</v>
      </c>
      <c r="U17" s="257">
        <v>0.5</v>
      </c>
      <c r="V17" s="257">
        <v>0.75</v>
      </c>
      <c r="W17" s="257">
        <v>1</v>
      </c>
      <c r="X17" s="257">
        <v>1</v>
      </c>
      <c r="Y17" s="259">
        <v>129800000</v>
      </c>
      <c r="Z17" s="253" t="s">
        <v>451</v>
      </c>
      <c r="AA17" s="252" t="s">
        <v>643</v>
      </c>
      <c r="AB17" s="256">
        <v>0</v>
      </c>
      <c r="AC17" s="255">
        <v>0.34</v>
      </c>
      <c r="AD17" s="252" t="s">
        <v>453</v>
      </c>
      <c r="AE17" s="264">
        <v>45672</v>
      </c>
      <c r="AF17" s="264">
        <v>46022</v>
      </c>
      <c r="AG17" s="252" t="s">
        <v>458</v>
      </c>
      <c r="AH17" s="252" t="s">
        <v>404</v>
      </c>
      <c r="AI17" s="252"/>
      <c r="AJ17" s="252"/>
      <c r="AK17" s="252"/>
      <c r="AL17" s="252"/>
      <c r="AM17" s="252"/>
      <c r="AN17" s="252"/>
      <c r="AO17" s="252"/>
      <c r="AP17" s="252"/>
      <c r="AQ17" s="252"/>
      <c r="AR17" s="252"/>
      <c r="AS17" s="252"/>
      <c r="AT17" s="252" t="s">
        <v>405</v>
      </c>
      <c r="AU17" s="252" t="s">
        <v>405</v>
      </c>
      <c r="AV17" s="252"/>
      <c r="AW17" s="252" t="s">
        <v>405</v>
      </c>
      <c r="AX17" s="252" t="s">
        <v>405</v>
      </c>
      <c r="AY17" s="252"/>
      <c r="AZ17" s="252" t="s">
        <v>405</v>
      </c>
      <c r="BA17" s="252"/>
      <c r="BB17" s="252"/>
      <c r="BC17" s="252"/>
      <c r="BD17" s="252" t="s">
        <v>405</v>
      </c>
      <c r="BE17" s="252"/>
      <c r="BF17" s="252" t="s">
        <v>405</v>
      </c>
      <c r="BG17" s="252"/>
      <c r="BH17" s="252"/>
      <c r="BI17" s="252"/>
      <c r="BJ17" s="252"/>
      <c r="BK17" s="252"/>
      <c r="BL17" s="252"/>
      <c r="BM17" s="252"/>
      <c r="BN17" s="252"/>
      <c r="BO17" s="252"/>
      <c r="BP17" s="252"/>
      <c r="BQ17" s="252"/>
      <c r="BR17" s="252"/>
      <c r="BS17" s="252"/>
      <c r="BT17" s="252"/>
      <c r="BU17" s="252"/>
      <c r="BV17" s="252"/>
      <c r="BW17" s="252"/>
      <c r="BX17" s="252"/>
    </row>
    <row r="18" spans="1:76" ht="87.5" customHeight="1">
      <c r="A18" s="165"/>
      <c r="B18" s="165"/>
      <c r="C18" s="165">
        <v>0.3</v>
      </c>
      <c r="D18" s="165" t="s">
        <v>610</v>
      </c>
      <c r="E18" s="165">
        <v>1</v>
      </c>
      <c r="F18" s="165">
        <v>1</v>
      </c>
      <c r="G18" s="241"/>
      <c r="H18" s="165"/>
      <c r="I18" s="261"/>
      <c r="J18" s="261" t="s">
        <v>641</v>
      </c>
      <c r="K18" s="261" t="s">
        <v>255</v>
      </c>
      <c r="L18" s="261" t="s">
        <v>323</v>
      </c>
      <c r="M18" s="261" t="s">
        <v>415</v>
      </c>
      <c r="N18" s="261" t="s">
        <v>416</v>
      </c>
      <c r="O18" s="261" t="s">
        <v>450</v>
      </c>
      <c r="P18" s="261" t="s">
        <v>428</v>
      </c>
      <c r="Q18" s="261" t="s">
        <v>325</v>
      </c>
      <c r="R18" s="261" t="s">
        <v>27</v>
      </c>
      <c r="S18" s="261">
        <v>1</v>
      </c>
      <c r="T18" s="263">
        <v>0.25</v>
      </c>
      <c r="U18" s="263">
        <v>0.5</v>
      </c>
      <c r="V18" s="263">
        <v>0.75</v>
      </c>
      <c r="W18" s="263">
        <v>1</v>
      </c>
      <c r="X18" s="263">
        <v>1</v>
      </c>
      <c r="Y18" s="262">
        <v>129800000</v>
      </c>
      <c r="Z18" s="261" t="s">
        <v>451</v>
      </c>
      <c r="AA18" s="252" t="s">
        <v>644</v>
      </c>
      <c r="AB18" s="256">
        <v>0</v>
      </c>
      <c r="AC18" s="255">
        <v>0.33</v>
      </c>
      <c r="AD18" s="252" t="s">
        <v>457</v>
      </c>
      <c r="AE18" s="264">
        <v>45672</v>
      </c>
      <c r="AF18" s="264">
        <v>46022</v>
      </c>
      <c r="AG18" s="252" t="s">
        <v>645</v>
      </c>
      <c r="AH18" s="252" t="s">
        <v>404</v>
      </c>
      <c r="AI18" s="252" t="s">
        <v>405</v>
      </c>
      <c r="AJ18" s="252" t="s">
        <v>405</v>
      </c>
      <c r="AK18" s="252"/>
      <c r="AL18" s="252"/>
      <c r="AM18" s="252"/>
      <c r="AN18" s="252"/>
      <c r="AO18" s="252"/>
      <c r="AP18" s="252"/>
      <c r="AQ18" s="252"/>
      <c r="AR18" s="252"/>
      <c r="AS18" s="252"/>
      <c r="AT18" s="252"/>
      <c r="AU18" s="252"/>
      <c r="AV18" s="252"/>
      <c r="AW18" s="252"/>
      <c r="AX18" s="252" t="s">
        <v>405</v>
      </c>
      <c r="AY18" s="252"/>
      <c r="AZ18" s="252"/>
      <c r="BA18" s="252"/>
      <c r="BB18" s="252" t="s">
        <v>405</v>
      </c>
      <c r="BC18" s="252"/>
      <c r="BD18" s="252" t="s">
        <v>405</v>
      </c>
      <c r="BE18" s="252"/>
      <c r="BF18" s="252" t="s">
        <v>405</v>
      </c>
      <c r="BG18" s="252"/>
      <c r="BH18" s="252"/>
      <c r="BI18" s="252"/>
      <c r="BJ18" s="252"/>
      <c r="BK18" s="252"/>
      <c r="BL18" s="252"/>
      <c r="BM18" s="252"/>
      <c r="BN18" s="252"/>
      <c r="BO18" s="252"/>
      <c r="BP18" s="252"/>
      <c r="BQ18" s="252"/>
      <c r="BR18" s="252"/>
      <c r="BS18" s="252"/>
      <c r="BT18" s="252"/>
      <c r="BU18" s="252"/>
      <c r="BV18" s="252"/>
      <c r="BW18" s="252"/>
      <c r="BX18" s="252"/>
    </row>
    <row r="19" spans="1:76" ht="87.5" customHeight="1">
      <c r="A19" s="165"/>
      <c r="B19" s="165"/>
      <c r="C19" s="165">
        <v>0.3</v>
      </c>
      <c r="D19" s="165" t="s">
        <v>610</v>
      </c>
      <c r="E19" s="165">
        <v>1</v>
      </c>
      <c r="F19" s="165">
        <v>1</v>
      </c>
      <c r="G19" s="241"/>
      <c r="H19" s="165"/>
      <c r="I19" s="254"/>
      <c r="J19" s="254" t="s">
        <v>641</v>
      </c>
      <c r="K19" s="254" t="s">
        <v>255</v>
      </c>
      <c r="L19" s="254" t="s">
        <v>323</v>
      </c>
      <c r="M19" s="254" t="s">
        <v>415</v>
      </c>
      <c r="N19" s="254" t="s">
        <v>416</v>
      </c>
      <c r="O19" s="254" t="s">
        <v>450</v>
      </c>
      <c r="P19" s="254" t="s">
        <v>428</v>
      </c>
      <c r="Q19" s="254" t="s">
        <v>325</v>
      </c>
      <c r="R19" s="254" t="s">
        <v>27</v>
      </c>
      <c r="S19" s="254">
        <v>1</v>
      </c>
      <c r="T19" s="258">
        <v>0.25</v>
      </c>
      <c r="U19" s="258">
        <v>0.5</v>
      </c>
      <c r="V19" s="258">
        <v>0.75</v>
      </c>
      <c r="W19" s="258">
        <v>1</v>
      </c>
      <c r="X19" s="258">
        <v>1</v>
      </c>
      <c r="Y19" s="260">
        <v>129800000</v>
      </c>
      <c r="Z19" s="254" t="s">
        <v>646</v>
      </c>
      <c r="AA19" s="252" t="s">
        <v>647</v>
      </c>
      <c r="AB19" s="256">
        <f>+(3500000*11)+(4000000*11)+(4300000*11)</f>
        <v>129800000</v>
      </c>
      <c r="AC19" s="255">
        <v>0.33</v>
      </c>
      <c r="AD19" s="252" t="s">
        <v>648</v>
      </c>
      <c r="AE19" s="264">
        <v>45672</v>
      </c>
      <c r="AF19" s="264">
        <v>46022</v>
      </c>
      <c r="AG19" s="252" t="s">
        <v>461</v>
      </c>
      <c r="AH19" s="252" t="s">
        <v>404</v>
      </c>
      <c r="AI19" s="252"/>
      <c r="AJ19" s="252" t="s">
        <v>405</v>
      </c>
      <c r="AK19" s="252" t="s">
        <v>405</v>
      </c>
      <c r="AL19" s="252"/>
      <c r="AM19" s="252"/>
      <c r="AN19" s="252" t="s">
        <v>405</v>
      </c>
      <c r="AO19" s="252"/>
      <c r="AP19" s="252"/>
      <c r="AQ19" s="252"/>
      <c r="AR19" s="252"/>
      <c r="AS19" s="252"/>
      <c r="AT19" s="252" t="s">
        <v>405</v>
      </c>
      <c r="AU19" s="252" t="s">
        <v>405</v>
      </c>
      <c r="AV19" s="252" t="s">
        <v>405</v>
      </c>
      <c r="AW19" s="252" t="s">
        <v>405</v>
      </c>
      <c r="AX19" s="252" t="s">
        <v>405</v>
      </c>
      <c r="AY19" s="252" t="s">
        <v>405</v>
      </c>
      <c r="AZ19" s="252" t="s">
        <v>405</v>
      </c>
      <c r="BA19" s="252" t="s">
        <v>405</v>
      </c>
      <c r="BB19" s="252" t="s">
        <v>405</v>
      </c>
      <c r="BC19" s="252"/>
      <c r="BD19" s="252" t="s">
        <v>405</v>
      </c>
      <c r="BE19" s="252"/>
      <c r="BF19" s="252" t="s">
        <v>405</v>
      </c>
      <c r="BG19" s="252"/>
      <c r="BH19" s="252" t="s">
        <v>405</v>
      </c>
      <c r="BI19" s="252"/>
      <c r="BJ19" s="252"/>
      <c r="BK19" s="252"/>
      <c r="BL19" s="252"/>
      <c r="BM19" s="252"/>
      <c r="BN19" s="252"/>
      <c r="BO19" s="252" t="s">
        <v>405</v>
      </c>
      <c r="BP19" s="252"/>
      <c r="BQ19" s="252"/>
      <c r="BR19" s="252"/>
      <c r="BS19" s="252"/>
      <c r="BT19" s="252"/>
      <c r="BU19" s="252"/>
      <c r="BV19" s="252"/>
      <c r="BW19" s="252"/>
      <c r="BX19" s="252"/>
    </row>
    <row r="20" spans="1:76" ht="75">
      <c r="A20" s="165"/>
      <c r="B20" s="165"/>
      <c r="C20" s="165">
        <v>0.3</v>
      </c>
      <c r="D20" s="165" t="s">
        <v>610</v>
      </c>
      <c r="E20" s="165">
        <v>1</v>
      </c>
      <c r="F20" s="165">
        <v>1</v>
      </c>
      <c r="G20" s="241"/>
      <c r="H20" s="165"/>
      <c r="I20" s="252" t="s">
        <v>649</v>
      </c>
      <c r="J20" s="252" t="s">
        <v>650</v>
      </c>
      <c r="K20" s="252" t="s">
        <v>245</v>
      </c>
      <c r="L20" s="252" t="s">
        <v>651</v>
      </c>
      <c r="M20" s="252" t="s">
        <v>425</v>
      </c>
      <c r="N20" s="252" t="s">
        <v>426</v>
      </c>
      <c r="O20" s="252" t="s">
        <v>162</v>
      </c>
      <c r="P20" s="252" t="s">
        <v>463</v>
      </c>
      <c r="Q20" s="252" t="s">
        <v>652</v>
      </c>
      <c r="R20" s="252" t="s">
        <v>653</v>
      </c>
      <c r="S20" s="252" t="s">
        <v>508</v>
      </c>
      <c r="T20" s="252">
        <v>4</v>
      </c>
      <c r="U20" s="252">
        <v>10</v>
      </c>
      <c r="V20" s="252">
        <v>12</v>
      </c>
      <c r="W20" s="252">
        <v>14</v>
      </c>
      <c r="X20" s="252">
        <v>14</v>
      </c>
      <c r="Y20" s="256">
        <v>6857800000</v>
      </c>
      <c r="Z20" s="252" t="s">
        <v>429</v>
      </c>
      <c r="AA20" s="252" t="s">
        <v>654</v>
      </c>
      <c r="AB20" s="256">
        <v>107800000</v>
      </c>
      <c r="AC20" s="255">
        <v>0.5</v>
      </c>
      <c r="AD20" s="252" t="s">
        <v>469</v>
      </c>
      <c r="AE20" s="264">
        <v>45717</v>
      </c>
      <c r="AF20" s="264">
        <v>46022</v>
      </c>
      <c r="AG20" s="252" t="s">
        <v>466</v>
      </c>
      <c r="AH20" s="252" t="s">
        <v>433</v>
      </c>
      <c r="AI20" s="252"/>
      <c r="AJ20" s="252"/>
      <c r="AK20" s="252"/>
      <c r="AL20" s="252"/>
      <c r="AM20" s="252"/>
      <c r="AN20" s="252"/>
      <c r="AO20" s="252"/>
      <c r="AP20" s="252"/>
      <c r="AQ20" s="252"/>
      <c r="AR20" s="252"/>
      <c r="AS20" s="252"/>
      <c r="AT20" s="252" t="s">
        <v>405</v>
      </c>
      <c r="AU20" s="252"/>
      <c r="AV20" s="252"/>
      <c r="AW20" s="252" t="s">
        <v>405</v>
      </c>
      <c r="AX20" s="252" t="s">
        <v>405</v>
      </c>
      <c r="AY20" s="252"/>
      <c r="AZ20" s="252"/>
      <c r="BA20" s="252"/>
      <c r="BB20" s="252"/>
      <c r="BC20" s="252"/>
      <c r="BD20" s="252" t="s">
        <v>405</v>
      </c>
      <c r="BE20" s="252"/>
      <c r="BF20" s="252" t="s">
        <v>405</v>
      </c>
      <c r="BG20" s="252" t="s">
        <v>405</v>
      </c>
      <c r="BH20" s="252"/>
      <c r="BI20" s="252"/>
      <c r="BJ20" s="252"/>
      <c r="BK20" s="252"/>
      <c r="BL20" s="252"/>
      <c r="BM20" s="252"/>
      <c r="BN20" s="252"/>
      <c r="BO20" s="252"/>
      <c r="BP20" s="252"/>
      <c r="BQ20" s="252"/>
      <c r="BR20" s="252"/>
      <c r="BS20" s="252"/>
      <c r="BT20" s="252"/>
      <c r="BU20" s="252"/>
      <c r="BV20" s="252"/>
      <c r="BW20" s="252"/>
      <c r="BX20" s="252"/>
    </row>
    <row r="21" spans="1:76" ht="89.25" customHeight="1">
      <c r="A21" s="165"/>
      <c r="B21" s="165"/>
      <c r="C21" s="165">
        <v>0.3</v>
      </c>
      <c r="D21" s="165" t="s">
        <v>610</v>
      </c>
      <c r="E21" s="165">
        <v>1</v>
      </c>
      <c r="F21" s="165">
        <v>1</v>
      </c>
      <c r="G21" s="241"/>
      <c r="H21" s="165"/>
      <c r="I21" s="252" t="s">
        <v>649</v>
      </c>
      <c r="J21" s="252" t="s">
        <v>650</v>
      </c>
      <c r="K21" s="252" t="s">
        <v>174</v>
      </c>
      <c r="L21" s="252" t="s">
        <v>655</v>
      </c>
      <c r="M21" s="252" t="s">
        <v>425</v>
      </c>
      <c r="N21" s="252" t="s">
        <v>426</v>
      </c>
      <c r="O21" s="252" t="s">
        <v>427</v>
      </c>
      <c r="P21" s="252" t="s">
        <v>428</v>
      </c>
      <c r="Q21" s="252" t="s">
        <v>656</v>
      </c>
      <c r="R21" s="252" t="s">
        <v>653</v>
      </c>
      <c r="S21" s="252" t="s">
        <v>508</v>
      </c>
      <c r="T21" s="252">
        <v>25</v>
      </c>
      <c r="U21" s="252">
        <v>50</v>
      </c>
      <c r="V21" s="252">
        <v>75</v>
      </c>
      <c r="W21" s="252">
        <v>100</v>
      </c>
      <c r="X21" s="252">
        <v>100</v>
      </c>
      <c r="Y21" s="256">
        <v>6857800000</v>
      </c>
      <c r="Z21" s="252" t="s">
        <v>429</v>
      </c>
      <c r="AA21" s="252" t="s">
        <v>470</v>
      </c>
      <c r="AB21" s="256">
        <v>6750000000</v>
      </c>
      <c r="AC21" s="255">
        <v>0.5</v>
      </c>
      <c r="AD21" s="252" t="s">
        <v>431</v>
      </c>
      <c r="AE21" s="264">
        <v>45717</v>
      </c>
      <c r="AF21" s="264">
        <v>46022</v>
      </c>
      <c r="AG21" s="252" t="s">
        <v>432</v>
      </c>
      <c r="AH21" s="252" t="s">
        <v>433</v>
      </c>
      <c r="AI21" s="252" t="s">
        <v>405</v>
      </c>
      <c r="AJ21" s="252"/>
      <c r="AK21" s="252"/>
      <c r="AL21" s="252"/>
      <c r="AM21" s="252"/>
      <c r="AN21" s="252"/>
      <c r="AO21" s="252"/>
      <c r="AP21" s="252"/>
      <c r="AQ21" s="252"/>
      <c r="AR21" s="252"/>
      <c r="AS21" s="252"/>
      <c r="AT21" s="252" t="s">
        <v>405</v>
      </c>
      <c r="AU21" s="252"/>
      <c r="AV21" s="252"/>
      <c r="AW21" s="252" t="s">
        <v>405</v>
      </c>
      <c r="AX21" s="252" t="s">
        <v>405</v>
      </c>
      <c r="AY21" s="252"/>
      <c r="AZ21" s="252"/>
      <c r="BA21" s="252"/>
      <c r="BB21" s="252"/>
      <c r="BC21" s="252"/>
      <c r="BD21" s="252" t="s">
        <v>405</v>
      </c>
      <c r="BE21" s="252"/>
      <c r="BF21" s="252" t="s">
        <v>405</v>
      </c>
      <c r="BG21" s="252" t="s">
        <v>405</v>
      </c>
      <c r="BH21" s="252"/>
      <c r="BI21" s="252"/>
      <c r="BJ21" s="252"/>
      <c r="BK21" s="252"/>
      <c r="BL21" s="252"/>
      <c r="BM21" s="252"/>
      <c r="BN21" s="252"/>
      <c r="BO21" s="252"/>
      <c r="BP21" s="252"/>
      <c r="BQ21" s="252"/>
      <c r="BR21" s="252"/>
      <c r="BS21" s="252"/>
      <c r="BT21" s="252"/>
      <c r="BU21" s="252"/>
      <c r="BV21" s="252"/>
      <c r="BW21" s="252"/>
      <c r="BX21" s="252"/>
    </row>
    <row r="22" spans="1:76" ht="89.25" customHeight="1">
      <c r="A22" s="165"/>
      <c r="B22" s="165"/>
      <c r="C22" s="165">
        <v>0.3</v>
      </c>
      <c r="D22" s="165" t="s">
        <v>610</v>
      </c>
      <c r="E22" s="165">
        <v>1</v>
      </c>
      <c r="F22" s="165">
        <v>1</v>
      </c>
      <c r="G22" s="241"/>
      <c r="H22" s="165"/>
      <c r="I22" s="253" t="s">
        <v>480</v>
      </c>
      <c r="J22" s="253" t="s">
        <v>481</v>
      </c>
      <c r="K22" s="253" t="s">
        <v>99</v>
      </c>
      <c r="L22" s="253" t="s">
        <v>100</v>
      </c>
      <c r="M22" s="253" t="s">
        <v>482</v>
      </c>
      <c r="N22" s="253" t="s">
        <v>481</v>
      </c>
      <c r="O22" s="253" t="s">
        <v>659</v>
      </c>
      <c r="P22" s="253" t="s">
        <v>484</v>
      </c>
      <c r="Q22" s="253" t="s">
        <v>101</v>
      </c>
      <c r="R22" s="253" t="s">
        <v>27</v>
      </c>
      <c r="S22" s="257">
        <v>0.5</v>
      </c>
      <c r="T22" s="257">
        <v>0</v>
      </c>
      <c r="U22" s="257">
        <v>0.1</v>
      </c>
      <c r="V22" s="257">
        <v>0.3</v>
      </c>
      <c r="W22" s="257">
        <v>1</v>
      </c>
      <c r="X22" s="257">
        <v>1</v>
      </c>
      <c r="Y22" s="259">
        <v>12259000000</v>
      </c>
      <c r="Z22" s="253" t="s">
        <v>485</v>
      </c>
      <c r="AA22" s="252" t="s">
        <v>106</v>
      </c>
      <c r="AB22" s="256">
        <v>12259000000</v>
      </c>
      <c r="AC22" s="265">
        <v>0.4</v>
      </c>
      <c r="AD22" s="252" t="s">
        <v>107</v>
      </c>
      <c r="AE22" s="264">
        <v>45658</v>
      </c>
      <c r="AF22" s="264">
        <v>46022</v>
      </c>
      <c r="AG22" s="252" t="s">
        <v>660</v>
      </c>
      <c r="AH22" s="252" t="s">
        <v>404</v>
      </c>
      <c r="AI22" s="252" t="s">
        <v>661</v>
      </c>
      <c r="AJ22" s="252" t="s">
        <v>405</v>
      </c>
      <c r="AK22" s="252" t="s">
        <v>405</v>
      </c>
      <c r="AL22" s="252" t="s">
        <v>661</v>
      </c>
      <c r="AM22" s="252" t="s">
        <v>661</v>
      </c>
      <c r="AN22" s="252" t="s">
        <v>405</v>
      </c>
      <c r="AO22" s="252" t="s">
        <v>661</v>
      </c>
      <c r="AP22" s="252" t="s">
        <v>661</v>
      </c>
      <c r="AQ22" s="252" t="s">
        <v>661</v>
      </c>
      <c r="AR22" s="252" t="s">
        <v>661</v>
      </c>
      <c r="AS22" s="252" t="s">
        <v>661</v>
      </c>
      <c r="AT22" s="252" t="s">
        <v>405</v>
      </c>
      <c r="AU22" s="252" t="s">
        <v>405</v>
      </c>
      <c r="AV22" s="252" t="s">
        <v>661</v>
      </c>
      <c r="AW22" s="252" t="s">
        <v>405</v>
      </c>
      <c r="AX22" s="252" t="s">
        <v>405</v>
      </c>
      <c r="AY22" s="252" t="s">
        <v>661</v>
      </c>
      <c r="AZ22" s="252" t="s">
        <v>405</v>
      </c>
      <c r="BA22" s="252" t="s">
        <v>661</v>
      </c>
      <c r="BB22" s="252" t="s">
        <v>661</v>
      </c>
      <c r="BC22" s="252" t="s">
        <v>661</v>
      </c>
      <c r="BD22" s="252" t="s">
        <v>405</v>
      </c>
      <c r="BE22" s="252" t="s">
        <v>661</v>
      </c>
      <c r="BF22" s="252" t="s">
        <v>405</v>
      </c>
      <c r="BG22" s="252" t="s">
        <v>405</v>
      </c>
      <c r="BH22" s="252" t="s">
        <v>661</v>
      </c>
      <c r="BI22" s="252" t="s">
        <v>661</v>
      </c>
      <c r="BJ22" s="252" t="s">
        <v>661</v>
      </c>
      <c r="BK22" s="252" t="s">
        <v>661</v>
      </c>
      <c r="BL22" s="252" t="s">
        <v>661</v>
      </c>
      <c r="BM22" s="252" t="s">
        <v>661</v>
      </c>
      <c r="BN22" s="252" t="s">
        <v>661</v>
      </c>
      <c r="BO22" s="252" t="s">
        <v>405</v>
      </c>
      <c r="BP22" s="252" t="s">
        <v>661</v>
      </c>
      <c r="BQ22" s="252" t="s">
        <v>661</v>
      </c>
      <c r="BR22" s="252" t="s">
        <v>661</v>
      </c>
      <c r="BS22" s="252" t="s">
        <v>661</v>
      </c>
      <c r="BT22" s="252" t="s">
        <v>661</v>
      </c>
      <c r="BU22" s="252" t="s">
        <v>661</v>
      </c>
      <c r="BV22" s="252" t="s">
        <v>661</v>
      </c>
      <c r="BW22" s="252" t="s">
        <v>661</v>
      </c>
      <c r="BX22" s="252" t="s">
        <v>661</v>
      </c>
    </row>
    <row r="23" spans="1:76" ht="89.25" customHeight="1">
      <c r="A23" s="165"/>
      <c r="B23" s="165"/>
      <c r="C23" s="165">
        <v>0.3</v>
      </c>
      <c r="D23" s="165" t="s">
        <v>610</v>
      </c>
      <c r="E23" s="165">
        <v>1</v>
      </c>
      <c r="F23" s="165">
        <v>1</v>
      </c>
      <c r="G23" s="241"/>
      <c r="H23" s="165"/>
      <c r="I23" s="261"/>
      <c r="J23" s="261" t="s">
        <v>481</v>
      </c>
      <c r="K23" s="261" t="s">
        <v>99</v>
      </c>
      <c r="L23" s="261" t="s">
        <v>100</v>
      </c>
      <c r="M23" s="261" t="s">
        <v>482</v>
      </c>
      <c r="N23" s="261" t="s">
        <v>481</v>
      </c>
      <c r="O23" s="261" t="s">
        <v>659</v>
      </c>
      <c r="P23" s="261" t="s">
        <v>484</v>
      </c>
      <c r="Q23" s="261" t="s">
        <v>101</v>
      </c>
      <c r="R23" s="261" t="s">
        <v>27</v>
      </c>
      <c r="S23" s="263">
        <v>0.5</v>
      </c>
      <c r="T23" s="263">
        <v>0</v>
      </c>
      <c r="U23" s="263">
        <v>0.1</v>
      </c>
      <c r="V23" s="263">
        <v>0.3</v>
      </c>
      <c r="W23" s="263">
        <v>1</v>
      </c>
      <c r="X23" s="263">
        <v>1</v>
      </c>
      <c r="Y23" s="262">
        <v>12259000000</v>
      </c>
      <c r="Z23" s="261" t="s">
        <v>485</v>
      </c>
      <c r="AA23" s="252" t="s">
        <v>662</v>
      </c>
      <c r="AB23" s="252">
        <v>0</v>
      </c>
      <c r="AC23" s="265">
        <v>0.2</v>
      </c>
      <c r="AD23" s="252" t="s">
        <v>663</v>
      </c>
      <c r="AE23" s="264">
        <v>45658</v>
      </c>
      <c r="AF23" s="264">
        <v>46022</v>
      </c>
      <c r="AG23" s="252" t="s">
        <v>660</v>
      </c>
      <c r="AH23" s="252" t="s">
        <v>404</v>
      </c>
      <c r="AI23" s="252" t="s">
        <v>661</v>
      </c>
      <c r="AJ23" s="252" t="s">
        <v>661</v>
      </c>
      <c r="AK23" s="252" t="s">
        <v>661</v>
      </c>
      <c r="AL23" s="252" t="s">
        <v>661</v>
      </c>
      <c r="AM23" s="252" t="s">
        <v>661</v>
      </c>
      <c r="AN23" s="252" t="s">
        <v>661</v>
      </c>
      <c r="AO23" s="252" t="s">
        <v>661</v>
      </c>
      <c r="AP23" s="252" t="s">
        <v>661</v>
      </c>
      <c r="AQ23" s="252" t="s">
        <v>661</v>
      </c>
      <c r="AR23" s="252" t="s">
        <v>661</v>
      </c>
      <c r="AS23" s="252" t="s">
        <v>661</v>
      </c>
      <c r="AT23" s="252" t="s">
        <v>661</v>
      </c>
      <c r="AU23" s="252" t="s">
        <v>661</v>
      </c>
      <c r="AV23" s="252" t="s">
        <v>661</v>
      </c>
      <c r="AW23" s="252" t="s">
        <v>661</v>
      </c>
      <c r="AX23" s="252" t="s">
        <v>661</v>
      </c>
      <c r="AY23" s="252" t="s">
        <v>661</v>
      </c>
      <c r="AZ23" s="252" t="s">
        <v>661</v>
      </c>
      <c r="BA23" s="252" t="s">
        <v>661</v>
      </c>
      <c r="BB23" s="252" t="s">
        <v>661</v>
      </c>
      <c r="BC23" s="252" t="s">
        <v>661</v>
      </c>
      <c r="BD23" s="252" t="s">
        <v>661</v>
      </c>
      <c r="BE23" s="252" t="s">
        <v>661</v>
      </c>
      <c r="BF23" s="252" t="s">
        <v>661</v>
      </c>
      <c r="BG23" s="252" t="s">
        <v>661</v>
      </c>
      <c r="BH23" s="252" t="s">
        <v>661</v>
      </c>
      <c r="BI23" s="252" t="s">
        <v>661</v>
      </c>
      <c r="BJ23" s="252" t="s">
        <v>661</v>
      </c>
      <c r="BK23" s="252" t="s">
        <v>661</v>
      </c>
      <c r="BL23" s="252" t="s">
        <v>661</v>
      </c>
      <c r="BM23" s="252" t="s">
        <v>661</v>
      </c>
      <c r="BN23" s="252" t="s">
        <v>661</v>
      </c>
      <c r="BO23" s="252" t="s">
        <v>661</v>
      </c>
      <c r="BP23" s="252" t="s">
        <v>661</v>
      </c>
      <c r="BQ23" s="252" t="s">
        <v>661</v>
      </c>
      <c r="BR23" s="252" t="s">
        <v>661</v>
      </c>
      <c r="BS23" s="252" t="s">
        <v>661</v>
      </c>
      <c r="BT23" s="252" t="s">
        <v>661</v>
      </c>
      <c r="BU23" s="252" t="s">
        <v>661</v>
      </c>
      <c r="BV23" s="252" t="s">
        <v>661</v>
      </c>
      <c r="BW23" s="252" t="s">
        <v>661</v>
      </c>
      <c r="BX23" s="252" t="s">
        <v>661</v>
      </c>
    </row>
    <row r="24" spans="1:76" ht="88.5" customHeight="1">
      <c r="A24" s="165"/>
      <c r="B24" s="165"/>
      <c r="C24" s="165">
        <v>0.3</v>
      </c>
      <c r="D24" s="165" t="s">
        <v>610</v>
      </c>
      <c r="E24" s="165">
        <v>1</v>
      </c>
      <c r="F24" s="165">
        <v>1</v>
      </c>
      <c r="G24" s="241"/>
      <c r="H24" s="165"/>
      <c r="I24" s="261"/>
      <c r="J24" s="261" t="s">
        <v>481</v>
      </c>
      <c r="K24" s="261" t="s">
        <v>99</v>
      </c>
      <c r="L24" s="261" t="s">
        <v>100</v>
      </c>
      <c r="M24" s="261" t="s">
        <v>482</v>
      </c>
      <c r="N24" s="261" t="s">
        <v>481</v>
      </c>
      <c r="O24" s="261" t="s">
        <v>483</v>
      </c>
      <c r="P24" s="261" t="s">
        <v>484</v>
      </c>
      <c r="Q24" s="261" t="s">
        <v>101</v>
      </c>
      <c r="R24" s="261" t="s">
        <v>27</v>
      </c>
      <c r="S24" s="263">
        <v>0.5</v>
      </c>
      <c r="T24" s="263">
        <v>0</v>
      </c>
      <c r="U24" s="263">
        <v>0.1</v>
      </c>
      <c r="V24" s="263">
        <v>0.3</v>
      </c>
      <c r="W24" s="263">
        <v>1</v>
      </c>
      <c r="X24" s="263">
        <v>1</v>
      </c>
      <c r="Y24" s="262">
        <v>12259000000</v>
      </c>
      <c r="Z24" s="261" t="s">
        <v>485</v>
      </c>
      <c r="AA24" s="252" t="s">
        <v>664</v>
      </c>
      <c r="AB24" s="252">
        <v>0</v>
      </c>
      <c r="AC24" s="265">
        <v>0.2</v>
      </c>
      <c r="AD24" s="252" t="s">
        <v>665</v>
      </c>
      <c r="AE24" s="264">
        <v>45689</v>
      </c>
      <c r="AF24" s="264">
        <v>46022</v>
      </c>
      <c r="AG24" s="252" t="s">
        <v>660</v>
      </c>
      <c r="AH24" s="252" t="s">
        <v>404</v>
      </c>
      <c r="AI24" s="252" t="s">
        <v>661</v>
      </c>
      <c r="AJ24" s="252" t="s">
        <v>661</v>
      </c>
      <c r="AK24" s="252" t="s">
        <v>661</v>
      </c>
      <c r="AL24" s="252" t="s">
        <v>661</v>
      </c>
      <c r="AM24" s="252" t="s">
        <v>661</v>
      </c>
      <c r="AN24" s="252" t="s">
        <v>661</v>
      </c>
      <c r="AO24" s="252" t="s">
        <v>661</v>
      </c>
      <c r="AP24" s="252" t="s">
        <v>661</v>
      </c>
      <c r="AQ24" s="252" t="s">
        <v>661</v>
      </c>
      <c r="AR24" s="252" t="s">
        <v>661</v>
      </c>
      <c r="AS24" s="252" t="s">
        <v>661</v>
      </c>
      <c r="AT24" s="252" t="s">
        <v>661</v>
      </c>
      <c r="AU24" s="252" t="s">
        <v>661</v>
      </c>
      <c r="AV24" s="252" t="s">
        <v>661</v>
      </c>
      <c r="AW24" s="252" t="s">
        <v>661</v>
      </c>
      <c r="AX24" s="252" t="s">
        <v>661</v>
      </c>
      <c r="AY24" s="252" t="s">
        <v>661</v>
      </c>
      <c r="AZ24" s="252" t="s">
        <v>661</v>
      </c>
      <c r="BA24" s="252" t="s">
        <v>661</v>
      </c>
      <c r="BB24" s="252" t="s">
        <v>661</v>
      </c>
      <c r="BC24" s="252" t="s">
        <v>661</v>
      </c>
      <c r="BD24" s="252" t="s">
        <v>661</v>
      </c>
      <c r="BE24" s="252" t="s">
        <v>661</v>
      </c>
      <c r="BF24" s="252" t="s">
        <v>661</v>
      </c>
      <c r="BG24" s="252" t="s">
        <v>661</v>
      </c>
      <c r="BH24" s="252" t="s">
        <v>661</v>
      </c>
      <c r="BI24" s="252" t="s">
        <v>661</v>
      </c>
      <c r="BJ24" s="252" t="s">
        <v>661</v>
      </c>
      <c r="BK24" s="252" t="s">
        <v>661</v>
      </c>
      <c r="BL24" s="252" t="s">
        <v>661</v>
      </c>
      <c r="BM24" s="252" t="s">
        <v>661</v>
      </c>
      <c r="BN24" s="252" t="s">
        <v>661</v>
      </c>
      <c r="BO24" s="252" t="s">
        <v>661</v>
      </c>
      <c r="BP24" s="252" t="s">
        <v>661</v>
      </c>
      <c r="BQ24" s="252" t="s">
        <v>661</v>
      </c>
      <c r="BR24" s="252" t="s">
        <v>661</v>
      </c>
      <c r="BS24" s="252" t="s">
        <v>661</v>
      </c>
      <c r="BT24" s="252" t="s">
        <v>661</v>
      </c>
      <c r="BU24" s="252" t="s">
        <v>661</v>
      </c>
      <c r="BV24" s="252" t="s">
        <v>661</v>
      </c>
      <c r="BW24" s="252" t="s">
        <v>661</v>
      </c>
      <c r="BX24" s="252" t="s">
        <v>661</v>
      </c>
    </row>
    <row r="25" spans="1:76" ht="37.5">
      <c r="A25" s="165"/>
      <c r="B25" s="165"/>
      <c r="C25" s="165">
        <v>0.3</v>
      </c>
      <c r="D25" s="165" t="s">
        <v>610</v>
      </c>
      <c r="E25" s="165">
        <v>1</v>
      </c>
      <c r="F25" s="165">
        <v>1</v>
      </c>
      <c r="G25" s="241"/>
      <c r="H25" s="165"/>
      <c r="I25" s="254"/>
      <c r="J25" s="254" t="s">
        <v>481</v>
      </c>
      <c r="K25" s="254" t="s">
        <v>99</v>
      </c>
      <c r="L25" s="254" t="s">
        <v>100</v>
      </c>
      <c r="M25" s="254" t="s">
        <v>482</v>
      </c>
      <c r="N25" s="254" t="s">
        <v>481</v>
      </c>
      <c r="O25" s="254" t="s">
        <v>483</v>
      </c>
      <c r="P25" s="254" t="s">
        <v>484</v>
      </c>
      <c r="Q25" s="254" t="s">
        <v>101</v>
      </c>
      <c r="R25" s="254" t="s">
        <v>27</v>
      </c>
      <c r="S25" s="258">
        <v>0.5</v>
      </c>
      <c r="T25" s="258">
        <v>0</v>
      </c>
      <c r="U25" s="258">
        <v>0.1</v>
      </c>
      <c r="V25" s="258">
        <v>0.3</v>
      </c>
      <c r="W25" s="258">
        <v>1</v>
      </c>
      <c r="X25" s="258">
        <v>1</v>
      </c>
      <c r="Y25" s="260">
        <v>12259000000</v>
      </c>
      <c r="Z25" s="254" t="s">
        <v>485</v>
      </c>
      <c r="AA25" s="252" t="s">
        <v>108</v>
      </c>
      <c r="AB25" s="252">
        <v>0</v>
      </c>
      <c r="AC25" s="265">
        <v>0.2</v>
      </c>
      <c r="AD25" s="252" t="s">
        <v>666</v>
      </c>
      <c r="AE25" s="264">
        <v>45658</v>
      </c>
      <c r="AF25" s="264">
        <v>46022</v>
      </c>
      <c r="AG25" s="252" t="s">
        <v>660</v>
      </c>
      <c r="AH25" s="252" t="s">
        <v>404</v>
      </c>
      <c r="AI25" s="252" t="s">
        <v>661</v>
      </c>
      <c r="AJ25" s="252" t="s">
        <v>661</v>
      </c>
      <c r="AK25" s="252" t="s">
        <v>661</v>
      </c>
      <c r="AL25" s="252" t="s">
        <v>661</v>
      </c>
      <c r="AM25" s="252" t="s">
        <v>661</v>
      </c>
      <c r="AN25" s="252" t="s">
        <v>661</v>
      </c>
      <c r="AO25" s="252" t="s">
        <v>661</v>
      </c>
      <c r="AP25" s="252" t="s">
        <v>661</v>
      </c>
      <c r="AQ25" s="252" t="s">
        <v>661</v>
      </c>
      <c r="AR25" s="252" t="s">
        <v>661</v>
      </c>
      <c r="AS25" s="252" t="s">
        <v>661</v>
      </c>
      <c r="AT25" s="252" t="s">
        <v>661</v>
      </c>
      <c r="AU25" s="252" t="s">
        <v>661</v>
      </c>
      <c r="AV25" s="252" t="s">
        <v>661</v>
      </c>
      <c r="AW25" s="252" t="s">
        <v>405</v>
      </c>
      <c r="AX25" s="252" t="s">
        <v>405</v>
      </c>
      <c r="AY25" s="252" t="s">
        <v>405</v>
      </c>
      <c r="AZ25" s="252" t="s">
        <v>661</v>
      </c>
      <c r="BA25" s="252" t="s">
        <v>661</v>
      </c>
      <c r="BB25" s="252" t="s">
        <v>661</v>
      </c>
      <c r="BC25" s="252" t="s">
        <v>661</v>
      </c>
      <c r="BD25" s="252" t="s">
        <v>661</v>
      </c>
      <c r="BE25" s="252" t="s">
        <v>661</v>
      </c>
      <c r="BF25" s="252" t="s">
        <v>661</v>
      </c>
      <c r="BG25" s="252" t="s">
        <v>661</v>
      </c>
      <c r="BH25" s="252" t="s">
        <v>661</v>
      </c>
      <c r="BI25" s="252" t="s">
        <v>661</v>
      </c>
      <c r="BJ25" s="252" t="s">
        <v>661</v>
      </c>
      <c r="BK25" s="252" t="s">
        <v>661</v>
      </c>
      <c r="BL25" s="252" t="s">
        <v>661</v>
      </c>
      <c r="BM25" s="252" t="s">
        <v>661</v>
      </c>
      <c r="BN25" s="252" t="s">
        <v>661</v>
      </c>
      <c r="BO25" s="252" t="s">
        <v>661</v>
      </c>
      <c r="BP25" s="252" t="s">
        <v>661</v>
      </c>
      <c r="BQ25" s="252" t="s">
        <v>661</v>
      </c>
      <c r="BR25" s="252" t="s">
        <v>661</v>
      </c>
      <c r="BS25" s="252" t="s">
        <v>661</v>
      </c>
      <c r="BT25" s="252" t="s">
        <v>661</v>
      </c>
      <c r="BU25" s="252" t="s">
        <v>661</v>
      </c>
      <c r="BV25" s="252" t="s">
        <v>661</v>
      </c>
      <c r="BW25" s="252" t="s">
        <v>661</v>
      </c>
      <c r="BX25" s="252" t="s">
        <v>661</v>
      </c>
    </row>
    <row r="26" spans="1:76" ht="75" customHeight="1">
      <c r="A26" s="165"/>
      <c r="B26" s="165"/>
      <c r="C26" s="165">
        <v>0.3</v>
      </c>
      <c r="D26" s="165" t="s">
        <v>610</v>
      </c>
      <c r="E26" s="165">
        <v>1</v>
      </c>
      <c r="F26" s="165">
        <v>1</v>
      </c>
      <c r="G26" s="241"/>
      <c r="H26" s="165"/>
      <c r="I26" s="253" t="s">
        <v>480</v>
      </c>
      <c r="J26" s="253" t="s">
        <v>481</v>
      </c>
      <c r="K26" s="253" t="s">
        <v>112</v>
      </c>
      <c r="L26" s="253" t="s">
        <v>114</v>
      </c>
      <c r="M26" s="253" t="s">
        <v>482</v>
      </c>
      <c r="N26" s="253" t="s">
        <v>481</v>
      </c>
      <c r="O26" s="253" t="s">
        <v>486</v>
      </c>
      <c r="P26" s="253" t="s">
        <v>487</v>
      </c>
      <c r="Q26" s="253" t="s">
        <v>667</v>
      </c>
      <c r="R26" s="253" t="s">
        <v>27</v>
      </c>
      <c r="S26" s="257">
        <v>1</v>
      </c>
      <c r="T26" s="257">
        <v>0.1</v>
      </c>
      <c r="U26" s="257">
        <v>0.5</v>
      </c>
      <c r="V26" s="257">
        <v>0.8</v>
      </c>
      <c r="W26" s="257">
        <v>1</v>
      </c>
      <c r="X26" s="257">
        <v>1</v>
      </c>
      <c r="Y26" s="259">
        <v>0</v>
      </c>
      <c r="Z26" s="253" t="s">
        <v>485</v>
      </c>
      <c r="AA26" s="252" t="s">
        <v>662</v>
      </c>
      <c r="AB26" s="252">
        <v>0</v>
      </c>
      <c r="AC26" s="265">
        <v>0.2</v>
      </c>
      <c r="AD26" s="252" t="s">
        <v>121</v>
      </c>
      <c r="AE26" s="264">
        <v>45658</v>
      </c>
      <c r="AF26" s="264">
        <v>46022</v>
      </c>
      <c r="AG26" s="252" t="s">
        <v>660</v>
      </c>
      <c r="AH26" s="252" t="s">
        <v>404</v>
      </c>
      <c r="AI26" s="252" t="s">
        <v>661</v>
      </c>
      <c r="AJ26" s="252" t="s">
        <v>661</v>
      </c>
      <c r="AK26" s="252" t="s">
        <v>661</v>
      </c>
      <c r="AL26" s="252" t="s">
        <v>661</v>
      </c>
      <c r="AM26" s="252" t="s">
        <v>661</v>
      </c>
      <c r="AN26" s="252" t="s">
        <v>661</v>
      </c>
      <c r="AO26" s="252" t="s">
        <v>661</v>
      </c>
      <c r="AP26" s="252" t="s">
        <v>661</v>
      </c>
      <c r="AQ26" s="252" t="s">
        <v>661</v>
      </c>
      <c r="AR26" s="252" t="s">
        <v>661</v>
      </c>
      <c r="AS26" s="252" t="s">
        <v>661</v>
      </c>
      <c r="AT26" s="252" t="s">
        <v>405</v>
      </c>
      <c r="AU26" s="252" t="s">
        <v>405</v>
      </c>
      <c r="AV26" s="252" t="s">
        <v>661</v>
      </c>
      <c r="AW26" s="252" t="s">
        <v>661</v>
      </c>
      <c r="AX26" s="252" t="s">
        <v>661</v>
      </c>
      <c r="AY26" s="252" t="s">
        <v>661</v>
      </c>
      <c r="AZ26" s="252" t="s">
        <v>661</v>
      </c>
      <c r="BA26" s="252" t="s">
        <v>661</v>
      </c>
      <c r="BB26" s="252" t="s">
        <v>661</v>
      </c>
      <c r="BC26" s="252" t="s">
        <v>661</v>
      </c>
      <c r="BD26" s="252" t="s">
        <v>661</v>
      </c>
      <c r="BE26" s="252" t="s">
        <v>661</v>
      </c>
      <c r="BF26" s="252" t="s">
        <v>661</v>
      </c>
      <c r="BG26" s="252" t="s">
        <v>661</v>
      </c>
      <c r="BH26" s="252" t="s">
        <v>661</v>
      </c>
      <c r="BI26" s="252" t="s">
        <v>661</v>
      </c>
      <c r="BJ26" s="252" t="s">
        <v>661</v>
      </c>
      <c r="BK26" s="252" t="s">
        <v>661</v>
      </c>
      <c r="BL26" s="252" t="s">
        <v>661</v>
      </c>
      <c r="BM26" s="252" t="s">
        <v>661</v>
      </c>
      <c r="BN26" s="252" t="s">
        <v>661</v>
      </c>
      <c r="BO26" s="252" t="s">
        <v>661</v>
      </c>
      <c r="BP26" s="252" t="s">
        <v>661</v>
      </c>
      <c r="BQ26" s="252" t="s">
        <v>661</v>
      </c>
      <c r="BR26" s="252" t="s">
        <v>661</v>
      </c>
      <c r="BS26" s="252" t="s">
        <v>661</v>
      </c>
      <c r="BT26" s="252" t="s">
        <v>661</v>
      </c>
      <c r="BU26" s="252" t="s">
        <v>661</v>
      </c>
      <c r="BV26" s="252" t="s">
        <v>661</v>
      </c>
      <c r="BW26" s="252" t="s">
        <v>661</v>
      </c>
      <c r="BX26" s="252" t="s">
        <v>661</v>
      </c>
    </row>
    <row r="27" spans="1:76" ht="37.5">
      <c r="A27" s="165"/>
      <c r="B27" s="165"/>
      <c r="C27" s="165">
        <v>0.3</v>
      </c>
      <c r="D27" s="165" t="s">
        <v>610</v>
      </c>
      <c r="E27" s="165">
        <v>1</v>
      </c>
      <c r="F27" s="165">
        <v>1</v>
      </c>
      <c r="G27" s="241"/>
      <c r="H27" s="165"/>
      <c r="I27" s="261"/>
      <c r="J27" s="261" t="s">
        <v>481</v>
      </c>
      <c r="K27" s="261" t="s">
        <v>112</v>
      </c>
      <c r="L27" s="261" t="s">
        <v>114</v>
      </c>
      <c r="M27" s="261" t="s">
        <v>482</v>
      </c>
      <c r="N27" s="261" t="s">
        <v>481</v>
      </c>
      <c r="O27" s="261" t="s">
        <v>486</v>
      </c>
      <c r="P27" s="261" t="s">
        <v>487</v>
      </c>
      <c r="Q27" s="261" t="s">
        <v>667</v>
      </c>
      <c r="R27" s="261" t="s">
        <v>27</v>
      </c>
      <c r="S27" s="263">
        <v>1</v>
      </c>
      <c r="T27" s="263">
        <v>0.1</v>
      </c>
      <c r="U27" s="263">
        <v>0.5</v>
      </c>
      <c r="V27" s="263">
        <v>0.8</v>
      </c>
      <c r="W27" s="263">
        <v>1</v>
      </c>
      <c r="X27" s="263">
        <v>1</v>
      </c>
      <c r="Y27" s="262">
        <v>0</v>
      </c>
      <c r="Z27" s="261" t="s">
        <v>485</v>
      </c>
      <c r="AA27" s="252" t="s">
        <v>668</v>
      </c>
      <c r="AB27" s="252">
        <v>0</v>
      </c>
      <c r="AC27" s="265">
        <v>0.6</v>
      </c>
      <c r="AD27" s="252" t="s">
        <v>119</v>
      </c>
      <c r="AE27" s="264">
        <v>45658</v>
      </c>
      <c r="AF27" s="264">
        <v>46022</v>
      </c>
      <c r="AG27" s="252" t="s">
        <v>660</v>
      </c>
      <c r="AH27" s="252" t="s">
        <v>404</v>
      </c>
      <c r="AI27" s="252" t="s">
        <v>661</v>
      </c>
      <c r="AJ27" s="252" t="s">
        <v>661</v>
      </c>
      <c r="AK27" s="252" t="s">
        <v>661</v>
      </c>
      <c r="AL27" s="252" t="s">
        <v>661</v>
      </c>
      <c r="AM27" s="252" t="s">
        <v>661</v>
      </c>
      <c r="AN27" s="252" t="s">
        <v>661</v>
      </c>
      <c r="AO27" s="252" t="s">
        <v>661</v>
      </c>
      <c r="AP27" s="252" t="s">
        <v>661</v>
      </c>
      <c r="AQ27" s="252" t="s">
        <v>661</v>
      </c>
      <c r="AR27" s="252" t="s">
        <v>661</v>
      </c>
      <c r="AS27" s="252" t="s">
        <v>661</v>
      </c>
      <c r="AT27" s="252" t="s">
        <v>661</v>
      </c>
      <c r="AU27" s="252" t="s">
        <v>661</v>
      </c>
      <c r="AV27" s="252" t="s">
        <v>661</v>
      </c>
      <c r="AW27" s="252" t="s">
        <v>405</v>
      </c>
      <c r="AX27" s="252" t="s">
        <v>405</v>
      </c>
      <c r="AY27" s="252" t="s">
        <v>405</v>
      </c>
      <c r="AZ27" s="252" t="s">
        <v>661</v>
      </c>
      <c r="BA27" s="252" t="s">
        <v>661</v>
      </c>
      <c r="BB27" s="252" t="s">
        <v>661</v>
      </c>
      <c r="BC27" s="252" t="s">
        <v>661</v>
      </c>
      <c r="BD27" s="252" t="s">
        <v>405</v>
      </c>
      <c r="BE27" s="252" t="s">
        <v>661</v>
      </c>
      <c r="BF27" s="252" t="s">
        <v>405</v>
      </c>
      <c r="BG27" s="252" t="s">
        <v>661</v>
      </c>
      <c r="BH27" s="252" t="s">
        <v>661</v>
      </c>
      <c r="BI27" s="252" t="s">
        <v>661</v>
      </c>
      <c r="BJ27" s="252" t="s">
        <v>661</v>
      </c>
      <c r="BK27" s="252" t="s">
        <v>661</v>
      </c>
      <c r="BL27" s="252" t="s">
        <v>661</v>
      </c>
      <c r="BM27" s="252" t="s">
        <v>661</v>
      </c>
      <c r="BN27" s="252" t="s">
        <v>661</v>
      </c>
      <c r="BO27" s="252" t="s">
        <v>661</v>
      </c>
      <c r="BP27" s="252" t="s">
        <v>661</v>
      </c>
      <c r="BQ27" s="252" t="s">
        <v>661</v>
      </c>
      <c r="BR27" s="252" t="s">
        <v>661</v>
      </c>
      <c r="BS27" s="252" t="s">
        <v>661</v>
      </c>
      <c r="BT27" s="252" t="s">
        <v>661</v>
      </c>
      <c r="BU27" s="252" t="s">
        <v>661</v>
      </c>
      <c r="BV27" s="252" t="s">
        <v>661</v>
      </c>
      <c r="BW27" s="252" t="s">
        <v>661</v>
      </c>
      <c r="BX27" s="252" t="s">
        <v>661</v>
      </c>
    </row>
    <row r="28" spans="1:76" ht="37.5">
      <c r="A28" s="165"/>
      <c r="B28" s="165"/>
      <c r="C28" s="165">
        <v>0.3</v>
      </c>
      <c r="D28" s="165" t="s">
        <v>610</v>
      </c>
      <c r="E28" s="165">
        <v>1</v>
      </c>
      <c r="F28" s="165">
        <v>1</v>
      </c>
      <c r="G28" s="242"/>
      <c r="H28" s="166"/>
      <c r="I28" s="254"/>
      <c r="J28" s="254" t="s">
        <v>481</v>
      </c>
      <c r="K28" s="254" t="s">
        <v>112</v>
      </c>
      <c r="L28" s="254" t="s">
        <v>114</v>
      </c>
      <c r="M28" s="254" t="s">
        <v>482</v>
      </c>
      <c r="N28" s="254" t="s">
        <v>481</v>
      </c>
      <c r="O28" s="254" t="s">
        <v>486</v>
      </c>
      <c r="P28" s="254" t="s">
        <v>487</v>
      </c>
      <c r="Q28" s="254" t="s">
        <v>667</v>
      </c>
      <c r="R28" s="254" t="s">
        <v>27</v>
      </c>
      <c r="S28" s="258">
        <v>1</v>
      </c>
      <c r="T28" s="258">
        <v>0.1</v>
      </c>
      <c r="U28" s="258">
        <v>0.5</v>
      </c>
      <c r="V28" s="258">
        <v>0.8</v>
      </c>
      <c r="W28" s="258">
        <v>1</v>
      </c>
      <c r="X28" s="258">
        <v>1</v>
      </c>
      <c r="Y28" s="260">
        <v>0</v>
      </c>
      <c r="Z28" s="254" t="s">
        <v>485</v>
      </c>
      <c r="AA28" s="252" t="s">
        <v>669</v>
      </c>
      <c r="AB28" s="252">
        <v>0</v>
      </c>
      <c r="AC28" s="265">
        <v>0.2</v>
      </c>
      <c r="AD28" s="252" t="s">
        <v>670</v>
      </c>
      <c r="AE28" s="264">
        <v>45658</v>
      </c>
      <c r="AF28" s="264">
        <v>46022</v>
      </c>
      <c r="AG28" s="252" t="s">
        <v>660</v>
      </c>
      <c r="AH28" s="252" t="s">
        <v>404</v>
      </c>
      <c r="AI28" s="252" t="s">
        <v>661</v>
      </c>
      <c r="AJ28" s="252" t="s">
        <v>661</v>
      </c>
      <c r="AK28" s="252" t="s">
        <v>661</v>
      </c>
      <c r="AL28" s="252" t="s">
        <v>661</v>
      </c>
      <c r="AM28" s="252" t="s">
        <v>661</v>
      </c>
      <c r="AN28" s="252" t="s">
        <v>661</v>
      </c>
      <c r="AO28" s="252" t="s">
        <v>661</v>
      </c>
      <c r="AP28" s="252" t="s">
        <v>661</v>
      </c>
      <c r="AQ28" s="252" t="s">
        <v>661</v>
      </c>
      <c r="AR28" s="252" t="s">
        <v>661</v>
      </c>
      <c r="AS28" s="252" t="s">
        <v>661</v>
      </c>
      <c r="AT28" s="252" t="s">
        <v>661</v>
      </c>
      <c r="AU28" s="252" t="s">
        <v>661</v>
      </c>
      <c r="AV28" s="252" t="s">
        <v>661</v>
      </c>
      <c r="AW28" s="252" t="s">
        <v>405</v>
      </c>
      <c r="AX28" s="252" t="s">
        <v>405</v>
      </c>
      <c r="AY28" s="252" t="s">
        <v>405</v>
      </c>
      <c r="AZ28" s="252" t="s">
        <v>671</v>
      </c>
      <c r="BA28" s="252" t="s">
        <v>661</v>
      </c>
      <c r="BB28" s="252" t="s">
        <v>661</v>
      </c>
      <c r="BC28" s="252" t="s">
        <v>661</v>
      </c>
      <c r="BD28" s="252" t="s">
        <v>405</v>
      </c>
      <c r="BE28" s="252" t="s">
        <v>661</v>
      </c>
      <c r="BF28" s="252" t="s">
        <v>405</v>
      </c>
      <c r="BG28" s="252" t="s">
        <v>661</v>
      </c>
      <c r="BH28" s="252" t="s">
        <v>661</v>
      </c>
      <c r="BI28" s="252" t="s">
        <v>661</v>
      </c>
      <c r="BJ28" s="252" t="s">
        <v>661</v>
      </c>
      <c r="BK28" s="252" t="s">
        <v>661</v>
      </c>
      <c r="BL28" s="252" t="s">
        <v>661</v>
      </c>
      <c r="BM28" s="252" t="s">
        <v>661</v>
      </c>
      <c r="BN28" s="252" t="s">
        <v>661</v>
      </c>
      <c r="BO28" s="252" t="s">
        <v>661</v>
      </c>
      <c r="BP28" s="252" t="s">
        <v>661</v>
      </c>
      <c r="BQ28" s="252" t="s">
        <v>661</v>
      </c>
      <c r="BR28" s="252" t="s">
        <v>661</v>
      </c>
      <c r="BS28" s="252" t="s">
        <v>661</v>
      </c>
      <c r="BT28" s="252" t="s">
        <v>661</v>
      </c>
      <c r="BU28" s="252" t="s">
        <v>661</v>
      </c>
      <c r="BV28" s="252" t="s">
        <v>661</v>
      </c>
      <c r="BW28" s="252" t="s">
        <v>661</v>
      </c>
      <c r="BX28" s="252" t="s">
        <v>661</v>
      </c>
    </row>
    <row r="29" spans="1:76" ht="65" customHeight="1">
      <c r="A29" s="165"/>
      <c r="B29" s="165"/>
      <c r="C29" s="165">
        <v>0.3</v>
      </c>
      <c r="D29" s="165" t="s">
        <v>610</v>
      </c>
      <c r="E29" s="165">
        <v>1</v>
      </c>
      <c r="F29" s="165">
        <v>1</v>
      </c>
      <c r="G29" s="240" t="s">
        <v>236</v>
      </c>
      <c r="H29" s="249" t="s">
        <v>235</v>
      </c>
      <c r="I29" s="243" t="s">
        <v>640</v>
      </c>
      <c r="J29" s="243" t="s">
        <v>641</v>
      </c>
      <c r="K29" s="243" t="s">
        <v>150</v>
      </c>
      <c r="L29" s="243" t="s">
        <v>672</v>
      </c>
      <c r="M29" s="243" t="s">
        <v>415</v>
      </c>
      <c r="N29" s="243" t="s">
        <v>416</v>
      </c>
      <c r="O29" s="243" t="s">
        <v>489</v>
      </c>
      <c r="P29" s="243" t="s">
        <v>490</v>
      </c>
      <c r="Q29" s="243" t="s">
        <v>673</v>
      </c>
      <c r="R29" s="243" t="s">
        <v>674</v>
      </c>
      <c r="S29" s="246">
        <v>2</v>
      </c>
      <c r="T29" s="246">
        <v>0</v>
      </c>
      <c r="U29" s="246">
        <v>0</v>
      </c>
      <c r="V29" s="246">
        <v>0</v>
      </c>
      <c r="W29" s="246">
        <v>2</v>
      </c>
      <c r="X29" s="246">
        <v>2</v>
      </c>
      <c r="Y29" s="243"/>
      <c r="Z29" s="255" t="s">
        <v>491</v>
      </c>
      <c r="AA29" s="252" t="s">
        <v>675</v>
      </c>
      <c r="AB29" s="256"/>
      <c r="AC29" s="255">
        <v>0.2</v>
      </c>
      <c r="AD29" s="252" t="s">
        <v>676</v>
      </c>
      <c r="AE29" s="264">
        <v>45672</v>
      </c>
      <c r="AF29" s="264">
        <v>46022</v>
      </c>
      <c r="AG29" s="252" t="s">
        <v>494</v>
      </c>
      <c r="AH29" s="252" t="s">
        <v>404</v>
      </c>
      <c r="AI29" s="252" t="s">
        <v>405</v>
      </c>
      <c r="AJ29" s="252" t="s">
        <v>405</v>
      </c>
      <c r="AK29" s="252"/>
      <c r="AL29" s="252"/>
      <c r="AM29" s="252"/>
      <c r="AN29" s="252" t="s">
        <v>405</v>
      </c>
      <c r="AO29" s="252"/>
      <c r="AP29" s="252"/>
      <c r="AQ29" s="252"/>
      <c r="AR29" s="252"/>
      <c r="AS29" s="252"/>
      <c r="AT29" s="252" t="s">
        <v>405</v>
      </c>
      <c r="AU29" s="252" t="s">
        <v>405</v>
      </c>
      <c r="AV29" s="252"/>
      <c r="AW29" s="252"/>
      <c r="AX29" s="252" t="s">
        <v>405</v>
      </c>
      <c r="AY29" s="252"/>
      <c r="AZ29" s="252"/>
      <c r="BA29" s="252"/>
      <c r="BB29" s="252" t="s">
        <v>405</v>
      </c>
      <c r="BC29" s="252"/>
      <c r="BD29" s="252" t="s">
        <v>405</v>
      </c>
      <c r="BE29" s="252"/>
      <c r="BF29" s="252" t="s">
        <v>405</v>
      </c>
      <c r="BG29" s="252"/>
      <c r="BH29" s="252"/>
      <c r="BI29" s="252"/>
      <c r="BJ29" s="252"/>
      <c r="BK29" s="252"/>
      <c r="BL29" s="252"/>
      <c r="BM29" s="252"/>
      <c r="BN29" s="252"/>
      <c r="BO29" s="252" t="s">
        <v>405</v>
      </c>
      <c r="BP29" s="252"/>
      <c r="BQ29" s="252"/>
      <c r="BR29" s="252"/>
      <c r="BS29" s="252"/>
      <c r="BT29" s="252"/>
      <c r="BU29" s="252"/>
      <c r="BV29" s="252"/>
      <c r="BW29" s="252"/>
      <c r="BX29" s="252"/>
    </row>
    <row r="30" spans="1:76" ht="65" customHeight="1">
      <c r="A30" s="165"/>
      <c r="B30" s="165"/>
      <c r="C30" s="165">
        <v>0.3</v>
      </c>
      <c r="D30" s="165" t="s">
        <v>610</v>
      </c>
      <c r="E30" s="165">
        <v>1</v>
      </c>
      <c r="F30" s="165">
        <v>1</v>
      </c>
      <c r="G30" s="241"/>
      <c r="H30" s="250" t="s">
        <v>235</v>
      </c>
      <c r="I30" s="244" t="s">
        <v>640</v>
      </c>
      <c r="J30" s="244" t="s">
        <v>641</v>
      </c>
      <c r="K30" s="244" t="s">
        <v>150</v>
      </c>
      <c r="L30" s="244" t="s">
        <v>672</v>
      </c>
      <c r="M30" s="244" t="s">
        <v>415</v>
      </c>
      <c r="N30" s="244" t="s">
        <v>416</v>
      </c>
      <c r="O30" s="244" t="s">
        <v>489</v>
      </c>
      <c r="P30" s="244" t="s">
        <v>490</v>
      </c>
      <c r="Q30" s="244" t="s">
        <v>673</v>
      </c>
      <c r="R30" s="244" t="s">
        <v>674</v>
      </c>
      <c r="S30" s="247">
        <v>2</v>
      </c>
      <c r="T30" s="247">
        <v>0</v>
      </c>
      <c r="U30" s="247">
        <v>0</v>
      </c>
      <c r="V30" s="247">
        <v>0</v>
      </c>
      <c r="W30" s="247">
        <v>2</v>
      </c>
      <c r="X30" s="247">
        <v>2</v>
      </c>
      <c r="Y30" s="244"/>
      <c r="Z30" s="255" t="s">
        <v>491</v>
      </c>
      <c r="AA30" s="252" t="s">
        <v>677</v>
      </c>
      <c r="AB30" s="256"/>
      <c r="AC30" s="255">
        <v>0.4</v>
      </c>
      <c r="AD30" s="252" t="s">
        <v>678</v>
      </c>
      <c r="AE30" s="264">
        <v>45748</v>
      </c>
      <c r="AF30" s="264">
        <v>46022</v>
      </c>
      <c r="AG30" s="252" t="s">
        <v>679</v>
      </c>
      <c r="AH30" s="252" t="s">
        <v>404</v>
      </c>
      <c r="AI30" s="252" t="s">
        <v>405</v>
      </c>
      <c r="AJ30" s="252" t="s">
        <v>405</v>
      </c>
      <c r="AK30" s="252"/>
      <c r="AL30" s="252"/>
      <c r="AM30" s="252"/>
      <c r="AN30" s="252"/>
      <c r="AO30" s="252"/>
      <c r="AP30" s="252"/>
      <c r="AQ30" s="252"/>
      <c r="AR30" s="252"/>
      <c r="AS30" s="252"/>
      <c r="AT30" s="252"/>
      <c r="AU30" s="252"/>
      <c r="AV30" s="252"/>
      <c r="AW30" s="252"/>
      <c r="AX30" s="252" t="s">
        <v>405</v>
      </c>
      <c r="AY30" s="252"/>
      <c r="AZ30" s="252"/>
      <c r="BA30" s="252"/>
      <c r="BB30" s="252"/>
      <c r="BC30" s="252"/>
      <c r="BD30" s="252"/>
      <c r="BE30" s="252"/>
      <c r="BF30" s="252"/>
      <c r="BG30" s="252"/>
      <c r="BH30" s="252"/>
      <c r="BI30" s="252"/>
      <c r="BJ30" s="252"/>
      <c r="BK30" s="252"/>
      <c r="BL30" s="252"/>
      <c r="BM30" s="252"/>
      <c r="BN30" s="252"/>
      <c r="BO30" s="252"/>
      <c r="BP30" s="252"/>
      <c r="BQ30" s="252"/>
      <c r="BR30" s="252"/>
      <c r="BS30" s="252"/>
      <c r="BT30" s="252"/>
      <c r="BU30" s="252"/>
      <c r="BV30" s="252"/>
      <c r="BW30" s="252"/>
      <c r="BX30" s="252"/>
    </row>
    <row r="31" spans="1:76" ht="63.75" customHeight="1">
      <c r="A31" s="166"/>
      <c r="B31" s="166"/>
      <c r="C31" s="166">
        <v>0.3</v>
      </c>
      <c r="D31" s="166" t="s">
        <v>610</v>
      </c>
      <c r="E31" s="166">
        <v>1</v>
      </c>
      <c r="F31" s="166">
        <v>1</v>
      </c>
      <c r="G31" s="242"/>
      <c r="H31" s="251" t="s">
        <v>235</v>
      </c>
      <c r="I31" s="245" t="s">
        <v>640</v>
      </c>
      <c r="J31" s="245" t="s">
        <v>641</v>
      </c>
      <c r="K31" s="245" t="s">
        <v>150</v>
      </c>
      <c r="L31" s="245" t="s">
        <v>672</v>
      </c>
      <c r="M31" s="245" t="s">
        <v>415</v>
      </c>
      <c r="N31" s="245" t="s">
        <v>416</v>
      </c>
      <c r="O31" s="245" t="s">
        <v>489</v>
      </c>
      <c r="P31" s="245" t="s">
        <v>490</v>
      </c>
      <c r="Q31" s="245" t="s">
        <v>673</v>
      </c>
      <c r="R31" s="245" t="s">
        <v>674</v>
      </c>
      <c r="S31" s="248">
        <v>2</v>
      </c>
      <c r="T31" s="248">
        <v>0</v>
      </c>
      <c r="U31" s="248">
        <v>0</v>
      </c>
      <c r="V31" s="248">
        <v>0</v>
      </c>
      <c r="W31" s="248">
        <v>2</v>
      </c>
      <c r="X31" s="248">
        <v>2</v>
      </c>
      <c r="Y31" s="245"/>
      <c r="Z31" s="255" t="s">
        <v>491</v>
      </c>
      <c r="AA31" s="252" t="s">
        <v>680</v>
      </c>
      <c r="AB31" s="256"/>
      <c r="AC31" s="255">
        <v>0.4</v>
      </c>
      <c r="AD31" s="252" t="s">
        <v>681</v>
      </c>
      <c r="AE31" s="264">
        <v>45672</v>
      </c>
      <c r="AF31" s="264">
        <v>46022</v>
      </c>
      <c r="AG31" s="252" t="s">
        <v>494</v>
      </c>
      <c r="AH31" s="252" t="s">
        <v>404</v>
      </c>
      <c r="AI31" s="252"/>
      <c r="AJ31" s="252" t="s">
        <v>405</v>
      </c>
      <c r="AK31" s="252" t="s">
        <v>405</v>
      </c>
      <c r="AL31" s="252"/>
      <c r="AM31" s="252"/>
      <c r="AN31" s="252" t="s">
        <v>405</v>
      </c>
      <c r="AO31" s="252"/>
      <c r="AP31" s="252"/>
      <c r="AQ31" s="252"/>
      <c r="AR31" s="252"/>
      <c r="AS31" s="252"/>
      <c r="AT31" s="252" t="s">
        <v>405</v>
      </c>
      <c r="AU31" s="252" t="s">
        <v>405</v>
      </c>
      <c r="AV31" s="252"/>
      <c r="AW31" s="252"/>
      <c r="AX31" s="252" t="s">
        <v>405</v>
      </c>
      <c r="AY31" s="252"/>
      <c r="AZ31" s="252"/>
      <c r="BA31" s="252"/>
      <c r="BB31" s="252" t="s">
        <v>405</v>
      </c>
      <c r="BC31" s="252"/>
      <c r="BD31" s="252" t="s">
        <v>405</v>
      </c>
      <c r="BE31" s="252"/>
      <c r="BF31" s="252" t="s">
        <v>405</v>
      </c>
      <c r="BG31" s="252"/>
      <c r="BH31" s="252"/>
      <c r="BI31" s="252"/>
      <c r="BJ31" s="252"/>
      <c r="BK31" s="252"/>
      <c r="BL31" s="252"/>
      <c r="BM31" s="252"/>
      <c r="BN31" s="252"/>
      <c r="BO31" s="252" t="s">
        <v>405</v>
      </c>
      <c r="BP31" s="252"/>
      <c r="BQ31" s="252"/>
      <c r="BR31" s="252"/>
      <c r="BS31" s="252"/>
      <c r="BT31" s="252"/>
      <c r="BU31" s="252"/>
      <c r="BV31" s="252"/>
      <c r="BW31" s="252"/>
      <c r="BX31" s="252"/>
    </row>
    <row r="32" spans="1:76" ht="76.5" customHeight="1">
      <c r="A32" s="167" t="s">
        <v>498</v>
      </c>
      <c r="B32" s="167" t="s">
        <v>499</v>
      </c>
      <c r="C32" s="176">
        <v>0.25</v>
      </c>
      <c r="D32" s="167" t="s">
        <v>682</v>
      </c>
      <c r="E32" s="176">
        <v>1</v>
      </c>
      <c r="F32" s="176">
        <v>1</v>
      </c>
      <c r="G32" s="176" t="s">
        <v>242</v>
      </c>
      <c r="H32" s="167" t="s">
        <v>683</v>
      </c>
      <c r="I32" s="180" t="s">
        <v>684</v>
      </c>
      <c r="J32" s="180" t="s">
        <v>503</v>
      </c>
      <c r="K32" s="180" t="s">
        <v>260</v>
      </c>
      <c r="L32" s="180" t="s">
        <v>685</v>
      </c>
      <c r="M32" s="180" t="s">
        <v>504</v>
      </c>
      <c r="N32" s="180" t="s">
        <v>503</v>
      </c>
      <c r="O32" s="180" t="s">
        <v>505</v>
      </c>
      <c r="P32" s="180" t="s">
        <v>506</v>
      </c>
      <c r="Q32" s="180" t="s">
        <v>686</v>
      </c>
      <c r="R32" s="180" t="s">
        <v>507</v>
      </c>
      <c r="S32" s="180" t="s">
        <v>508</v>
      </c>
      <c r="T32" s="183">
        <v>0.25</v>
      </c>
      <c r="U32" s="183">
        <v>0.5</v>
      </c>
      <c r="V32" s="183">
        <v>0.75</v>
      </c>
      <c r="W32" s="183">
        <v>1</v>
      </c>
      <c r="X32" s="183">
        <v>1</v>
      </c>
      <c r="Y32" s="187">
        <v>130700000</v>
      </c>
      <c r="Z32" s="179" t="s">
        <v>429</v>
      </c>
      <c r="AA32" s="179" t="s">
        <v>687</v>
      </c>
      <c r="AB32" s="186">
        <v>24600000</v>
      </c>
      <c r="AC32" s="266">
        <v>0.25</v>
      </c>
      <c r="AD32" s="179" t="s">
        <v>688</v>
      </c>
      <c r="AE32" s="267">
        <v>45659</v>
      </c>
      <c r="AF32" s="267">
        <v>45747</v>
      </c>
      <c r="AG32" s="179" t="s">
        <v>511</v>
      </c>
      <c r="AH32" s="179" t="s">
        <v>404</v>
      </c>
      <c r="AI32" s="179"/>
      <c r="AJ32" s="179" t="s">
        <v>405</v>
      </c>
      <c r="AK32" s="179" t="s">
        <v>405</v>
      </c>
      <c r="AL32" s="179"/>
      <c r="AM32" s="179"/>
      <c r="AN32" s="179" t="s">
        <v>405</v>
      </c>
      <c r="AO32" s="179"/>
      <c r="AP32" s="179"/>
      <c r="AQ32" s="179"/>
      <c r="AR32" s="179"/>
      <c r="AS32" s="179"/>
      <c r="AT32" s="179"/>
      <c r="AU32" s="179"/>
      <c r="AV32" s="179"/>
      <c r="AW32" s="179"/>
      <c r="AX32" s="179"/>
      <c r="AY32" s="179" t="s">
        <v>405</v>
      </c>
      <c r="AZ32" s="179"/>
      <c r="BA32" s="179" t="s">
        <v>405</v>
      </c>
      <c r="BB32" s="179" t="s">
        <v>405</v>
      </c>
      <c r="BC32" s="179"/>
      <c r="BD32" s="179" t="s">
        <v>405</v>
      </c>
      <c r="BE32" s="179"/>
      <c r="BF32" s="179" t="s">
        <v>405</v>
      </c>
      <c r="BG32" s="179"/>
      <c r="BH32" s="179"/>
      <c r="BI32" s="179"/>
      <c r="BJ32" s="179"/>
      <c r="BK32" s="179"/>
      <c r="BL32" s="179"/>
      <c r="BM32" s="179"/>
      <c r="BN32" s="179"/>
      <c r="BO32" s="179" t="s">
        <v>405</v>
      </c>
      <c r="BP32" s="179"/>
      <c r="BQ32" s="179"/>
      <c r="BR32" s="179"/>
      <c r="BS32" s="179"/>
      <c r="BT32" s="179"/>
      <c r="BU32" s="179"/>
      <c r="BV32" s="179"/>
      <c r="BW32" s="179"/>
      <c r="BX32" s="179"/>
    </row>
    <row r="33" spans="1:76" ht="76.5" customHeight="1">
      <c r="A33" s="168"/>
      <c r="B33" s="168"/>
      <c r="C33" s="177"/>
      <c r="D33" s="168"/>
      <c r="E33" s="177"/>
      <c r="F33" s="177"/>
      <c r="G33" s="177"/>
      <c r="H33" s="168"/>
      <c r="I33" s="182"/>
      <c r="J33" s="182"/>
      <c r="K33" s="182"/>
      <c r="L33" s="182"/>
      <c r="M33" s="182"/>
      <c r="N33" s="182"/>
      <c r="O33" s="182"/>
      <c r="P33" s="182"/>
      <c r="Q33" s="182"/>
      <c r="R33" s="182"/>
      <c r="S33" s="182"/>
      <c r="T33" s="184">
        <v>0.25</v>
      </c>
      <c r="U33" s="184">
        <v>0.5</v>
      </c>
      <c r="V33" s="184">
        <v>0.75</v>
      </c>
      <c r="W33" s="184">
        <v>1</v>
      </c>
      <c r="X33" s="184">
        <v>1</v>
      </c>
      <c r="Y33" s="188"/>
      <c r="Z33" s="179" t="s">
        <v>400</v>
      </c>
      <c r="AA33" s="179" t="s">
        <v>509</v>
      </c>
      <c r="AB33" s="186">
        <v>41000000</v>
      </c>
      <c r="AC33" s="266">
        <v>0.38</v>
      </c>
      <c r="AD33" s="179" t="s">
        <v>510</v>
      </c>
      <c r="AE33" s="267">
        <v>45748</v>
      </c>
      <c r="AF33" s="267">
        <v>46022</v>
      </c>
      <c r="AG33" s="179" t="s">
        <v>511</v>
      </c>
      <c r="AH33" s="179" t="s">
        <v>404</v>
      </c>
      <c r="AI33" s="179"/>
      <c r="AJ33" s="179" t="s">
        <v>405</v>
      </c>
      <c r="AK33" s="179" t="s">
        <v>405</v>
      </c>
      <c r="AL33" s="179"/>
      <c r="AM33" s="179"/>
      <c r="AN33" s="179" t="s">
        <v>405</v>
      </c>
      <c r="AO33" s="179"/>
      <c r="AP33" s="179"/>
      <c r="AQ33" s="179"/>
      <c r="AR33" s="179"/>
      <c r="AS33" s="179"/>
      <c r="AT33" s="179"/>
      <c r="AU33" s="179"/>
      <c r="AV33" s="179"/>
      <c r="AW33" s="179"/>
      <c r="AX33" s="179"/>
      <c r="AY33" s="179" t="s">
        <v>405</v>
      </c>
      <c r="AZ33" s="179"/>
      <c r="BA33" s="179" t="s">
        <v>405</v>
      </c>
      <c r="BB33" s="179" t="s">
        <v>405</v>
      </c>
      <c r="BC33" s="179"/>
      <c r="BD33" s="179" t="s">
        <v>405</v>
      </c>
      <c r="BE33" s="179"/>
      <c r="BF33" s="179" t="s">
        <v>405</v>
      </c>
      <c r="BG33" s="179"/>
      <c r="BH33" s="179"/>
      <c r="BI33" s="179"/>
      <c r="BJ33" s="179"/>
      <c r="BK33" s="179"/>
      <c r="BL33" s="179"/>
      <c r="BM33" s="179"/>
      <c r="BN33" s="179"/>
      <c r="BO33" s="179" t="s">
        <v>405</v>
      </c>
      <c r="BP33" s="179"/>
      <c r="BQ33" s="179"/>
      <c r="BR33" s="179"/>
      <c r="BS33" s="179"/>
      <c r="BT33" s="179"/>
      <c r="BU33" s="179"/>
      <c r="BV33" s="179"/>
      <c r="BW33" s="179"/>
      <c r="BX33" s="179"/>
    </row>
    <row r="34" spans="1:76" ht="112.5" customHeight="1">
      <c r="A34" s="168"/>
      <c r="B34" s="168"/>
      <c r="C34" s="177"/>
      <c r="D34" s="168"/>
      <c r="E34" s="177"/>
      <c r="F34" s="177"/>
      <c r="G34" s="178"/>
      <c r="H34" s="169"/>
      <c r="I34" s="181"/>
      <c r="J34" s="181"/>
      <c r="K34" s="181"/>
      <c r="L34" s="181"/>
      <c r="M34" s="181"/>
      <c r="N34" s="181"/>
      <c r="O34" s="181"/>
      <c r="P34" s="181"/>
      <c r="Q34" s="181"/>
      <c r="R34" s="181"/>
      <c r="S34" s="181"/>
      <c r="T34" s="185">
        <v>0.25</v>
      </c>
      <c r="U34" s="185">
        <v>0.5</v>
      </c>
      <c r="V34" s="185">
        <v>0.75</v>
      </c>
      <c r="W34" s="185">
        <v>1</v>
      </c>
      <c r="X34" s="185">
        <v>1</v>
      </c>
      <c r="Y34" s="189"/>
      <c r="Z34" s="179" t="s">
        <v>429</v>
      </c>
      <c r="AA34" s="179" t="s">
        <v>513</v>
      </c>
      <c r="AB34" s="186">
        <v>65100000</v>
      </c>
      <c r="AC34" s="266">
        <v>0.37</v>
      </c>
      <c r="AD34" s="179" t="s">
        <v>689</v>
      </c>
      <c r="AE34" s="267">
        <v>45748</v>
      </c>
      <c r="AF34" s="267">
        <v>46022</v>
      </c>
      <c r="AG34" s="179" t="s">
        <v>511</v>
      </c>
      <c r="AH34" s="179" t="s">
        <v>404</v>
      </c>
      <c r="AI34" s="179"/>
      <c r="AJ34" s="179" t="s">
        <v>405</v>
      </c>
      <c r="AK34" s="179" t="s">
        <v>405</v>
      </c>
      <c r="AL34" s="179"/>
      <c r="AM34" s="179"/>
      <c r="AN34" s="179" t="s">
        <v>405</v>
      </c>
      <c r="AO34" s="179"/>
      <c r="AP34" s="179"/>
      <c r="AQ34" s="179"/>
      <c r="AR34" s="179"/>
      <c r="AS34" s="179"/>
      <c r="AT34" s="179" t="s">
        <v>405</v>
      </c>
      <c r="AU34" s="179" t="s">
        <v>405</v>
      </c>
      <c r="AV34" s="179"/>
      <c r="AW34" s="179" t="s">
        <v>405</v>
      </c>
      <c r="AX34" s="179" t="s">
        <v>405</v>
      </c>
      <c r="AY34" s="179" t="s">
        <v>405</v>
      </c>
      <c r="AZ34" s="179" t="s">
        <v>405</v>
      </c>
      <c r="BA34" s="179" t="s">
        <v>405</v>
      </c>
      <c r="BB34" s="179" t="s">
        <v>405</v>
      </c>
      <c r="BC34" s="179"/>
      <c r="BD34" s="179" t="s">
        <v>405</v>
      </c>
      <c r="BE34" s="179"/>
      <c r="BF34" s="179" t="s">
        <v>405</v>
      </c>
      <c r="BG34" s="179"/>
      <c r="BH34" s="179"/>
      <c r="BI34" s="179"/>
      <c r="BJ34" s="179"/>
      <c r="BK34" s="179"/>
      <c r="BL34" s="179"/>
      <c r="BM34" s="179"/>
      <c r="BN34" s="179"/>
      <c r="BO34" s="179" t="s">
        <v>405</v>
      </c>
      <c r="BP34" s="179"/>
      <c r="BQ34" s="179"/>
      <c r="BR34" s="179"/>
      <c r="BS34" s="179"/>
      <c r="BT34" s="179"/>
      <c r="BU34" s="179"/>
      <c r="BV34" s="179"/>
      <c r="BW34" s="179"/>
      <c r="BX34" s="179"/>
    </row>
    <row r="35" spans="1:76" ht="37.5">
      <c r="A35" s="168"/>
      <c r="B35" s="168"/>
      <c r="C35" s="177"/>
      <c r="D35" s="168"/>
      <c r="E35" s="177"/>
      <c r="F35" s="177"/>
      <c r="G35" s="176" t="s">
        <v>239</v>
      </c>
      <c r="H35" s="167" t="s">
        <v>690</v>
      </c>
      <c r="I35" s="180" t="s">
        <v>691</v>
      </c>
      <c r="J35" s="180" t="s">
        <v>503</v>
      </c>
      <c r="K35" s="180" t="s">
        <v>176</v>
      </c>
      <c r="L35" s="180" t="s">
        <v>692</v>
      </c>
      <c r="M35" s="180" t="s">
        <v>592</v>
      </c>
      <c r="N35" s="180" t="s">
        <v>503</v>
      </c>
      <c r="O35" s="180" t="s">
        <v>505</v>
      </c>
      <c r="P35" s="180" t="s">
        <v>517</v>
      </c>
      <c r="Q35" s="180" t="s">
        <v>693</v>
      </c>
      <c r="R35" s="180" t="s">
        <v>27</v>
      </c>
      <c r="S35" s="180" t="s">
        <v>508</v>
      </c>
      <c r="T35" s="183">
        <v>0.25</v>
      </c>
      <c r="U35" s="183">
        <v>0.5</v>
      </c>
      <c r="V35" s="183">
        <v>0.75</v>
      </c>
      <c r="W35" s="183">
        <v>1</v>
      </c>
      <c r="X35" s="183">
        <v>1</v>
      </c>
      <c r="Y35" s="187">
        <v>78943920</v>
      </c>
      <c r="Z35" s="180" t="s">
        <v>782</v>
      </c>
      <c r="AA35" s="179" t="s">
        <v>694</v>
      </c>
      <c r="AB35" s="186">
        <v>0</v>
      </c>
      <c r="AC35" s="266">
        <v>0.2</v>
      </c>
      <c r="AD35" s="179" t="s">
        <v>695</v>
      </c>
      <c r="AE35" s="267">
        <v>45659</v>
      </c>
      <c r="AF35" s="267">
        <v>45747</v>
      </c>
      <c r="AG35" s="179" t="s">
        <v>696</v>
      </c>
      <c r="AH35" s="179" t="s">
        <v>404</v>
      </c>
      <c r="AI35" s="179"/>
      <c r="AJ35" s="179"/>
      <c r="AK35" s="179"/>
      <c r="AL35" s="179"/>
      <c r="AM35" s="179"/>
      <c r="AN35" s="179"/>
      <c r="AO35" s="179"/>
      <c r="AP35" s="179"/>
      <c r="AQ35" s="179"/>
      <c r="AR35" s="179"/>
      <c r="AS35" s="179"/>
      <c r="AT35" s="179" t="s">
        <v>405</v>
      </c>
      <c r="AU35" s="179"/>
      <c r="AV35" s="179"/>
      <c r="AW35" s="179"/>
      <c r="AX35" s="179"/>
      <c r="AY35" s="179" t="s">
        <v>405</v>
      </c>
      <c r="AZ35" s="179" t="s">
        <v>405</v>
      </c>
      <c r="BA35" s="179"/>
      <c r="BB35" s="179" t="s">
        <v>405</v>
      </c>
      <c r="BC35" s="179"/>
      <c r="BD35" s="179"/>
      <c r="BE35" s="179"/>
      <c r="BF35" s="179" t="s">
        <v>405</v>
      </c>
      <c r="BG35" s="179"/>
      <c r="BH35" s="179"/>
      <c r="BI35" s="179"/>
      <c r="BJ35" s="179"/>
      <c r="BK35" s="179"/>
      <c r="BL35" s="179"/>
      <c r="BM35" s="179"/>
      <c r="BN35" s="179"/>
      <c r="BO35" s="179"/>
      <c r="BP35" s="179"/>
      <c r="BQ35" s="179"/>
      <c r="BR35" s="179"/>
      <c r="BS35" s="179"/>
      <c r="BT35" s="179"/>
      <c r="BU35" s="179"/>
      <c r="BV35" s="179"/>
      <c r="BW35" s="179"/>
      <c r="BX35" s="179"/>
    </row>
    <row r="36" spans="1:76" ht="50">
      <c r="A36" s="169"/>
      <c r="B36" s="169"/>
      <c r="C36" s="178"/>
      <c r="D36" s="169"/>
      <c r="E36" s="178"/>
      <c r="F36" s="178"/>
      <c r="G36" s="178"/>
      <c r="H36" s="169"/>
      <c r="I36" s="181"/>
      <c r="J36" s="181"/>
      <c r="K36" s="181" t="s">
        <v>176</v>
      </c>
      <c r="L36" s="181" t="s">
        <v>692</v>
      </c>
      <c r="M36" s="181" t="s">
        <v>592</v>
      </c>
      <c r="N36" s="181" t="s">
        <v>503</v>
      </c>
      <c r="O36" s="181" t="s">
        <v>505</v>
      </c>
      <c r="P36" s="181" t="s">
        <v>517</v>
      </c>
      <c r="Q36" s="181" t="s">
        <v>693</v>
      </c>
      <c r="R36" s="181" t="s">
        <v>27</v>
      </c>
      <c r="S36" s="181" t="s">
        <v>508</v>
      </c>
      <c r="T36" s="185">
        <v>0.25</v>
      </c>
      <c r="U36" s="185">
        <v>0.5</v>
      </c>
      <c r="V36" s="185">
        <v>0.75</v>
      </c>
      <c r="W36" s="185">
        <v>1</v>
      </c>
      <c r="X36" s="185">
        <v>1</v>
      </c>
      <c r="Y36" s="189">
        <v>0</v>
      </c>
      <c r="Z36" s="181" t="s">
        <v>508</v>
      </c>
      <c r="AA36" s="179" t="s">
        <v>697</v>
      </c>
      <c r="AB36" s="186">
        <v>78943920</v>
      </c>
      <c r="AC36" s="266">
        <v>0.8</v>
      </c>
      <c r="AD36" s="179" t="s">
        <v>698</v>
      </c>
      <c r="AE36" s="267">
        <v>45731</v>
      </c>
      <c r="AF36" s="267">
        <v>46022</v>
      </c>
      <c r="AG36" s="179" t="s">
        <v>696</v>
      </c>
      <c r="AH36" s="179" t="s">
        <v>404</v>
      </c>
      <c r="AI36" s="179" t="s">
        <v>405</v>
      </c>
      <c r="AJ36" s="179"/>
      <c r="AK36" s="179"/>
      <c r="AL36" s="179" t="s">
        <v>671</v>
      </c>
      <c r="AM36" s="179"/>
      <c r="AN36" s="179"/>
      <c r="AO36" s="179"/>
      <c r="AP36" s="179"/>
      <c r="AQ36" s="179"/>
      <c r="AR36" s="179"/>
      <c r="AS36" s="179"/>
      <c r="AT36" s="179" t="s">
        <v>405</v>
      </c>
      <c r="AU36" s="179" t="s">
        <v>405</v>
      </c>
      <c r="AV36" s="179"/>
      <c r="AW36" s="179"/>
      <c r="AX36" s="179"/>
      <c r="AY36" s="179" t="s">
        <v>671</v>
      </c>
      <c r="AZ36" s="179" t="s">
        <v>671</v>
      </c>
      <c r="BA36" s="179"/>
      <c r="BB36" s="179" t="s">
        <v>405</v>
      </c>
      <c r="BC36" s="179"/>
      <c r="BD36" s="179"/>
      <c r="BE36" s="179"/>
      <c r="BF36" s="179" t="s">
        <v>405</v>
      </c>
      <c r="BG36" s="179"/>
      <c r="BH36" s="179"/>
      <c r="BI36" s="179"/>
      <c r="BJ36" s="179"/>
      <c r="BK36" s="179"/>
      <c r="BL36" s="179"/>
      <c r="BM36" s="179" t="s">
        <v>671</v>
      </c>
      <c r="BN36" s="179" t="s">
        <v>671</v>
      </c>
      <c r="BO36" s="179"/>
      <c r="BP36" s="179"/>
      <c r="BQ36" s="179"/>
      <c r="BR36" s="179" t="s">
        <v>671</v>
      </c>
      <c r="BS36" s="179"/>
      <c r="BT36" s="179"/>
      <c r="BU36" s="179"/>
      <c r="BV36" s="179" t="s">
        <v>671</v>
      </c>
      <c r="BW36" s="179"/>
      <c r="BX36" s="179"/>
    </row>
    <row r="37" spans="1:76" ht="69" customHeight="1">
      <c r="A37" s="170" t="s">
        <v>524</v>
      </c>
      <c r="B37" s="170" t="s">
        <v>525</v>
      </c>
      <c r="C37" s="173">
        <v>0.25</v>
      </c>
      <c r="D37" s="173" t="s">
        <v>699</v>
      </c>
      <c r="E37" s="173">
        <v>1</v>
      </c>
      <c r="F37" s="173">
        <v>1</v>
      </c>
      <c r="G37" s="173" t="s">
        <v>244</v>
      </c>
      <c r="H37" s="173" t="s">
        <v>700</v>
      </c>
      <c r="I37" s="193" t="s">
        <v>640</v>
      </c>
      <c r="J37" s="193" t="s">
        <v>641</v>
      </c>
      <c r="K37" s="193" t="s">
        <v>266</v>
      </c>
      <c r="L37" s="193" t="s">
        <v>701</v>
      </c>
      <c r="M37" s="193" t="s">
        <v>415</v>
      </c>
      <c r="N37" s="193" t="s">
        <v>416</v>
      </c>
      <c r="O37" s="193" t="s">
        <v>527</v>
      </c>
      <c r="P37" s="193" t="s">
        <v>528</v>
      </c>
      <c r="Q37" s="193" t="s">
        <v>702</v>
      </c>
      <c r="R37" s="193" t="s">
        <v>27</v>
      </c>
      <c r="S37" s="193" t="s">
        <v>508</v>
      </c>
      <c r="T37" s="193">
        <v>0.25</v>
      </c>
      <c r="U37" s="193">
        <v>0.5</v>
      </c>
      <c r="V37" s="193">
        <v>0.75</v>
      </c>
      <c r="W37" s="193">
        <v>1</v>
      </c>
      <c r="X37" s="193">
        <v>1</v>
      </c>
      <c r="Y37" s="191">
        <v>0</v>
      </c>
      <c r="Z37" s="190" t="s">
        <v>646</v>
      </c>
      <c r="AA37" s="190" t="s">
        <v>703</v>
      </c>
      <c r="AB37" s="268">
        <f>4300000*11</f>
        <v>47300000</v>
      </c>
      <c r="AC37" s="269">
        <v>0.5</v>
      </c>
      <c r="AD37" s="190" t="s">
        <v>704</v>
      </c>
      <c r="AE37" s="270">
        <v>45672</v>
      </c>
      <c r="AF37" s="270">
        <v>45747</v>
      </c>
      <c r="AG37" s="190" t="s">
        <v>705</v>
      </c>
      <c r="AH37" s="190" t="s">
        <v>404</v>
      </c>
      <c r="AI37" s="190" t="s">
        <v>405</v>
      </c>
      <c r="AJ37" s="190"/>
      <c r="AK37" s="190"/>
      <c r="AL37" s="190"/>
      <c r="AM37" s="190"/>
      <c r="AN37" s="190"/>
      <c r="AO37" s="190" t="s">
        <v>405</v>
      </c>
      <c r="AP37" s="190" t="s">
        <v>405</v>
      </c>
      <c r="AQ37" s="190"/>
      <c r="AR37" s="190"/>
      <c r="AS37" s="190"/>
      <c r="AT37" s="190" t="s">
        <v>405</v>
      </c>
      <c r="AU37" s="190"/>
      <c r="AV37" s="190"/>
      <c r="AW37" s="190"/>
      <c r="AX37" s="190" t="s">
        <v>405</v>
      </c>
      <c r="AY37" s="190" t="s">
        <v>405</v>
      </c>
      <c r="AZ37" s="190"/>
      <c r="BA37" s="190" t="s">
        <v>405</v>
      </c>
      <c r="BB37" s="190" t="s">
        <v>405</v>
      </c>
      <c r="BC37" s="190"/>
      <c r="BD37" s="190" t="s">
        <v>405</v>
      </c>
      <c r="BE37" s="190"/>
      <c r="BF37" s="190" t="s">
        <v>405</v>
      </c>
      <c r="BG37" s="190"/>
      <c r="BH37" s="190"/>
      <c r="BI37" s="190"/>
      <c r="BJ37" s="190" t="s">
        <v>405</v>
      </c>
      <c r="BK37" s="190" t="s">
        <v>405</v>
      </c>
      <c r="BL37" s="190"/>
      <c r="BM37" s="190"/>
      <c r="BN37" s="190"/>
      <c r="BO37" s="190"/>
      <c r="BP37" s="190"/>
      <c r="BQ37" s="190"/>
      <c r="BR37" s="190"/>
      <c r="BS37" s="190"/>
      <c r="BT37" s="190"/>
      <c r="BU37" s="190"/>
      <c r="BV37" s="190"/>
      <c r="BW37" s="190"/>
      <c r="BX37" s="190"/>
    </row>
    <row r="38" spans="1:76" ht="65" customHeight="1">
      <c r="A38" s="171"/>
      <c r="B38" s="171"/>
      <c r="C38" s="174"/>
      <c r="D38" s="174"/>
      <c r="E38" s="174"/>
      <c r="F38" s="174"/>
      <c r="G38" s="175"/>
      <c r="H38" s="175" t="s">
        <v>700</v>
      </c>
      <c r="I38" s="194" t="s">
        <v>640</v>
      </c>
      <c r="J38" s="194" t="s">
        <v>641</v>
      </c>
      <c r="K38" s="194" t="s">
        <v>266</v>
      </c>
      <c r="L38" s="194" t="s">
        <v>701</v>
      </c>
      <c r="M38" s="194" t="s">
        <v>415</v>
      </c>
      <c r="N38" s="194" t="s">
        <v>416</v>
      </c>
      <c r="O38" s="194" t="s">
        <v>527</v>
      </c>
      <c r="P38" s="194" t="s">
        <v>528</v>
      </c>
      <c r="Q38" s="194" t="s">
        <v>702</v>
      </c>
      <c r="R38" s="194" t="s">
        <v>27</v>
      </c>
      <c r="S38" s="194" t="s">
        <v>508</v>
      </c>
      <c r="T38" s="194">
        <v>0.25</v>
      </c>
      <c r="U38" s="194">
        <v>0.5</v>
      </c>
      <c r="V38" s="194">
        <v>0.75</v>
      </c>
      <c r="W38" s="194">
        <v>1</v>
      </c>
      <c r="X38" s="194">
        <v>1</v>
      </c>
      <c r="Y38" s="192"/>
      <c r="Z38" s="190" t="s">
        <v>508</v>
      </c>
      <c r="AA38" s="190" t="s">
        <v>535</v>
      </c>
      <c r="AB38" s="268">
        <v>0</v>
      </c>
      <c r="AC38" s="269">
        <v>0.5</v>
      </c>
      <c r="AD38" s="190" t="s">
        <v>706</v>
      </c>
      <c r="AE38" s="270">
        <v>45672</v>
      </c>
      <c r="AF38" s="270">
        <v>45838</v>
      </c>
      <c r="AG38" s="190" t="s">
        <v>705</v>
      </c>
      <c r="AH38" s="190" t="s">
        <v>404</v>
      </c>
      <c r="AI38" s="190" t="s">
        <v>405</v>
      </c>
      <c r="AJ38" s="190"/>
      <c r="AK38" s="190"/>
      <c r="AL38" s="190"/>
      <c r="AM38" s="190"/>
      <c r="AN38" s="190"/>
      <c r="AO38" s="190" t="s">
        <v>405</v>
      </c>
      <c r="AP38" s="190" t="s">
        <v>405</v>
      </c>
      <c r="AQ38" s="190"/>
      <c r="AR38" s="190"/>
      <c r="AS38" s="190"/>
      <c r="AT38" s="190" t="s">
        <v>405</v>
      </c>
      <c r="AU38" s="190"/>
      <c r="AV38" s="190"/>
      <c r="AW38" s="190"/>
      <c r="AX38" s="190" t="s">
        <v>405</v>
      </c>
      <c r="AY38" s="190" t="s">
        <v>405</v>
      </c>
      <c r="AZ38" s="190"/>
      <c r="BA38" s="190" t="s">
        <v>405</v>
      </c>
      <c r="BB38" s="190" t="s">
        <v>405</v>
      </c>
      <c r="BC38" s="190"/>
      <c r="BD38" s="190" t="s">
        <v>405</v>
      </c>
      <c r="BE38" s="190"/>
      <c r="BF38" s="190" t="s">
        <v>405</v>
      </c>
      <c r="BG38" s="190"/>
      <c r="BH38" s="190"/>
      <c r="BI38" s="190"/>
      <c r="BJ38" s="190" t="s">
        <v>405</v>
      </c>
      <c r="BK38" s="190" t="s">
        <v>405</v>
      </c>
      <c r="BL38" s="190"/>
      <c r="BM38" s="190"/>
      <c r="BN38" s="190"/>
      <c r="BO38" s="190"/>
      <c r="BP38" s="190"/>
      <c r="BQ38" s="190"/>
      <c r="BR38" s="190"/>
      <c r="BS38" s="190"/>
      <c r="BT38" s="190"/>
      <c r="BU38" s="190"/>
      <c r="BV38" s="190"/>
      <c r="BW38" s="190"/>
      <c r="BX38" s="190"/>
    </row>
    <row r="39" spans="1:76" ht="62.5" customHeight="1">
      <c r="A39" s="171"/>
      <c r="B39" s="171"/>
      <c r="C39" s="174"/>
      <c r="D39" s="174"/>
      <c r="E39" s="174"/>
      <c r="F39" s="174"/>
      <c r="G39" s="173" t="s">
        <v>122</v>
      </c>
      <c r="H39" s="173" t="s">
        <v>707</v>
      </c>
      <c r="I39" s="193" t="s">
        <v>708</v>
      </c>
      <c r="J39" s="193" t="s">
        <v>481</v>
      </c>
      <c r="K39" s="193" t="s">
        <v>124</v>
      </c>
      <c r="L39" s="193" t="s">
        <v>709</v>
      </c>
      <c r="M39" s="193" t="s">
        <v>539</v>
      </c>
      <c r="N39" s="193" t="s">
        <v>481</v>
      </c>
      <c r="O39" s="193" t="s">
        <v>505</v>
      </c>
      <c r="P39" s="193" t="s">
        <v>540</v>
      </c>
      <c r="Q39" s="193" t="s">
        <v>710</v>
      </c>
      <c r="R39" s="193" t="s">
        <v>674</v>
      </c>
      <c r="S39" s="193" t="s">
        <v>508</v>
      </c>
      <c r="T39" s="193"/>
      <c r="U39" s="193"/>
      <c r="V39" s="195">
        <v>1</v>
      </c>
      <c r="W39" s="195">
        <v>2</v>
      </c>
      <c r="X39" s="195">
        <v>2</v>
      </c>
      <c r="Y39" s="199">
        <v>1453538858</v>
      </c>
      <c r="Z39" s="190" t="s">
        <v>451</v>
      </c>
      <c r="AA39" s="190" t="s">
        <v>133</v>
      </c>
      <c r="AB39" s="268">
        <v>945000000</v>
      </c>
      <c r="AC39" s="269">
        <v>0.6</v>
      </c>
      <c r="AD39" s="190" t="s">
        <v>711</v>
      </c>
      <c r="AE39" s="270">
        <v>45658</v>
      </c>
      <c r="AF39" s="270">
        <v>46022</v>
      </c>
      <c r="AG39" s="190" t="s">
        <v>712</v>
      </c>
      <c r="AH39" s="190" t="s">
        <v>541</v>
      </c>
      <c r="AI39" s="190"/>
      <c r="AJ39" s="190"/>
      <c r="AK39" s="190"/>
      <c r="AL39" s="190"/>
      <c r="AM39" s="190"/>
      <c r="AN39" s="190"/>
      <c r="AO39" s="190"/>
      <c r="AP39" s="190" t="s">
        <v>671</v>
      </c>
      <c r="AQ39" s="190" t="s">
        <v>671</v>
      </c>
      <c r="AR39" s="190"/>
      <c r="AS39" s="190"/>
      <c r="AT39" s="190" t="s">
        <v>671</v>
      </c>
      <c r="AU39" s="190" t="s">
        <v>671</v>
      </c>
      <c r="AV39" s="190"/>
      <c r="AW39" s="190"/>
      <c r="AX39" s="190"/>
      <c r="AY39" s="190" t="s">
        <v>671</v>
      </c>
      <c r="AZ39" s="190" t="s">
        <v>671</v>
      </c>
      <c r="BA39" s="190" t="s">
        <v>671</v>
      </c>
      <c r="BB39" s="190" t="s">
        <v>671</v>
      </c>
      <c r="BC39" s="190" t="s">
        <v>671</v>
      </c>
      <c r="BD39" s="190" t="s">
        <v>671</v>
      </c>
      <c r="BE39" s="190" t="s">
        <v>671</v>
      </c>
      <c r="BF39" s="190" t="s">
        <v>671</v>
      </c>
      <c r="BG39" s="190" t="s">
        <v>671</v>
      </c>
      <c r="BH39" s="190"/>
      <c r="BI39" s="190" t="s">
        <v>671</v>
      </c>
      <c r="BJ39" s="190"/>
      <c r="BK39" s="190" t="s">
        <v>671</v>
      </c>
      <c r="BL39" s="190"/>
      <c r="BM39" s="190" t="s">
        <v>671</v>
      </c>
      <c r="BN39" s="190" t="s">
        <v>671</v>
      </c>
      <c r="BO39" s="190" t="s">
        <v>671</v>
      </c>
      <c r="BP39" s="190" t="s">
        <v>671</v>
      </c>
      <c r="BQ39" s="190"/>
      <c r="BR39" s="190" t="s">
        <v>671</v>
      </c>
      <c r="BS39" s="190"/>
      <c r="BT39" s="190"/>
      <c r="BU39" s="190"/>
      <c r="BV39" s="190" t="s">
        <v>671</v>
      </c>
      <c r="BW39" s="190" t="s">
        <v>671</v>
      </c>
      <c r="BX39" s="190" t="s">
        <v>671</v>
      </c>
    </row>
    <row r="40" spans="1:76" ht="62.5">
      <c r="A40" s="171"/>
      <c r="B40" s="171"/>
      <c r="C40" s="174"/>
      <c r="D40" s="174"/>
      <c r="E40" s="174"/>
      <c r="F40" s="174"/>
      <c r="G40" s="174"/>
      <c r="H40" s="174" t="s">
        <v>707</v>
      </c>
      <c r="I40" s="196" t="s">
        <v>708</v>
      </c>
      <c r="J40" s="196" t="s">
        <v>481</v>
      </c>
      <c r="K40" s="196" t="s">
        <v>124</v>
      </c>
      <c r="L40" s="196" t="s">
        <v>709</v>
      </c>
      <c r="M40" s="196" t="s">
        <v>539</v>
      </c>
      <c r="N40" s="196" t="s">
        <v>481</v>
      </c>
      <c r="O40" s="196" t="s">
        <v>505</v>
      </c>
      <c r="P40" s="196" t="s">
        <v>540</v>
      </c>
      <c r="Q40" s="196" t="s">
        <v>710</v>
      </c>
      <c r="R40" s="196" t="s">
        <v>674</v>
      </c>
      <c r="S40" s="196" t="s">
        <v>508</v>
      </c>
      <c r="T40" s="196"/>
      <c r="U40" s="196"/>
      <c r="V40" s="197">
        <v>1</v>
      </c>
      <c r="W40" s="197">
        <v>2</v>
      </c>
      <c r="X40" s="197">
        <v>2</v>
      </c>
      <c r="Y40" s="200">
        <v>1453538858</v>
      </c>
      <c r="Z40" s="190" t="s">
        <v>491</v>
      </c>
      <c r="AA40" s="190" t="s">
        <v>713</v>
      </c>
      <c r="AB40" s="268">
        <v>508538858</v>
      </c>
      <c r="AC40" s="269">
        <v>0.3</v>
      </c>
      <c r="AD40" s="190" t="s">
        <v>714</v>
      </c>
      <c r="AE40" s="270">
        <v>45689</v>
      </c>
      <c r="AF40" s="270">
        <v>46022</v>
      </c>
      <c r="AG40" s="190" t="s">
        <v>715</v>
      </c>
      <c r="AH40" s="190" t="s">
        <v>541</v>
      </c>
      <c r="AI40" s="190"/>
      <c r="AJ40" s="190" t="s">
        <v>671</v>
      </c>
      <c r="AK40" s="190"/>
      <c r="AL40" s="190"/>
      <c r="AM40" s="190"/>
      <c r="AN40" s="190"/>
      <c r="AO40" s="190"/>
      <c r="AP40" s="190" t="s">
        <v>671</v>
      </c>
      <c r="AQ40" s="190" t="s">
        <v>671</v>
      </c>
      <c r="AR40" s="190"/>
      <c r="AS40" s="190"/>
      <c r="AT40" s="190" t="s">
        <v>671</v>
      </c>
      <c r="AU40" s="190" t="s">
        <v>671</v>
      </c>
      <c r="AV40" s="190" t="s">
        <v>671</v>
      </c>
      <c r="AW40" s="190"/>
      <c r="AX40" s="190"/>
      <c r="AY40" s="190" t="s">
        <v>671</v>
      </c>
      <c r="AZ40" s="190" t="s">
        <v>671</v>
      </c>
      <c r="BA40" s="190" t="s">
        <v>671</v>
      </c>
      <c r="BB40" s="190" t="s">
        <v>671</v>
      </c>
      <c r="BC40" s="190"/>
      <c r="BD40" s="190" t="s">
        <v>671</v>
      </c>
      <c r="BE40" s="190" t="s">
        <v>671</v>
      </c>
      <c r="BF40" s="190" t="s">
        <v>671</v>
      </c>
      <c r="BG40" s="190" t="s">
        <v>671</v>
      </c>
      <c r="BH40" s="190" t="s">
        <v>671</v>
      </c>
      <c r="BI40" s="190"/>
      <c r="BJ40" s="190" t="s">
        <v>671</v>
      </c>
      <c r="BK40" s="190"/>
      <c r="BL40" s="190"/>
      <c r="BM40" s="190"/>
      <c r="BN40" s="190"/>
      <c r="BO40" s="190" t="s">
        <v>671</v>
      </c>
      <c r="BP40" s="190"/>
      <c r="BQ40" s="190"/>
      <c r="BR40" s="190"/>
      <c r="BS40" s="190"/>
      <c r="BT40" s="190"/>
      <c r="BU40" s="190"/>
      <c r="BV40" s="190" t="s">
        <v>671</v>
      </c>
      <c r="BW40" s="190" t="s">
        <v>671</v>
      </c>
      <c r="BX40" s="190" t="s">
        <v>671</v>
      </c>
    </row>
    <row r="41" spans="1:76" ht="62.5">
      <c r="A41" s="172"/>
      <c r="B41" s="172"/>
      <c r="C41" s="175"/>
      <c r="D41" s="175"/>
      <c r="E41" s="175"/>
      <c r="F41" s="175"/>
      <c r="G41" s="175"/>
      <c r="H41" s="175" t="s">
        <v>707</v>
      </c>
      <c r="I41" s="194" t="s">
        <v>708</v>
      </c>
      <c r="J41" s="194" t="s">
        <v>481</v>
      </c>
      <c r="K41" s="194" t="s">
        <v>124</v>
      </c>
      <c r="L41" s="194" t="s">
        <v>709</v>
      </c>
      <c r="M41" s="194" t="s">
        <v>539</v>
      </c>
      <c r="N41" s="194" t="s">
        <v>481</v>
      </c>
      <c r="O41" s="194" t="s">
        <v>505</v>
      </c>
      <c r="P41" s="194" t="s">
        <v>540</v>
      </c>
      <c r="Q41" s="194" t="s">
        <v>710</v>
      </c>
      <c r="R41" s="194" t="s">
        <v>674</v>
      </c>
      <c r="S41" s="194" t="s">
        <v>508</v>
      </c>
      <c r="T41" s="194"/>
      <c r="U41" s="194"/>
      <c r="V41" s="198">
        <v>1</v>
      </c>
      <c r="W41" s="198">
        <v>2</v>
      </c>
      <c r="X41" s="198">
        <v>2</v>
      </c>
      <c r="Y41" s="201">
        <v>1453538858</v>
      </c>
      <c r="Z41" s="190"/>
      <c r="AA41" s="190" t="s">
        <v>716</v>
      </c>
      <c r="AB41" s="268">
        <v>0</v>
      </c>
      <c r="AC41" s="269">
        <v>0.1</v>
      </c>
      <c r="AD41" s="190" t="s">
        <v>717</v>
      </c>
      <c r="AE41" s="270">
        <v>45689</v>
      </c>
      <c r="AF41" s="270">
        <v>46022</v>
      </c>
      <c r="AG41" s="190" t="s">
        <v>718</v>
      </c>
      <c r="AH41" s="190" t="s">
        <v>541</v>
      </c>
      <c r="AI41" s="190"/>
      <c r="AJ41" s="190" t="s">
        <v>671</v>
      </c>
      <c r="AK41" s="190"/>
      <c r="AL41" s="190"/>
      <c r="AM41" s="190"/>
      <c r="AN41" s="190"/>
      <c r="AO41" s="190"/>
      <c r="AP41" s="190" t="s">
        <v>671</v>
      </c>
      <c r="AQ41" s="190" t="s">
        <v>671</v>
      </c>
      <c r="AR41" s="190"/>
      <c r="AS41" s="190"/>
      <c r="AT41" s="190" t="s">
        <v>671</v>
      </c>
      <c r="AU41" s="190" t="s">
        <v>671</v>
      </c>
      <c r="AV41" s="190" t="s">
        <v>671</v>
      </c>
      <c r="AW41" s="190"/>
      <c r="AX41" s="190"/>
      <c r="AY41" s="190" t="s">
        <v>671</v>
      </c>
      <c r="AZ41" s="190" t="s">
        <v>671</v>
      </c>
      <c r="BA41" s="190" t="s">
        <v>671</v>
      </c>
      <c r="BB41" s="190" t="s">
        <v>671</v>
      </c>
      <c r="BC41" s="190"/>
      <c r="BD41" s="190" t="s">
        <v>671</v>
      </c>
      <c r="BE41" s="190" t="s">
        <v>671</v>
      </c>
      <c r="BF41" s="190" t="s">
        <v>671</v>
      </c>
      <c r="BG41" s="190" t="s">
        <v>671</v>
      </c>
      <c r="BH41" s="190" t="s">
        <v>671</v>
      </c>
      <c r="BI41" s="190"/>
      <c r="BJ41" s="190" t="s">
        <v>671</v>
      </c>
      <c r="BK41" s="190"/>
      <c r="BL41" s="190"/>
      <c r="BM41" s="190"/>
      <c r="BN41" s="190"/>
      <c r="BO41" s="190" t="s">
        <v>671</v>
      </c>
      <c r="BP41" s="190"/>
      <c r="BQ41" s="190"/>
      <c r="BR41" s="190"/>
      <c r="BS41" s="190"/>
      <c r="BT41" s="190"/>
      <c r="BU41" s="190"/>
      <c r="BV41" s="190" t="s">
        <v>671</v>
      </c>
      <c r="BW41" s="190" t="s">
        <v>671</v>
      </c>
      <c r="BX41" s="190" t="s">
        <v>671</v>
      </c>
    </row>
    <row r="42" spans="1:76" ht="100">
      <c r="A42" s="157" t="s">
        <v>542</v>
      </c>
      <c r="B42" s="157" t="s">
        <v>543</v>
      </c>
      <c r="C42" s="161">
        <v>0.2</v>
      </c>
      <c r="D42" s="157" t="s">
        <v>719</v>
      </c>
      <c r="E42" s="161">
        <v>1</v>
      </c>
      <c r="F42" s="161">
        <v>1</v>
      </c>
      <c r="G42" s="160" t="s">
        <v>248</v>
      </c>
      <c r="H42" s="160" t="s">
        <v>247</v>
      </c>
      <c r="I42" s="233" t="s">
        <v>720</v>
      </c>
      <c r="J42" s="233" t="s">
        <v>650</v>
      </c>
      <c r="K42" s="233" t="s">
        <v>209</v>
      </c>
      <c r="L42" s="233" t="s">
        <v>721</v>
      </c>
      <c r="M42" s="233" t="s">
        <v>425</v>
      </c>
      <c r="N42" s="233" t="s">
        <v>426</v>
      </c>
      <c r="O42" s="233" t="s">
        <v>546</v>
      </c>
      <c r="P42" s="233" t="s">
        <v>428</v>
      </c>
      <c r="Q42" s="233" t="s">
        <v>211</v>
      </c>
      <c r="R42" s="233" t="s">
        <v>27</v>
      </c>
      <c r="S42" s="233" t="s">
        <v>508</v>
      </c>
      <c r="T42" s="215">
        <v>0</v>
      </c>
      <c r="U42" s="215">
        <v>0.5</v>
      </c>
      <c r="V42" s="215">
        <v>0.75</v>
      </c>
      <c r="W42" s="215">
        <v>1</v>
      </c>
      <c r="X42" s="215">
        <v>1</v>
      </c>
      <c r="Y42" s="211">
        <v>90200000</v>
      </c>
      <c r="Z42" s="233" t="s">
        <v>491</v>
      </c>
      <c r="AA42" s="233" t="s">
        <v>547</v>
      </c>
      <c r="AB42" s="211">
        <v>90200000</v>
      </c>
      <c r="AC42" s="215">
        <v>1</v>
      </c>
      <c r="AD42" s="233" t="s">
        <v>548</v>
      </c>
      <c r="AE42" s="234">
        <v>45748</v>
      </c>
      <c r="AF42" s="234">
        <v>46022</v>
      </c>
      <c r="AG42" s="233" t="s">
        <v>549</v>
      </c>
      <c r="AH42" s="233" t="s">
        <v>433</v>
      </c>
      <c r="AI42" s="233"/>
      <c r="AJ42" s="233"/>
      <c r="AK42" s="233"/>
      <c r="AL42" s="233"/>
      <c r="AM42" s="233"/>
      <c r="AN42" s="233"/>
      <c r="AO42" s="233"/>
      <c r="AP42" s="233"/>
      <c r="AQ42" s="233"/>
      <c r="AR42" s="233"/>
      <c r="AS42" s="233"/>
      <c r="AT42" s="233" t="s">
        <v>405</v>
      </c>
      <c r="AU42" s="233"/>
      <c r="AV42" s="233"/>
      <c r="AW42" s="233" t="s">
        <v>405</v>
      </c>
      <c r="AX42" s="233" t="s">
        <v>405</v>
      </c>
      <c r="AY42" s="233"/>
      <c r="AZ42" s="233" t="s">
        <v>405</v>
      </c>
      <c r="BA42" s="233"/>
      <c r="BB42" s="233" t="s">
        <v>405</v>
      </c>
      <c r="BC42" s="233"/>
      <c r="BD42" s="233" t="s">
        <v>405</v>
      </c>
      <c r="BE42" s="233"/>
      <c r="BF42" s="233"/>
      <c r="BG42" s="233"/>
      <c r="BH42" s="233"/>
      <c r="BI42" s="233"/>
      <c r="BJ42" s="233"/>
      <c r="BK42" s="233"/>
      <c r="BL42" s="233"/>
      <c r="BM42" s="233"/>
      <c r="BN42" s="233"/>
      <c r="BO42" s="233"/>
      <c r="BP42" s="233"/>
      <c r="BQ42" s="233"/>
      <c r="BR42" s="233"/>
      <c r="BS42" s="233"/>
      <c r="BT42" s="233"/>
      <c r="BU42" s="233"/>
      <c r="BV42" s="233"/>
      <c r="BW42" s="233"/>
      <c r="BX42" s="233"/>
    </row>
    <row r="43" spans="1:76" ht="38.25" customHeight="1">
      <c r="A43" s="158"/>
      <c r="B43" s="158"/>
      <c r="C43" s="162"/>
      <c r="D43" s="158"/>
      <c r="E43" s="162"/>
      <c r="F43" s="162"/>
      <c r="G43" s="161" t="s">
        <v>264</v>
      </c>
      <c r="H43" s="161" t="s">
        <v>722</v>
      </c>
      <c r="I43" s="206" t="s">
        <v>684</v>
      </c>
      <c r="J43" s="206" t="s">
        <v>503</v>
      </c>
      <c r="K43" s="206" t="s">
        <v>224</v>
      </c>
      <c r="L43" s="206" t="s">
        <v>723</v>
      </c>
      <c r="M43" s="206" t="s">
        <v>504</v>
      </c>
      <c r="N43" s="206" t="s">
        <v>503</v>
      </c>
      <c r="O43" s="206" t="s">
        <v>505</v>
      </c>
      <c r="P43" s="206" t="s">
        <v>550</v>
      </c>
      <c r="Q43" s="206" t="s">
        <v>724</v>
      </c>
      <c r="R43" s="206" t="s">
        <v>27</v>
      </c>
      <c r="S43" s="206">
        <v>100</v>
      </c>
      <c r="T43" s="206">
        <v>25</v>
      </c>
      <c r="U43" s="206">
        <v>50</v>
      </c>
      <c r="V43" s="206">
        <v>75</v>
      </c>
      <c r="W43" s="206">
        <v>100</v>
      </c>
      <c r="X43" s="206">
        <v>100</v>
      </c>
      <c r="Y43" s="212">
        <v>0</v>
      </c>
      <c r="Z43" s="216" t="s">
        <v>508</v>
      </c>
      <c r="AA43" s="233" t="s">
        <v>725</v>
      </c>
      <c r="AB43" s="211">
        <v>0</v>
      </c>
      <c r="AC43" s="215">
        <v>0.2</v>
      </c>
      <c r="AD43" s="233" t="s">
        <v>726</v>
      </c>
      <c r="AE43" s="234">
        <v>45691</v>
      </c>
      <c r="AF43" s="234">
        <v>46022</v>
      </c>
      <c r="AG43" s="233" t="s">
        <v>552</v>
      </c>
      <c r="AH43" s="233" t="s">
        <v>404</v>
      </c>
      <c r="AI43" s="233" t="s">
        <v>405</v>
      </c>
      <c r="AJ43" s="233"/>
      <c r="AK43" s="233"/>
      <c r="AL43" s="233"/>
      <c r="AM43" s="233"/>
      <c r="AN43" s="233"/>
      <c r="AO43" s="233"/>
      <c r="AP43" s="233"/>
      <c r="AQ43" s="233"/>
      <c r="AR43" s="233"/>
      <c r="AS43" s="233"/>
      <c r="AT43" s="233" t="s">
        <v>405</v>
      </c>
      <c r="AU43" s="233" t="s">
        <v>405</v>
      </c>
      <c r="AV43" s="233"/>
      <c r="AW43" s="233" t="s">
        <v>405</v>
      </c>
      <c r="AX43" s="233" t="s">
        <v>405</v>
      </c>
      <c r="AY43" s="233" t="s">
        <v>405</v>
      </c>
      <c r="AZ43" s="233" t="s">
        <v>405</v>
      </c>
      <c r="BA43" s="233" t="s">
        <v>405</v>
      </c>
      <c r="BB43" s="233" t="s">
        <v>405</v>
      </c>
      <c r="BC43" s="233"/>
      <c r="BD43" s="233"/>
      <c r="BE43" s="233"/>
      <c r="BF43" s="233" t="s">
        <v>405</v>
      </c>
      <c r="BG43" s="233"/>
      <c r="BH43" s="233"/>
      <c r="BI43" s="233"/>
      <c r="BJ43" s="233"/>
      <c r="BK43" s="233"/>
      <c r="BL43" s="233"/>
      <c r="BM43" s="233"/>
      <c r="BN43" s="233"/>
      <c r="BO43" s="233"/>
      <c r="BP43" s="233"/>
      <c r="BQ43" s="233"/>
      <c r="BR43" s="233"/>
      <c r="BS43" s="233"/>
      <c r="BT43" s="233"/>
      <c r="BU43" s="233"/>
      <c r="BV43" s="233"/>
      <c r="BW43" s="233"/>
      <c r="BX43" s="233"/>
    </row>
    <row r="44" spans="1:76" ht="37.5" customHeight="1">
      <c r="A44" s="158"/>
      <c r="B44" s="158"/>
      <c r="C44" s="162"/>
      <c r="D44" s="158"/>
      <c r="E44" s="162"/>
      <c r="F44" s="162"/>
      <c r="G44" s="162"/>
      <c r="H44" s="162" t="s">
        <v>722</v>
      </c>
      <c r="I44" s="210" t="s">
        <v>684</v>
      </c>
      <c r="J44" s="210" t="s">
        <v>503</v>
      </c>
      <c r="K44" s="210" t="s">
        <v>224</v>
      </c>
      <c r="L44" s="210" t="s">
        <v>723</v>
      </c>
      <c r="M44" s="210"/>
      <c r="N44" s="210" t="s">
        <v>503</v>
      </c>
      <c r="O44" s="210" t="s">
        <v>505</v>
      </c>
      <c r="P44" s="210" t="s">
        <v>550</v>
      </c>
      <c r="Q44" s="210" t="s">
        <v>724</v>
      </c>
      <c r="R44" s="210" t="s">
        <v>27</v>
      </c>
      <c r="S44" s="210">
        <v>100</v>
      </c>
      <c r="T44" s="210">
        <v>25</v>
      </c>
      <c r="U44" s="210">
        <v>50</v>
      </c>
      <c r="V44" s="210">
        <v>75</v>
      </c>
      <c r="W44" s="210">
        <v>100</v>
      </c>
      <c r="X44" s="210">
        <v>100</v>
      </c>
      <c r="Y44" s="213"/>
      <c r="Z44" s="217"/>
      <c r="AA44" s="233" t="s">
        <v>727</v>
      </c>
      <c r="AB44" s="211">
        <v>0</v>
      </c>
      <c r="AC44" s="215">
        <v>0.2</v>
      </c>
      <c r="AD44" s="233" t="s">
        <v>728</v>
      </c>
      <c r="AE44" s="234">
        <v>45691</v>
      </c>
      <c r="AF44" s="234">
        <v>46022</v>
      </c>
      <c r="AG44" s="233" t="s">
        <v>552</v>
      </c>
      <c r="AH44" s="233" t="s">
        <v>404</v>
      </c>
      <c r="AI44" s="233"/>
      <c r="AJ44" s="233"/>
      <c r="AK44" s="233"/>
      <c r="AL44" s="233"/>
      <c r="AM44" s="233"/>
      <c r="AN44" s="233"/>
      <c r="AO44" s="233"/>
      <c r="AP44" s="233"/>
      <c r="AQ44" s="233"/>
      <c r="AR44" s="233"/>
      <c r="AS44" s="233"/>
      <c r="AT44" s="233" t="s">
        <v>405</v>
      </c>
      <c r="AU44" s="233" t="s">
        <v>405</v>
      </c>
      <c r="AV44" s="233"/>
      <c r="AW44" s="233" t="s">
        <v>405</v>
      </c>
      <c r="AX44" s="233" t="s">
        <v>405</v>
      </c>
      <c r="AY44" s="233" t="s">
        <v>405</v>
      </c>
      <c r="AZ44" s="233" t="s">
        <v>405</v>
      </c>
      <c r="BA44" s="233" t="s">
        <v>405</v>
      </c>
      <c r="BB44" s="233" t="s">
        <v>405</v>
      </c>
      <c r="BC44" s="233"/>
      <c r="BD44" s="233"/>
      <c r="BE44" s="233"/>
      <c r="BF44" s="233" t="s">
        <v>405</v>
      </c>
      <c r="BG44" s="233"/>
      <c r="BH44" s="233"/>
      <c r="BI44" s="233"/>
      <c r="BJ44" s="233"/>
      <c r="BK44" s="233"/>
      <c r="BL44" s="233"/>
      <c r="BM44" s="233"/>
      <c r="BN44" s="233"/>
      <c r="BO44" s="233"/>
      <c r="BP44" s="233"/>
      <c r="BQ44" s="233"/>
      <c r="BR44" s="233"/>
      <c r="BS44" s="233"/>
      <c r="BT44" s="233"/>
      <c r="BU44" s="233"/>
      <c r="BV44" s="233"/>
      <c r="BW44" s="233"/>
      <c r="BX44" s="233"/>
    </row>
    <row r="45" spans="1:76" ht="25.5" customHeight="1">
      <c r="A45" s="158"/>
      <c r="B45" s="158"/>
      <c r="C45" s="162"/>
      <c r="D45" s="158"/>
      <c r="E45" s="162"/>
      <c r="F45" s="162"/>
      <c r="G45" s="162"/>
      <c r="H45" s="162" t="s">
        <v>722</v>
      </c>
      <c r="I45" s="210" t="s">
        <v>684</v>
      </c>
      <c r="J45" s="210" t="s">
        <v>503</v>
      </c>
      <c r="K45" s="210" t="s">
        <v>224</v>
      </c>
      <c r="L45" s="210" t="s">
        <v>723</v>
      </c>
      <c r="M45" s="210"/>
      <c r="N45" s="210" t="s">
        <v>503</v>
      </c>
      <c r="O45" s="210" t="s">
        <v>505</v>
      </c>
      <c r="P45" s="210" t="s">
        <v>550</v>
      </c>
      <c r="Q45" s="210" t="s">
        <v>724</v>
      </c>
      <c r="R45" s="210" t="s">
        <v>27</v>
      </c>
      <c r="S45" s="210">
        <v>100</v>
      </c>
      <c r="T45" s="210">
        <v>25</v>
      </c>
      <c r="U45" s="210">
        <v>50</v>
      </c>
      <c r="V45" s="210">
        <v>75</v>
      </c>
      <c r="W45" s="210">
        <v>100</v>
      </c>
      <c r="X45" s="210">
        <v>100</v>
      </c>
      <c r="Y45" s="213"/>
      <c r="Z45" s="217"/>
      <c r="AA45" s="233" t="s">
        <v>558</v>
      </c>
      <c r="AB45" s="211">
        <v>0</v>
      </c>
      <c r="AC45" s="215">
        <v>0.2</v>
      </c>
      <c r="AD45" s="233" t="s">
        <v>729</v>
      </c>
      <c r="AE45" s="234">
        <v>45664</v>
      </c>
      <c r="AF45" s="234">
        <v>46022</v>
      </c>
      <c r="AG45" s="233" t="s">
        <v>552</v>
      </c>
      <c r="AH45" s="233" t="s">
        <v>404</v>
      </c>
      <c r="AI45" s="233"/>
      <c r="AJ45" s="233"/>
      <c r="AK45" s="233"/>
      <c r="AL45" s="233"/>
      <c r="AM45" s="233"/>
      <c r="AN45" s="233"/>
      <c r="AO45" s="233"/>
      <c r="AP45" s="233"/>
      <c r="AQ45" s="233"/>
      <c r="AR45" s="233"/>
      <c r="AS45" s="233"/>
      <c r="AT45" s="233" t="s">
        <v>405</v>
      </c>
      <c r="AU45" s="233" t="s">
        <v>405</v>
      </c>
      <c r="AV45" s="233"/>
      <c r="AW45" s="233" t="s">
        <v>405</v>
      </c>
      <c r="AX45" s="233" t="s">
        <v>405</v>
      </c>
      <c r="AY45" s="233" t="s">
        <v>405</v>
      </c>
      <c r="AZ45" s="233" t="s">
        <v>405</v>
      </c>
      <c r="BA45" s="233" t="s">
        <v>405</v>
      </c>
      <c r="BB45" s="233" t="s">
        <v>405</v>
      </c>
      <c r="BC45" s="233"/>
      <c r="BD45" s="233"/>
      <c r="BE45" s="233"/>
      <c r="BF45" s="233" t="s">
        <v>405</v>
      </c>
      <c r="BG45" s="233"/>
      <c r="BH45" s="233"/>
      <c r="BI45" s="233"/>
      <c r="BJ45" s="233"/>
      <c r="BK45" s="233"/>
      <c r="BL45" s="233"/>
      <c r="BM45" s="233"/>
      <c r="BN45" s="233"/>
      <c r="BO45" s="233"/>
      <c r="BP45" s="233"/>
      <c r="BQ45" s="233"/>
      <c r="BR45" s="233"/>
      <c r="BS45" s="233"/>
      <c r="BT45" s="233"/>
      <c r="BU45" s="233"/>
      <c r="BV45" s="233"/>
      <c r="BW45" s="233"/>
      <c r="BX45" s="233"/>
    </row>
    <row r="46" spans="1:76" ht="37.5" customHeight="1">
      <c r="A46" s="158"/>
      <c r="B46" s="158"/>
      <c r="C46" s="162"/>
      <c r="D46" s="158"/>
      <c r="E46" s="162"/>
      <c r="F46" s="162"/>
      <c r="G46" s="162"/>
      <c r="H46" s="162" t="s">
        <v>722</v>
      </c>
      <c r="I46" s="210" t="s">
        <v>684</v>
      </c>
      <c r="J46" s="210" t="s">
        <v>503</v>
      </c>
      <c r="K46" s="210" t="s">
        <v>224</v>
      </c>
      <c r="L46" s="210" t="s">
        <v>723</v>
      </c>
      <c r="M46" s="210"/>
      <c r="N46" s="210" t="s">
        <v>503</v>
      </c>
      <c r="O46" s="210" t="s">
        <v>505</v>
      </c>
      <c r="P46" s="210" t="s">
        <v>550</v>
      </c>
      <c r="Q46" s="210" t="s">
        <v>724</v>
      </c>
      <c r="R46" s="210" t="s">
        <v>27</v>
      </c>
      <c r="S46" s="210">
        <v>100</v>
      </c>
      <c r="T46" s="210">
        <v>25</v>
      </c>
      <c r="U46" s="210">
        <v>50</v>
      </c>
      <c r="V46" s="210">
        <v>75</v>
      </c>
      <c r="W46" s="210">
        <v>100</v>
      </c>
      <c r="X46" s="210">
        <v>100</v>
      </c>
      <c r="Y46" s="213"/>
      <c r="Z46" s="217"/>
      <c r="AA46" s="233" t="s">
        <v>730</v>
      </c>
      <c r="AB46" s="211">
        <v>0</v>
      </c>
      <c r="AC46" s="215">
        <v>0.2</v>
      </c>
      <c r="AD46" s="233" t="s">
        <v>731</v>
      </c>
      <c r="AE46" s="234">
        <v>45691</v>
      </c>
      <c r="AF46" s="234">
        <v>46022</v>
      </c>
      <c r="AG46" s="233" t="s">
        <v>552</v>
      </c>
      <c r="AH46" s="233" t="s">
        <v>404</v>
      </c>
      <c r="AI46" s="233"/>
      <c r="AJ46" s="233"/>
      <c r="AK46" s="233"/>
      <c r="AL46" s="233"/>
      <c r="AM46" s="233"/>
      <c r="AN46" s="233"/>
      <c r="AO46" s="233"/>
      <c r="AP46" s="233"/>
      <c r="AQ46" s="233"/>
      <c r="AR46" s="233"/>
      <c r="AS46" s="233"/>
      <c r="AT46" s="233" t="s">
        <v>405</v>
      </c>
      <c r="AU46" s="233" t="s">
        <v>405</v>
      </c>
      <c r="AV46" s="233"/>
      <c r="AW46" s="233" t="s">
        <v>405</v>
      </c>
      <c r="AX46" s="233" t="s">
        <v>405</v>
      </c>
      <c r="AY46" s="233" t="s">
        <v>405</v>
      </c>
      <c r="AZ46" s="233" t="s">
        <v>405</v>
      </c>
      <c r="BA46" s="233" t="s">
        <v>405</v>
      </c>
      <c r="BB46" s="233" t="s">
        <v>405</v>
      </c>
      <c r="BC46" s="233"/>
      <c r="BD46" s="233"/>
      <c r="BE46" s="233"/>
      <c r="BF46" s="233" t="s">
        <v>405</v>
      </c>
      <c r="BG46" s="233"/>
      <c r="BH46" s="233"/>
      <c r="BI46" s="233"/>
      <c r="BJ46" s="233"/>
      <c r="BK46" s="233"/>
      <c r="BL46" s="233"/>
      <c r="BM46" s="233"/>
      <c r="BN46" s="233"/>
      <c r="BO46" s="233"/>
      <c r="BP46" s="233"/>
      <c r="BQ46" s="233"/>
      <c r="BR46" s="233"/>
      <c r="BS46" s="233"/>
      <c r="BT46" s="233"/>
      <c r="BU46" s="233"/>
      <c r="BV46" s="233"/>
      <c r="BW46" s="233"/>
      <c r="BX46" s="233"/>
    </row>
    <row r="47" spans="1:76" ht="37.5">
      <c r="A47" s="158"/>
      <c r="B47" s="158"/>
      <c r="C47" s="162"/>
      <c r="D47" s="158"/>
      <c r="E47" s="162"/>
      <c r="F47" s="162"/>
      <c r="G47" s="163"/>
      <c r="H47" s="163" t="s">
        <v>722</v>
      </c>
      <c r="I47" s="207" t="s">
        <v>684</v>
      </c>
      <c r="J47" s="207" t="s">
        <v>503</v>
      </c>
      <c r="K47" s="207" t="s">
        <v>733</v>
      </c>
      <c r="L47" s="207" t="s">
        <v>723</v>
      </c>
      <c r="M47" s="207"/>
      <c r="N47" s="207" t="s">
        <v>503</v>
      </c>
      <c r="O47" s="207" t="s">
        <v>505</v>
      </c>
      <c r="P47" s="207" t="s">
        <v>550</v>
      </c>
      <c r="Q47" s="207" t="s">
        <v>724</v>
      </c>
      <c r="R47" s="207" t="s">
        <v>27</v>
      </c>
      <c r="S47" s="207">
        <v>100</v>
      </c>
      <c r="T47" s="207">
        <v>25</v>
      </c>
      <c r="U47" s="207">
        <v>50</v>
      </c>
      <c r="V47" s="207">
        <v>75</v>
      </c>
      <c r="W47" s="207">
        <v>100</v>
      </c>
      <c r="X47" s="207">
        <v>100</v>
      </c>
      <c r="Y47" s="214"/>
      <c r="Z47" s="218"/>
      <c r="AA47" s="233" t="s">
        <v>734</v>
      </c>
      <c r="AB47" s="211">
        <v>0</v>
      </c>
      <c r="AC47" s="215">
        <v>0.2</v>
      </c>
      <c r="AD47" s="233" t="s">
        <v>735</v>
      </c>
      <c r="AE47" s="234">
        <v>45992</v>
      </c>
      <c r="AF47" s="234">
        <v>46022</v>
      </c>
      <c r="AG47" s="233" t="s">
        <v>552</v>
      </c>
      <c r="AH47" s="233" t="s">
        <v>404</v>
      </c>
      <c r="AI47" s="233"/>
      <c r="AJ47" s="233"/>
      <c r="AK47" s="233"/>
      <c r="AL47" s="233"/>
      <c r="AM47" s="233"/>
      <c r="AN47" s="233"/>
      <c r="AO47" s="233"/>
      <c r="AP47" s="233"/>
      <c r="AQ47" s="233"/>
      <c r="AR47" s="233"/>
      <c r="AS47" s="233"/>
      <c r="AT47" s="233" t="s">
        <v>405</v>
      </c>
      <c r="AU47" s="233" t="s">
        <v>405</v>
      </c>
      <c r="AV47" s="233"/>
      <c r="AW47" s="233" t="s">
        <v>405</v>
      </c>
      <c r="AX47" s="233" t="s">
        <v>405</v>
      </c>
      <c r="AY47" s="233" t="s">
        <v>405</v>
      </c>
      <c r="AZ47" s="233" t="s">
        <v>405</v>
      </c>
      <c r="BA47" s="233" t="s">
        <v>405</v>
      </c>
      <c r="BB47" s="233" t="s">
        <v>405</v>
      </c>
      <c r="BC47" s="233"/>
      <c r="BD47" s="233"/>
      <c r="BE47" s="233"/>
      <c r="BF47" s="233" t="s">
        <v>405</v>
      </c>
      <c r="BG47" s="233"/>
      <c r="BH47" s="233"/>
      <c r="BI47" s="233"/>
      <c r="BJ47" s="233"/>
      <c r="BK47" s="233"/>
      <c r="BL47" s="233"/>
      <c r="BM47" s="233"/>
      <c r="BN47" s="233"/>
      <c r="BO47" s="233"/>
      <c r="BP47" s="233"/>
      <c r="BQ47" s="233"/>
      <c r="BR47" s="233"/>
      <c r="BS47" s="233"/>
      <c r="BT47" s="233"/>
      <c r="BU47" s="233"/>
      <c r="BV47" s="233"/>
      <c r="BW47" s="233"/>
      <c r="BX47" s="233"/>
    </row>
    <row r="48" spans="1:76" ht="37.5">
      <c r="A48" s="158"/>
      <c r="B48" s="158"/>
      <c r="C48" s="162"/>
      <c r="D48" s="158"/>
      <c r="E48" s="162"/>
      <c r="F48" s="162"/>
      <c r="G48" s="161" t="s">
        <v>22</v>
      </c>
      <c r="H48" s="208" t="s">
        <v>737</v>
      </c>
      <c r="I48" s="202" t="s">
        <v>738</v>
      </c>
      <c r="J48" s="202" t="s">
        <v>481</v>
      </c>
      <c r="K48" s="202" t="s">
        <v>24</v>
      </c>
      <c r="L48" s="202" t="s">
        <v>739</v>
      </c>
      <c r="M48" s="202" t="s">
        <v>560</v>
      </c>
      <c r="N48" s="202" t="s">
        <v>740</v>
      </c>
      <c r="O48" s="202" t="s">
        <v>505</v>
      </c>
      <c r="P48" s="202" t="s">
        <v>741</v>
      </c>
      <c r="Q48" s="202" t="s">
        <v>742</v>
      </c>
      <c r="R48" s="202" t="s">
        <v>27</v>
      </c>
      <c r="S48" s="202">
        <v>0.94</v>
      </c>
      <c r="T48" s="202">
        <v>0.15</v>
      </c>
      <c r="U48" s="202">
        <v>0.4</v>
      </c>
      <c r="V48" s="202">
        <v>0.75</v>
      </c>
      <c r="W48" s="202">
        <v>1</v>
      </c>
      <c r="X48" s="202">
        <v>1</v>
      </c>
      <c r="Y48" s="220">
        <v>44000000</v>
      </c>
      <c r="Z48" s="202" t="s">
        <v>491</v>
      </c>
      <c r="AA48" s="233" t="s">
        <v>743</v>
      </c>
      <c r="AB48" s="211">
        <v>0</v>
      </c>
      <c r="AC48" s="215">
        <v>0.25</v>
      </c>
      <c r="AD48" s="233" t="s">
        <v>35</v>
      </c>
      <c r="AE48" s="234">
        <v>45689</v>
      </c>
      <c r="AF48" s="234">
        <v>46022</v>
      </c>
      <c r="AG48" s="233" t="s">
        <v>36</v>
      </c>
      <c r="AH48" s="233" t="s">
        <v>404</v>
      </c>
      <c r="AI48" s="233" t="s">
        <v>405</v>
      </c>
      <c r="AJ48" s="233" t="s">
        <v>661</v>
      </c>
      <c r="AK48" s="233" t="s">
        <v>661</v>
      </c>
      <c r="AL48" s="233" t="s">
        <v>661</v>
      </c>
      <c r="AM48" s="233" t="s">
        <v>661</v>
      </c>
      <c r="AN48" s="233" t="s">
        <v>661</v>
      </c>
      <c r="AO48" s="233" t="s">
        <v>661</v>
      </c>
      <c r="AP48" s="233" t="s">
        <v>661</v>
      </c>
      <c r="AQ48" s="233" t="s">
        <v>661</v>
      </c>
      <c r="AR48" s="233" t="s">
        <v>661</v>
      </c>
      <c r="AS48" s="233" t="s">
        <v>661</v>
      </c>
      <c r="AT48" s="233" t="s">
        <v>405</v>
      </c>
      <c r="AU48" s="233" t="s">
        <v>405</v>
      </c>
      <c r="AV48" s="233" t="s">
        <v>661</v>
      </c>
      <c r="AW48" s="233" t="s">
        <v>405</v>
      </c>
      <c r="AX48" s="233" t="s">
        <v>405</v>
      </c>
      <c r="AY48" s="233" t="s">
        <v>405</v>
      </c>
      <c r="AZ48" s="233" t="s">
        <v>405</v>
      </c>
      <c r="BA48" s="233" t="s">
        <v>405</v>
      </c>
      <c r="BB48" s="233" t="s">
        <v>405</v>
      </c>
      <c r="BC48" s="233" t="s">
        <v>405</v>
      </c>
      <c r="BD48" s="233" t="s">
        <v>661</v>
      </c>
      <c r="BE48" s="233" t="s">
        <v>405</v>
      </c>
      <c r="BF48" s="233" t="s">
        <v>405</v>
      </c>
      <c r="BG48" s="233" t="s">
        <v>405</v>
      </c>
      <c r="BH48" s="233" t="s">
        <v>661</v>
      </c>
      <c r="BI48" s="233" t="s">
        <v>661</v>
      </c>
      <c r="BJ48" s="233" t="s">
        <v>661</v>
      </c>
      <c r="BK48" s="233" t="s">
        <v>661</v>
      </c>
      <c r="BL48" s="233" t="s">
        <v>661</v>
      </c>
      <c r="BM48" s="233" t="s">
        <v>661</v>
      </c>
      <c r="BN48" s="233" t="s">
        <v>661</v>
      </c>
      <c r="BO48" s="233" t="s">
        <v>661</v>
      </c>
      <c r="BP48" s="233" t="s">
        <v>661</v>
      </c>
      <c r="BQ48" s="233" t="s">
        <v>661</v>
      </c>
      <c r="BR48" s="233" t="s">
        <v>661</v>
      </c>
      <c r="BS48" s="233" t="s">
        <v>661</v>
      </c>
      <c r="BT48" s="233" t="s">
        <v>661</v>
      </c>
      <c r="BU48" s="233" t="s">
        <v>661</v>
      </c>
      <c r="BV48" s="233" t="s">
        <v>661</v>
      </c>
      <c r="BW48" s="233" t="s">
        <v>661</v>
      </c>
      <c r="BX48" s="233" t="s">
        <v>661</v>
      </c>
    </row>
    <row r="49" spans="1:76" ht="37.5">
      <c r="A49" s="158"/>
      <c r="B49" s="158"/>
      <c r="C49" s="162"/>
      <c r="D49" s="158"/>
      <c r="E49" s="162"/>
      <c r="F49" s="162"/>
      <c r="G49" s="162"/>
      <c r="H49" s="223" t="s">
        <v>737</v>
      </c>
      <c r="I49" s="219" t="s">
        <v>738</v>
      </c>
      <c r="J49" s="219" t="s">
        <v>481</v>
      </c>
      <c r="K49" s="219" t="s">
        <v>24</v>
      </c>
      <c r="L49" s="219" t="s">
        <v>739</v>
      </c>
      <c r="M49" s="219" t="s">
        <v>560</v>
      </c>
      <c r="N49" s="219" t="s">
        <v>740</v>
      </c>
      <c r="O49" s="219" t="s">
        <v>505</v>
      </c>
      <c r="P49" s="219" t="s">
        <v>741</v>
      </c>
      <c r="Q49" s="219" t="s">
        <v>744</v>
      </c>
      <c r="R49" s="219" t="s">
        <v>27</v>
      </c>
      <c r="S49" s="219">
        <v>0.94</v>
      </c>
      <c r="T49" s="219">
        <v>0.15</v>
      </c>
      <c r="U49" s="219">
        <v>0.4</v>
      </c>
      <c r="V49" s="219">
        <v>0.75</v>
      </c>
      <c r="W49" s="219">
        <v>1</v>
      </c>
      <c r="X49" s="219">
        <v>1</v>
      </c>
      <c r="Y49" s="221">
        <v>44000001</v>
      </c>
      <c r="Z49" s="219" t="s">
        <v>491</v>
      </c>
      <c r="AA49" s="233" t="s">
        <v>745</v>
      </c>
      <c r="AB49" s="211">
        <v>44000000</v>
      </c>
      <c r="AC49" s="215">
        <v>0.25</v>
      </c>
      <c r="AD49" s="233" t="s">
        <v>38</v>
      </c>
      <c r="AE49" s="234">
        <v>45689</v>
      </c>
      <c r="AF49" s="234">
        <v>46022</v>
      </c>
      <c r="AG49" s="233" t="s">
        <v>33</v>
      </c>
      <c r="AH49" s="233" t="s">
        <v>404</v>
      </c>
      <c r="AI49" s="233" t="s">
        <v>661</v>
      </c>
      <c r="AJ49" s="233" t="s">
        <v>405</v>
      </c>
      <c r="AK49" s="233" t="s">
        <v>405</v>
      </c>
      <c r="AL49" s="233" t="s">
        <v>661</v>
      </c>
      <c r="AM49" s="233" t="s">
        <v>661</v>
      </c>
      <c r="AN49" s="233" t="s">
        <v>405</v>
      </c>
      <c r="AO49" s="233" t="s">
        <v>661</v>
      </c>
      <c r="AP49" s="233" t="s">
        <v>661</v>
      </c>
      <c r="AQ49" s="233" t="s">
        <v>661</v>
      </c>
      <c r="AR49" s="233" t="s">
        <v>661</v>
      </c>
      <c r="AS49" s="233" t="s">
        <v>661</v>
      </c>
      <c r="AT49" s="233" t="s">
        <v>405</v>
      </c>
      <c r="AU49" s="233" t="s">
        <v>405</v>
      </c>
      <c r="AV49" s="233" t="s">
        <v>661</v>
      </c>
      <c r="AW49" s="233" t="s">
        <v>405</v>
      </c>
      <c r="AX49" s="233" t="s">
        <v>405</v>
      </c>
      <c r="AY49" s="233" t="s">
        <v>405</v>
      </c>
      <c r="AZ49" s="233" t="s">
        <v>405</v>
      </c>
      <c r="BA49" s="233" t="s">
        <v>405</v>
      </c>
      <c r="BB49" s="233" t="s">
        <v>405</v>
      </c>
      <c r="BC49" s="233" t="s">
        <v>405</v>
      </c>
      <c r="BD49" s="233" t="s">
        <v>661</v>
      </c>
      <c r="BE49" s="233" t="s">
        <v>405</v>
      </c>
      <c r="BF49" s="233" t="s">
        <v>405</v>
      </c>
      <c r="BG49" s="233" t="s">
        <v>405</v>
      </c>
      <c r="BH49" s="233" t="s">
        <v>661</v>
      </c>
      <c r="BI49" s="233" t="s">
        <v>661</v>
      </c>
      <c r="BJ49" s="233" t="s">
        <v>661</v>
      </c>
      <c r="BK49" s="233" t="s">
        <v>661</v>
      </c>
      <c r="BL49" s="233" t="s">
        <v>661</v>
      </c>
      <c r="BM49" s="233" t="s">
        <v>661</v>
      </c>
      <c r="BN49" s="233" t="s">
        <v>661</v>
      </c>
      <c r="BO49" s="233" t="s">
        <v>405</v>
      </c>
      <c r="BP49" s="233" t="s">
        <v>661</v>
      </c>
      <c r="BQ49" s="233" t="s">
        <v>661</v>
      </c>
      <c r="BR49" s="233" t="s">
        <v>661</v>
      </c>
      <c r="BS49" s="233" t="s">
        <v>661</v>
      </c>
      <c r="BT49" s="233" t="s">
        <v>661</v>
      </c>
      <c r="BU49" s="233" t="s">
        <v>661</v>
      </c>
      <c r="BV49" s="233" t="s">
        <v>661</v>
      </c>
      <c r="BW49" s="233" t="s">
        <v>661</v>
      </c>
      <c r="BX49" s="233" t="s">
        <v>661</v>
      </c>
    </row>
    <row r="50" spans="1:76" ht="50">
      <c r="A50" s="158"/>
      <c r="B50" s="158"/>
      <c r="C50" s="162"/>
      <c r="D50" s="158"/>
      <c r="E50" s="162"/>
      <c r="F50" s="162"/>
      <c r="G50" s="162"/>
      <c r="H50" s="223" t="s">
        <v>737</v>
      </c>
      <c r="I50" s="219" t="s">
        <v>738</v>
      </c>
      <c r="J50" s="219" t="s">
        <v>481</v>
      </c>
      <c r="K50" s="219" t="s">
        <v>24</v>
      </c>
      <c r="L50" s="219" t="s">
        <v>739</v>
      </c>
      <c r="M50" s="219" t="s">
        <v>560</v>
      </c>
      <c r="N50" s="219" t="s">
        <v>740</v>
      </c>
      <c r="O50" s="219" t="s">
        <v>505</v>
      </c>
      <c r="P50" s="219" t="s">
        <v>741</v>
      </c>
      <c r="Q50" s="219" t="s">
        <v>746</v>
      </c>
      <c r="R50" s="219" t="s">
        <v>27</v>
      </c>
      <c r="S50" s="219">
        <v>0.94</v>
      </c>
      <c r="T50" s="219">
        <v>0.15</v>
      </c>
      <c r="U50" s="219">
        <v>0.4</v>
      </c>
      <c r="V50" s="219">
        <v>0.75</v>
      </c>
      <c r="W50" s="219">
        <v>1</v>
      </c>
      <c r="X50" s="219">
        <v>1</v>
      </c>
      <c r="Y50" s="221">
        <v>44000002</v>
      </c>
      <c r="Z50" s="219" t="s">
        <v>491</v>
      </c>
      <c r="AA50" s="233" t="s">
        <v>747</v>
      </c>
      <c r="AB50" s="211">
        <v>0</v>
      </c>
      <c r="AC50" s="215">
        <v>0.25</v>
      </c>
      <c r="AD50" s="233" t="s">
        <v>32</v>
      </c>
      <c r="AE50" s="234">
        <v>45689</v>
      </c>
      <c r="AF50" s="234">
        <v>46022</v>
      </c>
      <c r="AG50" s="233" t="s">
        <v>33</v>
      </c>
      <c r="AH50" s="233" t="s">
        <v>404</v>
      </c>
      <c r="AI50" s="233" t="s">
        <v>405</v>
      </c>
      <c r="AJ50" s="233" t="s">
        <v>661</v>
      </c>
      <c r="AK50" s="233" t="s">
        <v>661</v>
      </c>
      <c r="AL50" s="233" t="s">
        <v>661</v>
      </c>
      <c r="AM50" s="233" t="s">
        <v>661</v>
      </c>
      <c r="AN50" s="233" t="s">
        <v>661</v>
      </c>
      <c r="AO50" s="233" t="s">
        <v>661</v>
      </c>
      <c r="AP50" s="233" t="s">
        <v>661</v>
      </c>
      <c r="AQ50" s="233" t="s">
        <v>661</v>
      </c>
      <c r="AR50" s="233" t="s">
        <v>661</v>
      </c>
      <c r="AS50" s="233" t="s">
        <v>661</v>
      </c>
      <c r="AT50" s="233" t="s">
        <v>405</v>
      </c>
      <c r="AU50" s="233" t="s">
        <v>405</v>
      </c>
      <c r="AV50" s="233" t="s">
        <v>661</v>
      </c>
      <c r="AW50" s="233" t="s">
        <v>405</v>
      </c>
      <c r="AX50" s="233" t="s">
        <v>405</v>
      </c>
      <c r="AY50" s="233" t="s">
        <v>405</v>
      </c>
      <c r="AZ50" s="233" t="s">
        <v>405</v>
      </c>
      <c r="BA50" s="233" t="s">
        <v>405</v>
      </c>
      <c r="BB50" s="233" t="s">
        <v>405</v>
      </c>
      <c r="BC50" s="233" t="s">
        <v>405</v>
      </c>
      <c r="BD50" s="233" t="s">
        <v>661</v>
      </c>
      <c r="BE50" s="233" t="s">
        <v>405</v>
      </c>
      <c r="BF50" s="233" t="s">
        <v>405</v>
      </c>
      <c r="BG50" s="233" t="s">
        <v>405</v>
      </c>
      <c r="BH50" s="233" t="s">
        <v>661</v>
      </c>
      <c r="BI50" s="233" t="s">
        <v>661</v>
      </c>
      <c r="BJ50" s="233" t="s">
        <v>661</v>
      </c>
      <c r="BK50" s="233" t="s">
        <v>661</v>
      </c>
      <c r="BL50" s="233" t="s">
        <v>661</v>
      </c>
      <c r="BM50" s="233" t="s">
        <v>661</v>
      </c>
      <c r="BN50" s="233" t="s">
        <v>661</v>
      </c>
      <c r="BO50" s="233" t="s">
        <v>661</v>
      </c>
      <c r="BP50" s="233" t="s">
        <v>661</v>
      </c>
      <c r="BQ50" s="233" t="s">
        <v>661</v>
      </c>
      <c r="BR50" s="233" t="s">
        <v>661</v>
      </c>
      <c r="BS50" s="233" t="s">
        <v>661</v>
      </c>
      <c r="BT50" s="233" t="s">
        <v>661</v>
      </c>
      <c r="BU50" s="233" t="s">
        <v>661</v>
      </c>
      <c r="BV50" s="233" t="s">
        <v>661</v>
      </c>
      <c r="BW50" s="233" t="s">
        <v>661</v>
      </c>
      <c r="BX50" s="233" t="s">
        <v>661</v>
      </c>
    </row>
    <row r="51" spans="1:76" ht="37.5">
      <c r="A51" s="158"/>
      <c r="B51" s="158"/>
      <c r="C51" s="162"/>
      <c r="D51" s="158"/>
      <c r="E51" s="162"/>
      <c r="F51" s="162"/>
      <c r="G51" s="163"/>
      <c r="H51" s="209" t="s">
        <v>737</v>
      </c>
      <c r="I51" s="204" t="s">
        <v>738</v>
      </c>
      <c r="J51" s="204" t="s">
        <v>481</v>
      </c>
      <c r="K51" s="204" t="s">
        <v>24</v>
      </c>
      <c r="L51" s="204" t="s">
        <v>739</v>
      </c>
      <c r="M51" s="204" t="s">
        <v>560</v>
      </c>
      <c r="N51" s="204" t="s">
        <v>740</v>
      </c>
      <c r="O51" s="204" t="s">
        <v>505</v>
      </c>
      <c r="P51" s="204" t="s">
        <v>741</v>
      </c>
      <c r="Q51" s="204" t="s">
        <v>748</v>
      </c>
      <c r="R51" s="204" t="s">
        <v>27</v>
      </c>
      <c r="S51" s="204">
        <v>0.94</v>
      </c>
      <c r="T51" s="204">
        <v>0.15</v>
      </c>
      <c r="U51" s="204">
        <v>0.4</v>
      </c>
      <c r="V51" s="204">
        <v>0.75</v>
      </c>
      <c r="W51" s="204">
        <v>1</v>
      </c>
      <c r="X51" s="204">
        <v>1</v>
      </c>
      <c r="Y51" s="222">
        <v>44000003</v>
      </c>
      <c r="Z51" s="204" t="s">
        <v>491</v>
      </c>
      <c r="AA51" s="233" t="s">
        <v>749</v>
      </c>
      <c r="AB51" s="211">
        <v>0</v>
      </c>
      <c r="AC51" s="215">
        <v>0.25</v>
      </c>
      <c r="AD51" s="233" t="s">
        <v>40</v>
      </c>
      <c r="AE51" s="234">
        <v>45689</v>
      </c>
      <c r="AF51" s="234">
        <v>46022</v>
      </c>
      <c r="AG51" s="233" t="s">
        <v>41</v>
      </c>
      <c r="AH51" s="233" t="s">
        <v>404</v>
      </c>
      <c r="AI51" s="233" t="s">
        <v>661</v>
      </c>
      <c r="AJ51" s="233" t="s">
        <v>661</v>
      </c>
      <c r="AK51" s="233" t="s">
        <v>661</v>
      </c>
      <c r="AL51" s="233" t="s">
        <v>661</v>
      </c>
      <c r="AM51" s="233" t="s">
        <v>661</v>
      </c>
      <c r="AN51" s="233" t="s">
        <v>661</v>
      </c>
      <c r="AO51" s="233" t="s">
        <v>661</v>
      </c>
      <c r="AP51" s="233" t="s">
        <v>661</v>
      </c>
      <c r="AQ51" s="233" t="s">
        <v>661</v>
      </c>
      <c r="AR51" s="233" t="s">
        <v>661</v>
      </c>
      <c r="AS51" s="233" t="s">
        <v>661</v>
      </c>
      <c r="AT51" s="233" t="s">
        <v>405</v>
      </c>
      <c r="AU51" s="233" t="s">
        <v>405</v>
      </c>
      <c r="AV51" s="233" t="s">
        <v>661</v>
      </c>
      <c r="AW51" s="233" t="s">
        <v>405</v>
      </c>
      <c r="AX51" s="233" t="s">
        <v>405</v>
      </c>
      <c r="AY51" s="233" t="s">
        <v>405</v>
      </c>
      <c r="AZ51" s="233" t="s">
        <v>405</v>
      </c>
      <c r="BA51" s="233" t="s">
        <v>405</v>
      </c>
      <c r="BB51" s="233" t="s">
        <v>405</v>
      </c>
      <c r="BC51" s="233" t="s">
        <v>405</v>
      </c>
      <c r="BD51" s="233" t="s">
        <v>661</v>
      </c>
      <c r="BE51" s="233" t="s">
        <v>405</v>
      </c>
      <c r="BF51" s="233" t="s">
        <v>405</v>
      </c>
      <c r="BG51" s="233" t="s">
        <v>405</v>
      </c>
      <c r="BH51" s="233" t="s">
        <v>661</v>
      </c>
      <c r="BI51" s="233" t="s">
        <v>661</v>
      </c>
      <c r="BJ51" s="233" t="s">
        <v>661</v>
      </c>
      <c r="BK51" s="233" t="s">
        <v>661</v>
      </c>
      <c r="BL51" s="233" t="s">
        <v>661</v>
      </c>
      <c r="BM51" s="233" t="s">
        <v>661</v>
      </c>
      <c r="BN51" s="233" t="s">
        <v>661</v>
      </c>
      <c r="BO51" s="233" t="s">
        <v>661</v>
      </c>
      <c r="BP51" s="233" t="s">
        <v>661</v>
      </c>
      <c r="BQ51" s="233" t="s">
        <v>661</v>
      </c>
      <c r="BR51" s="233" t="s">
        <v>661</v>
      </c>
      <c r="BS51" s="233" t="s">
        <v>661</v>
      </c>
      <c r="BT51" s="233" t="s">
        <v>661</v>
      </c>
      <c r="BU51" s="233" t="s">
        <v>661</v>
      </c>
      <c r="BV51" s="233" t="s">
        <v>661</v>
      </c>
      <c r="BW51" s="233" t="s">
        <v>661</v>
      </c>
      <c r="BX51" s="233" t="s">
        <v>661</v>
      </c>
    </row>
    <row r="52" spans="1:76" ht="37.5">
      <c r="A52" s="158"/>
      <c r="B52" s="158"/>
      <c r="C52" s="162"/>
      <c r="D52" s="158"/>
      <c r="E52" s="162"/>
      <c r="F52" s="162"/>
      <c r="G52" s="161" t="s">
        <v>42</v>
      </c>
      <c r="H52" s="208" t="s">
        <v>750</v>
      </c>
      <c r="I52" s="202" t="s">
        <v>751</v>
      </c>
      <c r="J52" s="202" t="s">
        <v>481</v>
      </c>
      <c r="K52" s="202" t="s">
        <v>44</v>
      </c>
      <c r="L52" s="202" t="s">
        <v>752</v>
      </c>
      <c r="M52" s="202" t="s">
        <v>563</v>
      </c>
      <c r="N52" s="202" t="s">
        <v>481</v>
      </c>
      <c r="O52" s="202" t="s">
        <v>505</v>
      </c>
      <c r="P52" s="202" t="s">
        <v>564</v>
      </c>
      <c r="Q52" s="202" t="s">
        <v>753</v>
      </c>
      <c r="R52" s="202" t="s">
        <v>27</v>
      </c>
      <c r="S52" s="202" t="s">
        <v>508</v>
      </c>
      <c r="T52" s="202">
        <v>1</v>
      </c>
      <c r="U52" s="202">
        <v>1</v>
      </c>
      <c r="V52" s="202">
        <v>1</v>
      </c>
      <c r="W52" s="202">
        <v>1</v>
      </c>
      <c r="X52" s="202">
        <v>1</v>
      </c>
      <c r="Y52" s="220">
        <v>160000000</v>
      </c>
      <c r="Z52" s="233" t="s">
        <v>491</v>
      </c>
      <c r="AA52" s="233" t="s">
        <v>754</v>
      </c>
      <c r="AB52" s="211">
        <v>0</v>
      </c>
      <c r="AC52" s="215">
        <v>0.3</v>
      </c>
      <c r="AD52" s="233" t="s">
        <v>52</v>
      </c>
      <c r="AE52" s="234">
        <v>45658</v>
      </c>
      <c r="AF52" s="234">
        <v>45688</v>
      </c>
      <c r="AG52" s="233" t="s">
        <v>755</v>
      </c>
      <c r="AH52" s="233" t="s">
        <v>404</v>
      </c>
      <c r="AI52" s="233" t="s">
        <v>405</v>
      </c>
      <c r="AJ52" s="233"/>
      <c r="AK52" s="233"/>
      <c r="AL52" s="233"/>
      <c r="AM52" s="233"/>
      <c r="AN52" s="233"/>
      <c r="AO52" s="233"/>
      <c r="AP52" s="233"/>
      <c r="AQ52" s="233"/>
      <c r="AR52" s="233"/>
      <c r="AS52" s="233"/>
      <c r="AT52" s="233" t="s">
        <v>405</v>
      </c>
      <c r="AU52" s="233" t="s">
        <v>405</v>
      </c>
      <c r="AV52" s="233"/>
      <c r="AW52" s="233" t="s">
        <v>405</v>
      </c>
      <c r="AX52" s="233" t="s">
        <v>405</v>
      </c>
      <c r="AY52" s="233" t="s">
        <v>405</v>
      </c>
      <c r="AZ52" s="233" t="s">
        <v>405</v>
      </c>
      <c r="BA52" s="233" t="s">
        <v>405</v>
      </c>
      <c r="BB52" s="233" t="s">
        <v>405</v>
      </c>
      <c r="BC52" s="233" t="s">
        <v>405</v>
      </c>
      <c r="BD52" s="233"/>
      <c r="BE52" s="233" t="s">
        <v>405</v>
      </c>
      <c r="BF52" s="233" t="s">
        <v>405</v>
      </c>
      <c r="BG52" s="233" t="s">
        <v>405</v>
      </c>
      <c r="BH52" s="233"/>
      <c r="BI52" s="233"/>
      <c r="BJ52" s="233"/>
      <c r="BK52" s="233"/>
      <c r="BL52" s="233"/>
      <c r="BM52" s="233"/>
      <c r="BN52" s="233"/>
      <c r="BO52" s="233"/>
      <c r="BP52" s="233" t="s">
        <v>405</v>
      </c>
      <c r="BQ52" s="233" t="s">
        <v>405</v>
      </c>
      <c r="BR52" s="233" t="s">
        <v>405</v>
      </c>
      <c r="BS52" s="233" t="s">
        <v>405</v>
      </c>
      <c r="BT52" s="233" t="s">
        <v>405</v>
      </c>
      <c r="BU52" s="233" t="s">
        <v>405</v>
      </c>
      <c r="BV52" s="233"/>
      <c r="BW52" s="233"/>
      <c r="BX52" s="233"/>
    </row>
    <row r="53" spans="1:76" ht="37.5">
      <c r="A53" s="158"/>
      <c r="B53" s="158"/>
      <c r="C53" s="162"/>
      <c r="D53" s="158"/>
      <c r="E53" s="162"/>
      <c r="F53" s="162"/>
      <c r="G53" s="162"/>
      <c r="H53" s="223" t="s">
        <v>750</v>
      </c>
      <c r="I53" s="219" t="s">
        <v>751</v>
      </c>
      <c r="J53" s="219" t="s">
        <v>481</v>
      </c>
      <c r="K53" s="219" t="s">
        <v>44</v>
      </c>
      <c r="L53" s="219" t="s">
        <v>752</v>
      </c>
      <c r="M53" s="219" t="s">
        <v>563</v>
      </c>
      <c r="N53" s="219" t="s">
        <v>481</v>
      </c>
      <c r="O53" s="219" t="s">
        <v>505</v>
      </c>
      <c r="P53" s="219" t="s">
        <v>564</v>
      </c>
      <c r="Q53" s="219" t="s">
        <v>753</v>
      </c>
      <c r="R53" s="219" t="s">
        <v>27</v>
      </c>
      <c r="S53" s="219" t="s">
        <v>508</v>
      </c>
      <c r="T53" s="219">
        <v>0.25</v>
      </c>
      <c r="U53" s="219">
        <v>0.25</v>
      </c>
      <c r="V53" s="219">
        <v>0.25</v>
      </c>
      <c r="W53" s="219">
        <v>0.25</v>
      </c>
      <c r="X53" s="219">
        <v>1</v>
      </c>
      <c r="Y53" s="221">
        <v>0</v>
      </c>
      <c r="Z53" s="233" t="s">
        <v>491</v>
      </c>
      <c r="AA53" s="233" t="s">
        <v>67</v>
      </c>
      <c r="AB53" s="211">
        <v>240000000</v>
      </c>
      <c r="AC53" s="215">
        <v>0.6</v>
      </c>
      <c r="AD53" s="233" t="s">
        <v>68</v>
      </c>
      <c r="AE53" s="234">
        <v>45689</v>
      </c>
      <c r="AF53" s="234">
        <v>46022</v>
      </c>
      <c r="AG53" s="233" t="s">
        <v>755</v>
      </c>
      <c r="AH53" s="233" t="s">
        <v>404</v>
      </c>
      <c r="AI53" s="233"/>
      <c r="AJ53" s="233" t="s">
        <v>405</v>
      </c>
      <c r="AK53" s="233" t="s">
        <v>405</v>
      </c>
      <c r="AL53" s="233"/>
      <c r="AM53" s="233"/>
      <c r="AN53" s="233" t="s">
        <v>405</v>
      </c>
      <c r="AO53" s="233"/>
      <c r="AP53" s="233"/>
      <c r="AQ53" s="233"/>
      <c r="AR53" s="233"/>
      <c r="AS53" s="233"/>
      <c r="AT53" s="233" t="s">
        <v>405</v>
      </c>
      <c r="AU53" s="233" t="s">
        <v>405</v>
      </c>
      <c r="AV53" s="233"/>
      <c r="AW53" s="233" t="s">
        <v>405</v>
      </c>
      <c r="AX53" s="233" t="s">
        <v>405</v>
      </c>
      <c r="AY53" s="233" t="s">
        <v>405</v>
      </c>
      <c r="AZ53" s="233" t="s">
        <v>405</v>
      </c>
      <c r="BA53" s="233" t="s">
        <v>405</v>
      </c>
      <c r="BB53" s="233" t="s">
        <v>405</v>
      </c>
      <c r="BC53" s="233" t="s">
        <v>405</v>
      </c>
      <c r="BD53" s="233"/>
      <c r="BE53" s="233" t="s">
        <v>405</v>
      </c>
      <c r="BF53" s="233" t="s">
        <v>405</v>
      </c>
      <c r="BG53" s="233" t="s">
        <v>405</v>
      </c>
      <c r="BH53" s="233"/>
      <c r="BI53" s="233"/>
      <c r="BJ53" s="233"/>
      <c r="BK53" s="233"/>
      <c r="BL53" s="233"/>
      <c r="BM53" s="233"/>
      <c r="BN53" s="233"/>
      <c r="BO53" s="233" t="s">
        <v>405</v>
      </c>
      <c r="BP53" s="233" t="s">
        <v>405</v>
      </c>
      <c r="BQ53" s="233" t="s">
        <v>405</v>
      </c>
      <c r="BR53" s="233" t="s">
        <v>405</v>
      </c>
      <c r="BS53" s="233" t="s">
        <v>405</v>
      </c>
      <c r="BT53" s="233" t="s">
        <v>405</v>
      </c>
      <c r="BU53" s="233" t="s">
        <v>405</v>
      </c>
      <c r="BV53" s="233"/>
      <c r="BW53" s="233"/>
      <c r="BX53" s="233"/>
    </row>
    <row r="54" spans="1:76" ht="37.5">
      <c r="A54" s="158"/>
      <c r="B54" s="158"/>
      <c r="C54" s="162"/>
      <c r="D54" s="158"/>
      <c r="E54" s="162"/>
      <c r="F54" s="162"/>
      <c r="G54" s="163"/>
      <c r="H54" s="209" t="s">
        <v>750</v>
      </c>
      <c r="I54" s="204" t="s">
        <v>751</v>
      </c>
      <c r="J54" s="204" t="s">
        <v>481</v>
      </c>
      <c r="K54" s="204" t="s">
        <v>44</v>
      </c>
      <c r="L54" s="204" t="s">
        <v>752</v>
      </c>
      <c r="M54" s="204" t="s">
        <v>563</v>
      </c>
      <c r="N54" s="204" t="s">
        <v>481</v>
      </c>
      <c r="O54" s="204" t="s">
        <v>505</v>
      </c>
      <c r="P54" s="204" t="s">
        <v>564</v>
      </c>
      <c r="Q54" s="204" t="s">
        <v>753</v>
      </c>
      <c r="R54" s="204" t="s">
        <v>27</v>
      </c>
      <c r="S54" s="204" t="s">
        <v>508</v>
      </c>
      <c r="T54" s="204">
        <v>0</v>
      </c>
      <c r="U54" s="204">
        <v>0</v>
      </c>
      <c r="V54" s="204">
        <v>0</v>
      </c>
      <c r="W54" s="204">
        <v>1</v>
      </c>
      <c r="X54" s="204">
        <v>1</v>
      </c>
      <c r="Y54" s="222">
        <v>0</v>
      </c>
      <c r="Z54" s="233" t="s">
        <v>491</v>
      </c>
      <c r="AA54" s="233" t="s">
        <v>756</v>
      </c>
      <c r="AB54" s="211">
        <v>0</v>
      </c>
      <c r="AC54" s="215">
        <v>0.1</v>
      </c>
      <c r="AD54" s="233" t="s">
        <v>61</v>
      </c>
      <c r="AE54" s="234">
        <v>46008</v>
      </c>
      <c r="AF54" s="234">
        <v>46022</v>
      </c>
      <c r="AG54" s="233" t="s">
        <v>755</v>
      </c>
      <c r="AH54" s="233" t="s">
        <v>404</v>
      </c>
      <c r="AI54" s="233"/>
      <c r="AJ54" s="233"/>
      <c r="AK54" s="233"/>
      <c r="AL54" s="233"/>
      <c r="AM54" s="233"/>
      <c r="AN54" s="233"/>
      <c r="AO54" s="233"/>
      <c r="AP54" s="233"/>
      <c r="AQ54" s="233"/>
      <c r="AR54" s="233"/>
      <c r="AS54" s="233"/>
      <c r="AT54" s="233" t="s">
        <v>405</v>
      </c>
      <c r="AU54" s="233" t="s">
        <v>405</v>
      </c>
      <c r="AV54" s="233"/>
      <c r="AW54" s="233" t="s">
        <v>405</v>
      </c>
      <c r="AX54" s="233" t="s">
        <v>405</v>
      </c>
      <c r="AY54" s="233" t="s">
        <v>405</v>
      </c>
      <c r="AZ54" s="233" t="s">
        <v>405</v>
      </c>
      <c r="BA54" s="233" t="s">
        <v>405</v>
      </c>
      <c r="BB54" s="233" t="s">
        <v>405</v>
      </c>
      <c r="BC54" s="233" t="s">
        <v>405</v>
      </c>
      <c r="BD54" s="233"/>
      <c r="BE54" s="233" t="s">
        <v>405</v>
      </c>
      <c r="BF54" s="233" t="s">
        <v>405</v>
      </c>
      <c r="BG54" s="233" t="s">
        <v>405</v>
      </c>
      <c r="BH54" s="233"/>
      <c r="BI54" s="233"/>
      <c r="BJ54" s="233"/>
      <c r="BK54" s="233"/>
      <c r="BL54" s="233"/>
      <c r="BM54" s="233"/>
      <c r="BN54" s="233"/>
      <c r="BO54" s="233"/>
      <c r="BP54" s="233" t="s">
        <v>405</v>
      </c>
      <c r="BQ54" s="233" t="s">
        <v>405</v>
      </c>
      <c r="BR54" s="233" t="s">
        <v>405</v>
      </c>
      <c r="BS54" s="233" t="s">
        <v>405</v>
      </c>
      <c r="BT54" s="233" t="s">
        <v>405</v>
      </c>
      <c r="BU54" s="233" t="s">
        <v>405</v>
      </c>
      <c r="BV54" s="233"/>
      <c r="BW54" s="233"/>
      <c r="BX54" s="233"/>
    </row>
    <row r="55" spans="1:76" ht="39" customHeight="1">
      <c r="A55" s="158"/>
      <c r="B55" s="158"/>
      <c r="C55" s="162"/>
      <c r="D55" s="158"/>
      <c r="E55" s="162"/>
      <c r="F55" s="162"/>
      <c r="G55" s="157" t="s">
        <v>69</v>
      </c>
      <c r="H55" s="230" t="s">
        <v>757</v>
      </c>
      <c r="I55" s="224" t="s">
        <v>758</v>
      </c>
      <c r="J55" s="224" t="s">
        <v>481</v>
      </c>
      <c r="K55" s="224" t="s">
        <v>89</v>
      </c>
      <c r="L55" s="224" t="s">
        <v>759</v>
      </c>
      <c r="M55" s="224" t="s">
        <v>567</v>
      </c>
      <c r="N55" s="224" t="s">
        <v>481</v>
      </c>
      <c r="O55" s="224" t="s">
        <v>505</v>
      </c>
      <c r="P55" s="224" t="s">
        <v>760</v>
      </c>
      <c r="Q55" s="224" t="s">
        <v>759</v>
      </c>
      <c r="R55" s="224" t="s">
        <v>27</v>
      </c>
      <c r="S55" s="224" t="s">
        <v>508</v>
      </c>
      <c r="T55" s="202">
        <v>0.15</v>
      </c>
      <c r="U55" s="202">
        <v>0.5</v>
      </c>
      <c r="V55" s="202">
        <v>0.65</v>
      </c>
      <c r="W55" s="202">
        <v>1</v>
      </c>
      <c r="X55" s="202">
        <v>1</v>
      </c>
      <c r="Y55" s="227">
        <v>24000000</v>
      </c>
      <c r="Z55" s="233" t="s">
        <v>491</v>
      </c>
      <c r="AA55" s="233" t="s">
        <v>95</v>
      </c>
      <c r="AB55" s="233" t="s">
        <v>761</v>
      </c>
      <c r="AC55" s="235">
        <v>0.34</v>
      </c>
      <c r="AD55" s="233" t="s">
        <v>96</v>
      </c>
      <c r="AE55" s="234">
        <v>45689</v>
      </c>
      <c r="AF55" s="234">
        <v>46022</v>
      </c>
      <c r="AG55" s="233" t="s">
        <v>762</v>
      </c>
      <c r="AH55" s="233" t="s">
        <v>404</v>
      </c>
      <c r="AI55" s="233" t="s">
        <v>661</v>
      </c>
      <c r="AJ55" s="233" t="s">
        <v>405</v>
      </c>
      <c r="AK55" s="233" t="s">
        <v>405</v>
      </c>
      <c r="AL55" s="233" t="s">
        <v>661</v>
      </c>
      <c r="AM55" s="233" t="s">
        <v>661</v>
      </c>
      <c r="AN55" s="233" t="s">
        <v>405</v>
      </c>
      <c r="AO55" s="233" t="s">
        <v>661</v>
      </c>
      <c r="AP55" s="233" t="s">
        <v>661</v>
      </c>
      <c r="AQ55" s="233" t="s">
        <v>661</v>
      </c>
      <c r="AR55" s="233" t="s">
        <v>661</v>
      </c>
      <c r="AS55" s="233" t="s">
        <v>661</v>
      </c>
      <c r="AT55" s="233" t="s">
        <v>405</v>
      </c>
      <c r="AU55" s="233" t="s">
        <v>405</v>
      </c>
      <c r="AV55" s="233" t="s">
        <v>661</v>
      </c>
      <c r="AW55" s="233" t="s">
        <v>405</v>
      </c>
      <c r="AX55" s="233" t="s">
        <v>405</v>
      </c>
      <c r="AY55" s="233" t="s">
        <v>405</v>
      </c>
      <c r="AZ55" s="233" t="s">
        <v>405</v>
      </c>
      <c r="BA55" s="233" t="s">
        <v>405</v>
      </c>
      <c r="BB55" s="233" t="s">
        <v>405</v>
      </c>
      <c r="BC55" s="233" t="s">
        <v>405</v>
      </c>
      <c r="BD55" s="233" t="s">
        <v>661</v>
      </c>
      <c r="BE55" s="233" t="s">
        <v>405</v>
      </c>
      <c r="BF55" s="233" t="s">
        <v>405</v>
      </c>
      <c r="BG55" s="233" t="s">
        <v>405</v>
      </c>
      <c r="BH55" s="233" t="s">
        <v>661</v>
      </c>
      <c r="BI55" s="233" t="s">
        <v>661</v>
      </c>
      <c r="BJ55" s="233" t="s">
        <v>661</v>
      </c>
      <c r="BK55" s="233" t="s">
        <v>661</v>
      </c>
      <c r="BL55" s="233" t="s">
        <v>661</v>
      </c>
      <c r="BM55" s="233" t="s">
        <v>661</v>
      </c>
      <c r="BN55" s="233" t="s">
        <v>661</v>
      </c>
      <c r="BO55" s="233" t="s">
        <v>405</v>
      </c>
      <c r="BP55" s="233" t="s">
        <v>661</v>
      </c>
      <c r="BQ55" s="233" t="s">
        <v>661</v>
      </c>
      <c r="BR55" s="233" t="s">
        <v>661</v>
      </c>
      <c r="BS55" s="233" t="s">
        <v>661</v>
      </c>
      <c r="BT55" s="233" t="s">
        <v>661</v>
      </c>
      <c r="BU55" s="233" t="s">
        <v>661</v>
      </c>
      <c r="BV55" s="233" t="s">
        <v>661</v>
      </c>
      <c r="BW55" s="233" t="s">
        <v>661</v>
      </c>
      <c r="BX55" s="233" t="s">
        <v>661</v>
      </c>
    </row>
    <row r="56" spans="1:76" ht="78" customHeight="1">
      <c r="A56" s="158"/>
      <c r="B56" s="158"/>
      <c r="C56" s="162"/>
      <c r="D56" s="158"/>
      <c r="E56" s="162"/>
      <c r="F56" s="162"/>
      <c r="G56" s="158"/>
      <c r="H56" s="231" t="s">
        <v>757</v>
      </c>
      <c r="I56" s="225" t="s">
        <v>758</v>
      </c>
      <c r="J56" s="225" t="s">
        <v>481</v>
      </c>
      <c r="K56" s="225" t="s">
        <v>80</v>
      </c>
      <c r="L56" s="225" t="s">
        <v>759</v>
      </c>
      <c r="M56" s="225" t="s">
        <v>567</v>
      </c>
      <c r="N56" s="225" t="s">
        <v>481</v>
      </c>
      <c r="O56" s="225" t="s">
        <v>505</v>
      </c>
      <c r="P56" s="225" t="s">
        <v>760</v>
      </c>
      <c r="Q56" s="225" t="s">
        <v>759</v>
      </c>
      <c r="R56" s="225" t="s">
        <v>27</v>
      </c>
      <c r="S56" s="225" t="s">
        <v>508</v>
      </c>
      <c r="T56" s="219">
        <v>0.15</v>
      </c>
      <c r="U56" s="219">
        <v>0.5</v>
      </c>
      <c r="V56" s="219">
        <v>0.65</v>
      </c>
      <c r="W56" s="219">
        <v>1</v>
      </c>
      <c r="X56" s="219">
        <v>1</v>
      </c>
      <c r="Y56" s="228">
        <v>24000000</v>
      </c>
      <c r="Z56" s="233" t="s">
        <v>491</v>
      </c>
      <c r="AA56" s="233" t="s">
        <v>763</v>
      </c>
      <c r="AB56" s="233" t="s">
        <v>661</v>
      </c>
      <c r="AC56" s="235">
        <v>0.33</v>
      </c>
      <c r="AD56" s="233" t="s">
        <v>764</v>
      </c>
      <c r="AE56" s="234">
        <v>45717</v>
      </c>
      <c r="AF56" s="234">
        <v>46022</v>
      </c>
      <c r="AG56" s="233" t="s">
        <v>765</v>
      </c>
      <c r="AH56" s="233" t="s">
        <v>404</v>
      </c>
      <c r="AI56" s="233" t="s">
        <v>661</v>
      </c>
      <c r="AJ56" s="233" t="s">
        <v>405</v>
      </c>
      <c r="AK56" s="233" t="s">
        <v>405</v>
      </c>
      <c r="AL56" s="233" t="s">
        <v>661</v>
      </c>
      <c r="AM56" s="233" t="s">
        <v>661</v>
      </c>
      <c r="AN56" s="233" t="s">
        <v>405</v>
      </c>
      <c r="AO56" s="233" t="s">
        <v>661</v>
      </c>
      <c r="AP56" s="233" t="s">
        <v>661</v>
      </c>
      <c r="AQ56" s="233" t="s">
        <v>661</v>
      </c>
      <c r="AR56" s="233" t="s">
        <v>661</v>
      </c>
      <c r="AS56" s="233" t="s">
        <v>661</v>
      </c>
      <c r="AT56" s="233" t="s">
        <v>661</v>
      </c>
      <c r="AU56" s="233" t="s">
        <v>661</v>
      </c>
      <c r="AV56" s="233" t="s">
        <v>661</v>
      </c>
      <c r="AW56" s="233" t="s">
        <v>661</v>
      </c>
      <c r="AX56" s="233" t="s">
        <v>661</v>
      </c>
      <c r="AY56" s="233" t="s">
        <v>661</v>
      </c>
      <c r="AZ56" s="233" t="s">
        <v>661</v>
      </c>
      <c r="BA56" s="233" t="s">
        <v>661</v>
      </c>
      <c r="BB56" s="233" t="s">
        <v>661</v>
      </c>
      <c r="BC56" s="233" t="s">
        <v>661</v>
      </c>
      <c r="BD56" s="233" t="s">
        <v>661</v>
      </c>
      <c r="BE56" s="233" t="s">
        <v>661</v>
      </c>
      <c r="BF56" s="233" t="s">
        <v>661</v>
      </c>
      <c r="BG56" s="233" t="s">
        <v>661</v>
      </c>
      <c r="BH56" s="233" t="s">
        <v>661</v>
      </c>
      <c r="BI56" s="233" t="s">
        <v>661</v>
      </c>
      <c r="BJ56" s="233" t="s">
        <v>661</v>
      </c>
      <c r="BK56" s="233" t="s">
        <v>661</v>
      </c>
      <c r="BL56" s="233" t="s">
        <v>661</v>
      </c>
      <c r="BM56" s="233" t="s">
        <v>661</v>
      </c>
      <c r="BN56" s="233" t="s">
        <v>661</v>
      </c>
      <c r="BO56" s="233" t="s">
        <v>661</v>
      </c>
      <c r="BP56" s="233" t="s">
        <v>661</v>
      </c>
      <c r="BQ56" s="233" t="s">
        <v>661</v>
      </c>
      <c r="BR56" s="233" t="s">
        <v>661</v>
      </c>
      <c r="BS56" s="233" t="s">
        <v>661</v>
      </c>
      <c r="BT56" s="233" t="s">
        <v>661</v>
      </c>
      <c r="BU56" s="233" t="s">
        <v>661</v>
      </c>
      <c r="BV56" s="233" t="s">
        <v>661</v>
      </c>
      <c r="BW56" s="233" t="s">
        <v>661</v>
      </c>
      <c r="BX56" s="233" t="s">
        <v>661</v>
      </c>
    </row>
    <row r="57" spans="1:76" ht="62.25" customHeight="1">
      <c r="A57" s="158"/>
      <c r="B57" s="158"/>
      <c r="C57" s="162"/>
      <c r="D57" s="158"/>
      <c r="E57" s="162"/>
      <c r="F57" s="162"/>
      <c r="G57" s="159"/>
      <c r="H57" s="232" t="s">
        <v>757</v>
      </c>
      <c r="I57" s="226" t="s">
        <v>758</v>
      </c>
      <c r="J57" s="226" t="s">
        <v>481</v>
      </c>
      <c r="K57" s="226" t="s">
        <v>80</v>
      </c>
      <c r="L57" s="226" t="s">
        <v>759</v>
      </c>
      <c r="M57" s="226" t="s">
        <v>567</v>
      </c>
      <c r="N57" s="226" t="s">
        <v>481</v>
      </c>
      <c r="O57" s="226" t="s">
        <v>505</v>
      </c>
      <c r="P57" s="226" t="s">
        <v>760</v>
      </c>
      <c r="Q57" s="226" t="s">
        <v>759</v>
      </c>
      <c r="R57" s="226" t="s">
        <v>27</v>
      </c>
      <c r="S57" s="226" t="s">
        <v>508</v>
      </c>
      <c r="T57" s="204">
        <v>0.15</v>
      </c>
      <c r="U57" s="204">
        <v>0.5</v>
      </c>
      <c r="V57" s="204">
        <v>0.65</v>
      </c>
      <c r="W57" s="204">
        <v>1</v>
      </c>
      <c r="X57" s="204">
        <v>1</v>
      </c>
      <c r="Y57" s="229">
        <v>24000000</v>
      </c>
      <c r="Z57" s="233" t="s">
        <v>491</v>
      </c>
      <c r="AA57" s="233" t="s">
        <v>766</v>
      </c>
      <c r="AB57" s="233" t="s">
        <v>661</v>
      </c>
      <c r="AC57" s="235">
        <v>0.33</v>
      </c>
      <c r="AD57" s="233" t="s">
        <v>767</v>
      </c>
      <c r="AE57" s="234">
        <v>45717</v>
      </c>
      <c r="AF57" s="234">
        <v>46022</v>
      </c>
      <c r="AG57" s="233" t="s">
        <v>88</v>
      </c>
      <c r="AH57" s="233" t="s">
        <v>404</v>
      </c>
      <c r="AI57" s="233" t="s">
        <v>661</v>
      </c>
      <c r="AJ57" s="233" t="s">
        <v>405</v>
      </c>
      <c r="AK57" s="233" t="s">
        <v>405</v>
      </c>
      <c r="AL57" s="233" t="s">
        <v>661</v>
      </c>
      <c r="AM57" s="233" t="s">
        <v>661</v>
      </c>
      <c r="AN57" s="233" t="s">
        <v>405</v>
      </c>
      <c r="AO57" s="233" t="s">
        <v>661</v>
      </c>
      <c r="AP57" s="233" t="s">
        <v>661</v>
      </c>
      <c r="AQ57" s="233" t="s">
        <v>661</v>
      </c>
      <c r="AR57" s="233" t="s">
        <v>661</v>
      </c>
      <c r="AS57" s="233" t="s">
        <v>661</v>
      </c>
      <c r="AT57" s="233" t="s">
        <v>661</v>
      </c>
      <c r="AU57" s="233" t="s">
        <v>661</v>
      </c>
      <c r="AV57" s="233" t="s">
        <v>661</v>
      </c>
      <c r="AW57" s="233" t="s">
        <v>661</v>
      </c>
      <c r="AX57" s="233" t="s">
        <v>661</v>
      </c>
      <c r="AY57" s="233" t="s">
        <v>661</v>
      </c>
      <c r="AZ57" s="233" t="s">
        <v>661</v>
      </c>
      <c r="BA57" s="233" t="s">
        <v>661</v>
      </c>
      <c r="BB57" s="233" t="s">
        <v>661</v>
      </c>
      <c r="BC57" s="233" t="s">
        <v>661</v>
      </c>
      <c r="BD57" s="233" t="s">
        <v>661</v>
      </c>
      <c r="BE57" s="233" t="s">
        <v>661</v>
      </c>
      <c r="BF57" s="233" t="s">
        <v>661</v>
      </c>
      <c r="BG57" s="233" t="s">
        <v>661</v>
      </c>
      <c r="BH57" s="233" t="s">
        <v>661</v>
      </c>
      <c r="BI57" s="233" t="s">
        <v>661</v>
      </c>
      <c r="BJ57" s="233" t="s">
        <v>661</v>
      </c>
      <c r="BK57" s="233" t="s">
        <v>661</v>
      </c>
      <c r="BL57" s="233" t="s">
        <v>661</v>
      </c>
      <c r="BM57" s="233" t="s">
        <v>661</v>
      </c>
      <c r="BN57" s="233" t="s">
        <v>661</v>
      </c>
      <c r="BO57" s="233" t="s">
        <v>661</v>
      </c>
      <c r="BP57" s="233" t="s">
        <v>661</v>
      </c>
      <c r="BQ57" s="233" t="s">
        <v>661</v>
      </c>
      <c r="BR57" s="233" t="s">
        <v>661</v>
      </c>
      <c r="BS57" s="233" t="s">
        <v>661</v>
      </c>
      <c r="BT57" s="233" t="s">
        <v>661</v>
      </c>
      <c r="BU57" s="233" t="s">
        <v>661</v>
      </c>
      <c r="BV57" s="233" t="s">
        <v>661</v>
      </c>
      <c r="BW57" s="233" t="s">
        <v>661</v>
      </c>
      <c r="BX57" s="233" t="s">
        <v>661</v>
      </c>
    </row>
    <row r="58" spans="1:76" ht="39" customHeight="1">
      <c r="A58" s="158"/>
      <c r="B58" s="158"/>
      <c r="C58" s="162"/>
      <c r="D58" s="158"/>
      <c r="E58" s="162"/>
      <c r="F58" s="162"/>
      <c r="G58" s="161" t="s">
        <v>253</v>
      </c>
      <c r="H58" s="208" t="s">
        <v>768</v>
      </c>
      <c r="I58" s="202" t="s">
        <v>769</v>
      </c>
      <c r="J58" s="202" t="s">
        <v>503</v>
      </c>
      <c r="K58" s="202" t="s">
        <v>270</v>
      </c>
      <c r="L58" s="202" t="s">
        <v>294</v>
      </c>
      <c r="M58" s="202" t="s">
        <v>570</v>
      </c>
      <c r="N58" s="202" t="s">
        <v>503</v>
      </c>
      <c r="O58" s="202" t="s">
        <v>571</v>
      </c>
      <c r="P58" s="202" t="s">
        <v>572</v>
      </c>
      <c r="Q58" s="202" t="s">
        <v>296</v>
      </c>
      <c r="R58" s="202" t="s">
        <v>27</v>
      </c>
      <c r="S58" s="202">
        <v>0.98</v>
      </c>
      <c r="T58" s="202">
        <v>0.24</v>
      </c>
      <c r="U58" s="202">
        <v>0.45</v>
      </c>
      <c r="V58" s="202">
        <v>0.83</v>
      </c>
      <c r="W58" s="202">
        <v>1</v>
      </c>
      <c r="X58" s="202">
        <v>1</v>
      </c>
      <c r="Y58" s="203">
        <v>0</v>
      </c>
      <c r="Z58" s="202" t="s">
        <v>491</v>
      </c>
      <c r="AA58" s="233" t="s">
        <v>573</v>
      </c>
      <c r="AB58" s="211">
        <v>0</v>
      </c>
      <c r="AC58" s="215">
        <v>0.5</v>
      </c>
      <c r="AD58" s="233" t="s">
        <v>574</v>
      </c>
      <c r="AE58" s="234">
        <v>45293</v>
      </c>
      <c r="AF58" s="234">
        <v>45716</v>
      </c>
      <c r="AG58" s="233" t="s">
        <v>770</v>
      </c>
      <c r="AH58" s="233" t="s">
        <v>404</v>
      </c>
      <c r="AI58" s="233" t="s">
        <v>405</v>
      </c>
      <c r="AJ58" s="233"/>
      <c r="AK58" s="233"/>
      <c r="AL58" s="233"/>
      <c r="AM58" s="233"/>
      <c r="AN58" s="233"/>
      <c r="AO58" s="233"/>
      <c r="AP58" s="233"/>
      <c r="AQ58" s="233"/>
      <c r="AR58" s="233"/>
      <c r="AS58" s="233"/>
      <c r="AT58" s="233" t="s">
        <v>405</v>
      </c>
      <c r="AU58" s="233" t="s">
        <v>405</v>
      </c>
      <c r="AV58" s="233"/>
      <c r="AW58" s="233" t="s">
        <v>405</v>
      </c>
      <c r="AX58" s="233" t="s">
        <v>405</v>
      </c>
      <c r="AY58" s="233" t="s">
        <v>405</v>
      </c>
      <c r="AZ58" s="233" t="s">
        <v>405</v>
      </c>
      <c r="BA58" s="233" t="s">
        <v>405</v>
      </c>
      <c r="BB58" s="233" t="s">
        <v>405</v>
      </c>
      <c r="BC58" s="233" t="s">
        <v>405</v>
      </c>
      <c r="BD58" s="233"/>
      <c r="BE58" s="233" t="s">
        <v>405</v>
      </c>
      <c r="BF58" s="233" t="s">
        <v>405</v>
      </c>
      <c r="BG58" s="233" t="s">
        <v>405</v>
      </c>
      <c r="BH58" s="233"/>
      <c r="BI58" s="233"/>
      <c r="BJ58" s="233"/>
      <c r="BK58" s="233"/>
      <c r="BL58" s="233"/>
      <c r="BM58" s="233"/>
      <c r="BN58" s="233"/>
      <c r="BO58" s="233"/>
      <c r="BP58" s="233"/>
      <c r="BQ58" s="233"/>
      <c r="BR58" s="233"/>
      <c r="BS58" s="233"/>
      <c r="BT58" s="233"/>
      <c r="BU58" s="233"/>
      <c r="BV58" s="233"/>
      <c r="BW58" s="233"/>
      <c r="BX58" s="233"/>
    </row>
    <row r="59" spans="1:76" ht="39" customHeight="1">
      <c r="A59" s="158"/>
      <c r="B59" s="158"/>
      <c r="C59" s="162"/>
      <c r="D59" s="158"/>
      <c r="E59" s="162"/>
      <c r="F59" s="162"/>
      <c r="G59" s="163"/>
      <c r="H59" s="209" t="s">
        <v>768</v>
      </c>
      <c r="I59" s="204" t="s">
        <v>769</v>
      </c>
      <c r="J59" s="204" t="s">
        <v>503</v>
      </c>
      <c r="K59" s="204" t="s">
        <v>270</v>
      </c>
      <c r="L59" s="204" t="s">
        <v>294</v>
      </c>
      <c r="M59" s="204" t="s">
        <v>570</v>
      </c>
      <c r="N59" s="204" t="s">
        <v>503</v>
      </c>
      <c r="O59" s="204" t="s">
        <v>571</v>
      </c>
      <c r="P59" s="204" t="s">
        <v>572</v>
      </c>
      <c r="Q59" s="204" t="s">
        <v>296</v>
      </c>
      <c r="R59" s="204" t="s">
        <v>27</v>
      </c>
      <c r="S59" s="204">
        <v>0.98</v>
      </c>
      <c r="T59" s="204">
        <v>0.24</v>
      </c>
      <c r="U59" s="204">
        <v>0.45</v>
      </c>
      <c r="V59" s="204">
        <v>0.83</v>
      </c>
      <c r="W59" s="204">
        <v>1</v>
      </c>
      <c r="X59" s="204">
        <v>1</v>
      </c>
      <c r="Y59" s="205">
        <v>0</v>
      </c>
      <c r="Z59" s="204" t="s">
        <v>491</v>
      </c>
      <c r="AA59" s="233" t="s">
        <v>576</v>
      </c>
      <c r="AB59" s="211">
        <v>0</v>
      </c>
      <c r="AC59" s="215">
        <v>0.5</v>
      </c>
      <c r="AD59" s="233" t="s">
        <v>577</v>
      </c>
      <c r="AE59" s="234">
        <v>45690</v>
      </c>
      <c r="AF59" s="234">
        <v>46022</v>
      </c>
      <c r="AG59" s="233" t="s">
        <v>770</v>
      </c>
      <c r="AH59" s="233" t="s">
        <v>404</v>
      </c>
      <c r="AI59" s="233"/>
      <c r="AJ59" s="233"/>
      <c r="AK59" s="233"/>
      <c r="AL59" s="233"/>
      <c r="AM59" s="233"/>
      <c r="AN59" s="233"/>
      <c r="AO59" s="233"/>
      <c r="AP59" s="233"/>
      <c r="AQ59" s="233"/>
      <c r="AR59" s="233"/>
      <c r="AS59" s="233"/>
      <c r="AT59" s="233" t="s">
        <v>405</v>
      </c>
      <c r="AU59" s="233" t="s">
        <v>405</v>
      </c>
      <c r="AV59" s="233"/>
      <c r="AW59" s="233" t="s">
        <v>405</v>
      </c>
      <c r="AX59" s="233" t="s">
        <v>405</v>
      </c>
      <c r="AY59" s="233" t="s">
        <v>405</v>
      </c>
      <c r="AZ59" s="233" t="s">
        <v>405</v>
      </c>
      <c r="BA59" s="233" t="s">
        <v>405</v>
      </c>
      <c r="BB59" s="233" t="s">
        <v>405</v>
      </c>
      <c r="BC59" s="233" t="s">
        <v>405</v>
      </c>
      <c r="BD59" s="233"/>
      <c r="BE59" s="233" t="s">
        <v>405</v>
      </c>
      <c r="BF59" s="233" t="s">
        <v>405</v>
      </c>
      <c r="BG59" s="233" t="s">
        <v>405</v>
      </c>
      <c r="BH59" s="233"/>
      <c r="BI59" s="233"/>
      <c r="BJ59" s="233"/>
      <c r="BK59" s="233"/>
      <c r="BL59" s="233"/>
      <c r="BM59" s="233"/>
      <c r="BN59" s="233"/>
      <c r="BO59" s="233"/>
      <c r="BP59" s="233"/>
      <c r="BQ59" s="233"/>
      <c r="BR59" s="233"/>
      <c r="BS59" s="233"/>
      <c r="BT59" s="233"/>
      <c r="BU59" s="233"/>
      <c r="BV59" s="233"/>
      <c r="BW59" s="233"/>
      <c r="BX59" s="233"/>
    </row>
    <row r="60" spans="1:76" ht="62.5">
      <c r="A60" s="158"/>
      <c r="B60" s="158"/>
      <c r="C60" s="162"/>
      <c r="D60" s="158"/>
      <c r="E60" s="162"/>
      <c r="F60" s="162"/>
      <c r="G60" s="161" t="s">
        <v>251</v>
      </c>
      <c r="H60" s="208" t="s">
        <v>771</v>
      </c>
      <c r="I60" s="202" t="s">
        <v>772</v>
      </c>
      <c r="J60" s="202" t="s">
        <v>503</v>
      </c>
      <c r="K60" s="202" t="s">
        <v>167</v>
      </c>
      <c r="L60" s="202" t="s">
        <v>773</v>
      </c>
      <c r="M60" s="202" t="s">
        <v>579</v>
      </c>
      <c r="N60" s="202" t="s">
        <v>503</v>
      </c>
      <c r="O60" s="202" t="s">
        <v>505</v>
      </c>
      <c r="P60" s="202" t="s">
        <v>580</v>
      </c>
      <c r="Q60" s="202" t="s">
        <v>293</v>
      </c>
      <c r="R60" s="202" t="s">
        <v>27</v>
      </c>
      <c r="S60" s="202">
        <v>1</v>
      </c>
      <c r="T60" s="202">
        <v>0.05</v>
      </c>
      <c r="U60" s="202">
        <v>0.15</v>
      </c>
      <c r="V60" s="202">
        <v>0.95</v>
      </c>
      <c r="W60" s="202">
        <v>1</v>
      </c>
      <c r="X60" s="202">
        <v>1</v>
      </c>
      <c r="Y60" s="203">
        <v>0</v>
      </c>
      <c r="Z60" s="203">
        <v>0</v>
      </c>
      <c r="AA60" s="233" t="s">
        <v>581</v>
      </c>
      <c r="AB60" s="211">
        <v>0</v>
      </c>
      <c r="AC60" s="215">
        <v>0.5</v>
      </c>
      <c r="AD60" s="233" t="s">
        <v>582</v>
      </c>
      <c r="AE60" s="234">
        <v>45700</v>
      </c>
      <c r="AF60" s="234">
        <v>46022</v>
      </c>
      <c r="AG60" s="233" t="s">
        <v>774</v>
      </c>
      <c r="AH60" s="233" t="s">
        <v>404</v>
      </c>
      <c r="AI60" s="233"/>
      <c r="AJ60" s="233"/>
      <c r="AK60" s="233"/>
      <c r="AL60" s="233"/>
      <c r="AM60" s="233"/>
      <c r="AN60" s="233"/>
      <c r="AO60" s="233"/>
      <c r="AP60" s="233"/>
      <c r="AQ60" s="233"/>
      <c r="AR60" s="233"/>
      <c r="AS60" s="233"/>
      <c r="AT60" s="233" t="s">
        <v>405</v>
      </c>
      <c r="AU60" s="233" t="s">
        <v>405</v>
      </c>
      <c r="AV60" s="233"/>
      <c r="AW60" s="233" t="s">
        <v>405</v>
      </c>
      <c r="AX60" s="233" t="s">
        <v>405</v>
      </c>
      <c r="AY60" s="233" t="s">
        <v>405</v>
      </c>
      <c r="AZ60" s="233" t="s">
        <v>405</v>
      </c>
      <c r="BA60" s="233" t="s">
        <v>405</v>
      </c>
      <c r="BB60" s="233" t="s">
        <v>405</v>
      </c>
      <c r="BC60" s="233" t="s">
        <v>405</v>
      </c>
      <c r="BD60" s="233"/>
      <c r="BE60" s="233" t="s">
        <v>405</v>
      </c>
      <c r="BF60" s="233" t="s">
        <v>405</v>
      </c>
      <c r="BG60" s="233" t="s">
        <v>405</v>
      </c>
      <c r="BH60" s="233"/>
      <c r="BI60" s="233"/>
      <c r="BJ60" s="233"/>
      <c r="BK60" s="233"/>
      <c r="BL60" s="233"/>
      <c r="BM60" s="233"/>
      <c r="BN60" s="233"/>
      <c r="BO60" s="233"/>
      <c r="BP60" s="233"/>
      <c r="BQ60" s="233"/>
      <c r="BR60" s="233"/>
      <c r="BS60" s="233"/>
      <c r="BT60" s="233"/>
      <c r="BU60" s="233"/>
      <c r="BV60" s="233"/>
      <c r="BW60" s="233"/>
      <c r="BX60" s="233"/>
    </row>
    <row r="61" spans="1:76" ht="37.5">
      <c r="A61" s="158"/>
      <c r="B61" s="158"/>
      <c r="C61" s="162"/>
      <c r="D61" s="158"/>
      <c r="E61" s="162"/>
      <c r="F61" s="162"/>
      <c r="G61" s="163"/>
      <c r="H61" s="209" t="s">
        <v>771</v>
      </c>
      <c r="I61" s="204" t="s">
        <v>772</v>
      </c>
      <c r="J61" s="204" t="s">
        <v>503</v>
      </c>
      <c r="K61" s="204" t="s">
        <v>167</v>
      </c>
      <c r="L61" s="204" t="s">
        <v>773</v>
      </c>
      <c r="M61" s="204" t="s">
        <v>579</v>
      </c>
      <c r="N61" s="204" t="s">
        <v>503</v>
      </c>
      <c r="O61" s="204" t="s">
        <v>505</v>
      </c>
      <c r="P61" s="204" t="s">
        <v>580</v>
      </c>
      <c r="Q61" s="204" t="s">
        <v>293</v>
      </c>
      <c r="R61" s="204" t="s">
        <v>27</v>
      </c>
      <c r="S61" s="204">
        <v>1</v>
      </c>
      <c r="T61" s="204">
        <v>0.05</v>
      </c>
      <c r="U61" s="204">
        <v>0.15</v>
      </c>
      <c r="V61" s="204">
        <v>0.95</v>
      </c>
      <c r="W61" s="204">
        <v>1</v>
      </c>
      <c r="X61" s="204">
        <v>1</v>
      </c>
      <c r="Y61" s="205">
        <v>0</v>
      </c>
      <c r="Z61" s="205">
        <v>0</v>
      </c>
      <c r="AA61" s="233" t="s">
        <v>775</v>
      </c>
      <c r="AB61" s="211">
        <v>0</v>
      </c>
      <c r="AC61" s="215">
        <v>0.5</v>
      </c>
      <c r="AD61" s="233" t="s">
        <v>582</v>
      </c>
      <c r="AE61" s="234">
        <v>45839</v>
      </c>
      <c r="AF61" s="234">
        <v>45930</v>
      </c>
      <c r="AG61" s="233" t="s">
        <v>774</v>
      </c>
      <c r="AH61" s="233" t="s">
        <v>404</v>
      </c>
      <c r="AI61" s="233"/>
      <c r="AJ61" s="233"/>
      <c r="AK61" s="233"/>
      <c r="AL61" s="233"/>
      <c r="AM61" s="233"/>
      <c r="AN61" s="233"/>
      <c r="AO61" s="233"/>
      <c r="AP61" s="233"/>
      <c r="AQ61" s="233"/>
      <c r="AR61" s="233"/>
      <c r="AS61" s="233"/>
      <c r="AT61" s="233" t="s">
        <v>405</v>
      </c>
      <c r="AU61" s="233" t="s">
        <v>405</v>
      </c>
      <c r="AV61" s="233"/>
      <c r="AW61" s="233" t="s">
        <v>405</v>
      </c>
      <c r="AX61" s="233" t="s">
        <v>405</v>
      </c>
      <c r="AY61" s="233" t="s">
        <v>405</v>
      </c>
      <c r="AZ61" s="233" t="s">
        <v>405</v>
      </c>
      <c r="BA61" s="233" t="s">
        <v>405</v>
      </c>
      <c r="BB61" s="233" t="s">
        <v>405</v>
      </c>
      <c r="BC61" s="233" t="s">
        <v>405</v>
      </c>
      <c r="BD61" s="233"/>
      <c r="BE61" s="233" t="s">
        <v>405</v>
      </c>
      <c r="BF61" s="233" t="s">
        <v>405</v>
      </c>
      <c r="BG61" s="233" t="s">
        <v>405</v>
      </c>
      <c r="BH61" s="233"/>
      <c r="BI61" s="233"/>
      <c r="BJ61" s="233"/>
      <c r="BK61" s="233"/>
      <c r="BL61" s="233"/>
      <c r="BM61" s="233"/>
      <c r="BN61" s="233"/>
      <c r="BO61" s="233"/>
      <c r="BP61" s="233"/>
      <c r="BQ61" s="233"/>
      <c r="BR61" s="233"/>
      <c r="BS61" s="233"/>
      <c r="BT61" s="233"/>
      <c r="BU61" s="233"/>
      <c r="BV61" s="233"/>
      <c r="BW61" s="233"/>
      <c r="BX61" s="233"/>
    </row>
    <row r="62" spans="1:76" ht="39" customHeight="1">
      <c r="A62" s="158"/>
      <c r="B62" s="158"/>
      <c r="C62" s="162"/>
      <c r="D62" s="158"/>
      <c r="E62" s="162"/>
      <c r="F62" s="162"/>
      <c r="G62" s="161" t="s">
        <v>136</v>
      </c>
      <c r="H62" s="208" t="s">
        <v>776</v>
      </c>
      <c r="I62" s="202" t="s">
        <v>587</v>
      </c>
      <c r="J62" s="202" t="s">
        <v>481</v>
      </c>
      <c r="K62" s="202" t="s">
        <v>138</v>
      </c>
      <c r="L62" s="202" t="s">
        <v>140</v>
      </c>
      <c r="M62" s="202" t="s">
        <v>588</v>
      </c>
      <c r="N62" s="202" t="s">
        <v>481</v>
      </c>
      <c r="O62" s="202" t="s">
        <v>505</v>
      </c>
      <c r="P62" s="202" t="s">
        <v>589</v>
      </c>
      <c r="Q62" s="202" t="s">
        <v>142</v>
      </c>
      <c r="R62" s="202" t="s">
        <v>27</v>
      </c>
      <c r="S62" s="202" t="s">
        <v>508</v>
      </c>
      <c r="T62" s="202">
        <v>1</v>
      </c>
      <c r="U62" s="202">
        <v>1</v>
      </c>
      <c r="V62" s="202">
        <v>1</v>
      </c>
      <c r="W62" s="202">
        <v>1</v>
      </c>
      <c r="X62" s="202">
        <v>1</v>
      </c>
      <c r="Y62" s="203">
        <v>0</v>
      </c>
      <c r="Z62" s="203">
        <v>0</v>
      </c>
      <c r="AA62" s="233" t="s">
        <v>147</v>
      </c>
      <c r="AB62" s="211">
        <v>0</v>
      </c>
      <c r="AC62" s="215">
        <v>0.5</v>
      </c>
      <c r="AD62" s="233" t="s">
        <v>148</v>
      </c>
      <c r="AE62" s="234">
        <v>45658</v>
      </c>
      <c r="AF62" s="234">
        <v>46022</v>
      </c>
      <c r="AG62" s="233" t="s">
        <v>149</v>
      </c>
      <c r="AH62" s="233" t="s">
        <v>590</v>
      </c>
      <c r="AI62" s="233"/>
      <c r="AJ62" s="233"/>
      <c r="AK62" s="233"/>
      <c r="AL62" s="233"/>
      <c r="AM62" s="233"/>
      <c r="AN62" s="233"/>
      <c r="AO62" s="233"/>
      <c r="AP62" s="233"/>
      <c r="AQ62" s="233"/>
      <c r="AR62" s="233"/>
      <c r="AS62" s="233"/>
      <c r="AT62" s="233" t="s">
        <v>405</v>
      </c>
      <c r="AU62" s="233" t="s">
        <v>405</v>
      </c>
      <c r="AV62" s="233"/>
      <c r="AW62" s="233" t="s">
        <v>405</v>
      </c>
      <c r="AX62" s="233" t="s">
        <v>405</v>
      </c>
      <c r="AY62" s="233" t="s">
        <v>405</v>
      </c>
      <c r="AZ62" s="233" t="s">
        <v>405</v>
      </c>
      <c r="BA62" s="233" t="s">
        <v>405</v>
      </c>
      <c r="BB62" s="233" t="s">
        <v>405</v>
      </c>
      <c r="BC62" s="233" t="s">
        <v>405</v>
      </c>
      <c r="BD62" s="233"/>
      <c r="BE62" s="233" t="s">
        <v>405</v>
      </c>
      <c r="BF62" s="233" t="s">
        <v>405</v>
      </c>
      <c r="BG62" s="233" t="s">
        <v>405</v>
      </c>
      <c r="BH62" s="233"/>
      <c r="BI62" s="233"/>
      <c r="BJ62" s="233"/>
      <c r="BK62" s="233"/>
      <c r="BL62" s="233"/>
      <c r="BM62" s="233"/>
      <c r="BN62" s="233"/>
      <c r="BO62" s="233"/>
      <c r="BP62" s="233"/>
      <c r="BQ62" s="233"/>
      <c r="BR62" s="233"/>
      <c r="BS62" s="233"/>
      <c r="BT62" s="233"/>
      <c r="BU62" s="233"/>
      <c r="BV62" s="233"/>
      <c r="BW62" s="233"/>
      <c r="BX62" s="233"/>
    </row>
    <row r="63" spans="1:76" ht="39" customHeight="1">
      <c r="A63" s="158"/>
      <c r="B63" s="158"/>
      <c r="C63" s="162"/>
      <c r="D63" s="158"/>
      <c r="E63" s="162"/>
      <c r="F63" s="162"/>
      <c r="G63" s="163"/>
      <c r="H63" s="209" t="s">
        <v>776</v>
      </c>
      <c r="I63" s="204" t="s">
        <v>587</v>
      </c>
      <c r="J63" s="204" t="s">
        <v>481</v>
      </c>
      <c r="K63" s="204" t="s">
        <v>138</v>
      </c>
      <c r="L63" s="204" t="s">
        <v>140</v>
      </c>
      <c r="M63" s="204" t="s">
        <v>588</v>
      </c>
      <c r="N63" s="204" t="s">
        <v>481</v>
      </c>
      <c r="O63" s="204" t="s">
        <v>505</v>
      </c>
      <c r="P63" s="204" t="s">
        <v>589</v>
      </c>
      <c r="Q63" s="204" t="s">
        <v>142</v>
      </c>
      <c r="R63" s="204" t="s">
        <v>27</v>
      </c>
      <c r="S63" s="204" t="s">
        <v>508</v>
      </c>
      <c r="T63" s="204">
        <v>1</v>
      </c>
      <c r="U63" s="204">
        <v>1</v>
      </c>
      <c r="V63" s="204">
        <v>1</v>
      </c>
      <c r="W63" s="204">
        <v>1</v>
      </c>
      <c r="X63" s="204">
        <v>1</v>
      </c>
      <c r="Y63" s="205">
        <v>0</v>
      </c>
      <c r="Z63" s="205">
        <v>0</v>
      </c>
      <c r="AA63" s="233" t="s">
        <v>144</v>
      </c>
      <c r="AB63" s="211">
        <v>0</v>
      </c>
      <c r="AC63" s="215">
        <v>0.5</v>
      </c>
      <c r="AD63" s="233" t="s">
        <v>145</v>
      </c>
      <c r="AE63" s="234">
        <v>45658</v>
      </c>
      <c r="AF63" s="234">
        <v>46022</v>
      </c>
      <c r="AG63" s="233" t="s">
        <v>146</v>
      </c>
      <c r="AH63" s="233" t="s">
        <v>590</v>
      </c>
      <c r="AI63" s="233"/>
      <c r="AJ63" s="233"/>
      <c r="AK63" s="233"/>
      <c r="AL63" s="233"/>
      <c r="AM63" s="233"/>
      <c r="AN63" s="233"/>
      <c r="AO63" s="233"/>
      <c r="AP63" s="233"/>
      <c r="AQ63" s="233"/>
      <c r="AR63" s="233"/>
      <c r="AS63" s="233"/>
      <c r="AT63" s="233" t="s">
        <v>405</v>
      </c>
      <c r="AU63" s="233" t="s">
        <v>405</v>
      </c>
      <c r="AV63" s="233"/>
      <c r="AW63" s="233" t="s">
        <v>405</v>
      </c>
      <c r="AX63" s="233" t="s">
        <v>405</v>
      </c>
      <c r="AY63" s="233" t="s">
        <v>405</v>
      </c>
      <c r="AZ63" s="233" t="s">
        <v>405</v>
      </c>
      <c r="BA63" s="233" t="s">
        <v>405</v>
      </c>
      <c r="BB63" s="233" t="s">
        <v>405</v>
      </c>
      <c r="BC63" s="233" t="s">
        <v>405</v>
      </c>
      <c r="BD63" s="233"/>
      <c r="BE63" s="233" t="s">
        <v>405</v>
      </c>
      <c r="BF63" s="233" t="s">
        <v>405</v>
      </c>
      <c r="BG63" s="233" t="s">
        <v>405</v>
      </c>
      <c r="BH63" s="233"/>
      <c r="BI63" s="233"/>
      <c r="BJ63" s="233"/>
      <c r="BK63" s="233"/>
      <c r="BL63" s="233"/>
      <c r="BM63" s="233"/>
      <c r="BN63" s="233"/>
      <c r="BO63" s="233"/>
      <c r="BP63" s="233"/>
      <c r="BQ63" s="233"/>
      <c r="BR63" s="233"/>
      <c r="BS63" s="233"/>
      <c r="BT63" s="233"/>
      <c r="BU63" s="233"/>
      <c r="BV63" s="233"/>
      <c r="BW63" s="233"/>
      <c r="BX63" s="233"/>
    </row>
    <row r="64" spans="1:76" ht="25">
      <c r="A64" s="158"/>
      <c r="B64" s="158"/>
      <c r="C64" s="162"/>
      <c r="D64" s="158"/>
      <c r="E64" s="162"/>
      <c r="F64" s="162"/>
      <c r="G64" s="161" t="s">
        <v>258</v>
      </c>
      <c r="H64" s="161" t="s">
        <v>777</v>
      </c>
      <c r="I64" s="202" t="s">
        <v>778</v>
      </c>
      <c r="J64" s="202" t="s">
        <v>503</v>
      </c>
      <c r="K64" s="202" t="s">
        <v>272</v>
      </c>
      <c r="L64" s="202" t="s">
        <v>297</v>
      </c>
      <c r="M64" s="202" t="s">
        <v>592</v>
      </c>
      <c r="N64" s="202" t="s">
        <v>503</v>
      </c>
      <c r="O64" s="202" t="s">
        <v>592</v>
      </c>
      <c r="P64" s="202" t="s">
        <v>593</v>
      </c>
      <c r="Q64" s="202" t="s">
        <v>779</v>
      </c>
      <c r="R64" s="202" t="s">
        <v>27</v>
      </c>
      <c r="S64" s="202">
        <v>100</v>
      </c>
      <c r="T64" s="202">
        <v>0.27</v>
      </c>
      <c r="U64" s="202">
        <v>0.53</v>
      </c>
      <c r="V64" s="202">
        <v>0.8</v>
      </c>
      <c r="W64" s="202">
        <v>1</v>
      </c>
      <c r="X64" s="202">
        <v>1</v>
      </c>
      <c r="Y64" s="220">
        <v>821056080</v>
      </c>
      <c r="Z64" s="220" t="s">
        <v>782</v>
      </c>
      <c r="AA64" s="233" t="s">
        <v>780</v>
      </c>
      <c r="AB64" s="211">
        <v>0</v>
      </c>
      <c r="AC64" s="215">
        <v>0.2</v>
      </c>
      <c r="AD64" s="233" t="s">
        <v>595</v>
      </c>
      <c r="AE64" s="234">
        <v>45659</v>
      </c>
      <c r="AF64" s="234">
        <v>45716</v>
      </c>
      <c r="AG64" s="233" t="s">
        <v>596</v>
      </c>
      <c r="AH64" s="233" t="s">
        <v>404</v>
      </c>
      <c r="AI64" s="233" t="s">
        <v>405</v>
      </c>
      <c r="AJ64" s="233"/>
      <c r="AK64" s="233"/>
      <c r="AL64" s="233"/>
      <c r="AM64" s="233"/>
      <c r="AN64" s="233"/>
      <c r="AO64" s="233"/>
      <c r="AP64" s="233"/>
      <c r="AQ64" s="233"/>
      <c r="AR64" s="233"/>
      <c r="AS64" s="233"/>
      <c r="AT64" s="233" t="s">
        <v>405</v>
      </c>
      <c r="AU64" s="233" t="s">
        <v>405</v>
      </c>
      <c r="AV64" s="233"/>
      <c r="AW64" s="233" t="s">
        <v>405</v>
      </c>
      <c r="AX64" s="233" t="s">
        <v>405</v>
      </c>
      <c r="AY64" s="233" t="s">
        <v>405</v>
      </c>
      <c r="AZ64" s="233" t="s">
        <v>405</v>
      </c>
      <c r="BA64" s="233" t="s">
        <v>405</v>
      </c>
      <c r="BB64" s="233" t="s">
        <v>405</v>
      </c>
      <c r="BC64" s="233" t="s">
        <v>405</v>
      </c>
      <c r="BD64" s="233"/>
      <c r="BE64" s="233" t="s">
        <v>405</v>
      </c>
      <c r="BF64" s="233" t="s">
        <v>405</v>
      </c>
      <c r="BG64" s="233" t="s">
        <v>405</v>
      </c>
      <c r="BH64" s="233"/>
      <c r="BI64" s="233"/>
      <c r="BJ64" s="233"/>
      <c r="BK64" s="233"/>
      <c r="BL64" s="233"/>
      <c r="BM64" s="233"/>
      <c r="BN64" s="233"/>
      <c r="BO64" s="233"/>
      <c r="BP64" s="233"/>
      <c r="BQ64" s="233"/>
      <c r="BR64" s="233"/>
      <c r="BS64" s="233"/>
      <c r="BT64" s="233"/>
      <c r="BU64" s="233"/>
      <c r="BV64" s="233"/>
      <c r="BW64" s="233"/>
      <c r="BX64" s="233"/>
    </row>
    <row r="65" spans="1:76" ht="25">
      <c r="A65" s="159"/>
      <c r="B65" s="159"/>
      <c r="C65" s="163"/>
      <c r="D65" s="159"/>
      <c r="E65" s="163"/>
      <c r="F65" s="163"/>
      <c r="G65" s="163"/>
      <c r="H65" s="163" t="s">
        <v>777</v>
      </c>
      <c r="I65" s="204" t="s">
        <v>778</v>
      </c>
      <c r="J65" s="204" t="s">
        <v>503</v>
      </c>
      <c r="K65" s="204" t="s">
        <v>272</v>
      </c>
      <c r="L65" s="204" t="s">
        <v>297</v>
      </c>
      <c r="M65" s="204" t="s">
        <v>592</v>
      </c>
      <c r="N65" s="204" t="s">
        <v>503</v>
      </c>
      <c r="O65" s="204" t="s">
        <v>592</v>
      </c>
      <c r="P65" s="204" t="s">
        <v>593</v>
      </c>
      <c r="Q65" s="204" t="s">
        <v>779</v>
      </c>
      <c r="R65" s="204" t="s">
        <v>27</v>
      </c>
      <c r="S65" s="204">
        <v>100</v>
      </c>
      <c r="T65" s="204">
        <v>0.27</v>
      </c>
      <c r="U65" s="204">
        <v>0.53</v>
      </c>
      <c r="V65" s="204">
        <v>0.8</v>
      </c>
      <c r="W65" s="204">
        <v>1</v>
      </c>
      <c r="X65" s="204">
        <v>1</v>
      </c>
      <c r="Y65" s="222">
        <v>0</v>
      </c>
      <c r="Z65" s="222">
        <v>0</v>
      </c>
      <c r="AA65" s="236" t="s">
        <v>781</v>
      </c>
      <c r="AB65" s="237">
        <v>821056080</v>
      </c>
      <c r="AC65" s="238">
        <v>0.8</v>
      </c>
      <c r="AD65" s="236" t="s">
        <v>598</v>
      </c>
      <c r="AE65" s="239">
        <v>45659</v>
      </c>
      <c r="AF65" s="239">
        <v>46022</v>
      </c>
      <c r="AG65" s="236" t="s">
        <v>596</v>
      </c>
      <c r="AH65" s="236" t="s">
        <v>404</v>
      </c>
      <c r="AI65" s="236"/>
      <c r="AJ65" s="236"/>
      <c r="AK65" s="236"/>
      <c r="AL65" s="236"/>
      <c r="AM65" s="236"/>
      <c r="AN65" s="236"/>
      <c r="AO65" s="236"/>
      <c r="AP65" s="236"/>
      <c r="AQ65" s="236"/>
      <c r="AR65" s="236"/>
      <c r="AS65" s="236"/>
      <c r="AT65" s="236" t="s">
        <v>405</v>
      </c>
      <c r="AU65" s="236" t="s">
        <v>405</v>
      </c>
      <c r="AV65" s="236"/>
      <c r="AW65" s="236" t="s">
        <v>405</v>
      </c>
      <c r="AX65" s="236" t="s">
        <v>405</v>
      </c>
      <c r="AY65" s="236" t="s">
        <v>405</v>
      </c>
      <c r="AZ65" s="236" t="s">
        <v>405</v>
      </c>
      <c r="BA65" s="236" t="s">
        <v>405</v>
      </c>
      <c r="BB65" s="236" t="s">
        <v>405</v>
      </c>
      <c r="BC65" s="236" t="s">
        <v>405</v>
      </c>
      <c r="BD65" s="236"/>
      <c r="BE65" s="236" t="s">
        <v>405</v>
      </c>
      <c r="BF65" s="236" t="s">
        <v>405</v>
      </c>
      <c r="BG65" s="236" t="s">
        <v>405</v>
      </c>
      <c r="BH65" s="236"/>
      <c r="BI65" s="236"/>
      <c r="BJ65" s="236"/>
      <c r="BK65" s="236"/>
      <c r="BL65" s="236"/>
      <c r="BM65" s="236"/>
      <c r="BN65" s="236"/>
      <c r="BO65" s="236"/>
      <c r="BP65" s="236"/>
      <c r="BQ65" s="236"/>
      <c r="BR65" s="236"/>
      <c r="BS65" s="236"/>
      <c r="BT65" s="236"/>
      <c r="BU65" s="236"/>
      <c r="BV65" s="236"/>
      <c r="BW65" s="236"/>
      <c r="BX65" s="236"/>
    </row>
    <row r="66" spans="1:76">
      <c r="A66" s="122"/>
      <c r="B66" s="122"/>
      <c r="C66" s="122"/>
      <c r="D66" s="122"/>
      <c r="E66" s="122"/>
      <c r="F66" s="122"/>
      <c r="G66" s="122"/>
      <c r="H66" s="122"/>
      <c r="I66" s="271"/>
      <c r="J66" s="271"/>
      <c r="K66" s="271"/>
      <c r="L66" s="271"/>
      <c r="M66" s="271"/>
      <c r="N66" s="271"/>
      <c r="O66" s="271"/>
      <c r="P66" s="271"/>
      <c r="Q66" s="271"/>
      <c r="R66" s="271"/>
      <c r="S66" s="271"/>
      <c r="T66" s="271"/>
      <c r="U66" s="271"/>
      <c r="V66" s="271"/>
      <c r="W66" s="271"/>
      <c r="X66" s="271"/>
      <c r="Y66" s="271"/>
      <c r="Z66" s="271"/>
      <c r="AA66" s="122"/>
      <c r="AB66" s="122"/>
      <c r="AC66" s="122"/>
      <c r="AD66" s="122"/>
      <c r="AE66" s="122"/>
      <c r="AF66" s="122"/>
      <c r="AG66" s="122"/>
      <c r="AH66" s="122"/>
      <c r="AI66" s="122"/>
      <c r="AJ66" s="122"/>
      <c r="AK66" s="122"/>
      <c r="AL66" s="122"/>
      <c r="AM66" s="122"/>
      <c r="AN66" s="122"/>
      <c r="AO66" s="122"/>
      <c r="AP66" s="122"/>
      <c r="AQ66" s="122"/>
      <c r="AR66" s="122"/>
      <c r="AS66" s="122"/>
      <c r="AT66" s="122"/>
      <c r="AU66" s="122"/>
      <c r="AV66" s="122"/>
      <c r="AW66" s="122"/>
      <c r="AX66" s="122"/>
      <c r="AY66" s="122"/>
      <c r="AZ66" s="122"/>
      <c r="BA66" s="122"/>
      <c r="BB66" s="122"/>
      <c r="BC66" s="122"/>
      <c r="BD66" s="122"/>
      <c r="BE66" s="122"/>
      <c r="BF66" s="122"/>
      <c r="BG66" s="122"/>
      <c r="BH66" s="122"/>
      <c r="BI66" s="122"/>
      <c r="BJ66" s="122"/>
      <c r="BK66" s="122"/>
      <c r="BL66" s="122"/>
      <c r="BM66" s="122"/>
      <c r="BN66" s="122"/>
      <c r="BO66" s="122"/>
      <c r="BP66" s="122"/>
      <c r="BQ66" s="122"/>
      <c r="BR66" s="122"/>
      <c r="BS66" s="122"/>
      <c r="BT66" s="122"/>
      <c r="BU66" s="122"/>
      <c r="BV66" s="122"/>
      <c r="BW66" s="122"/>
      <c r="BX66" s="122"/>
    </row>
    <row r="67" spans="1:76" ht="14.25" customHeight="1">
      <c r="L67"/>
      <c r="Q67"/>
    </row>
    <row r="68" spans="1:76" ht="14.25" customHeight="1">
      <c r="L68"/>
      <c r="Q68"/>
    </row>
    <row r="69" spans="1:76" ht="14.25" customHeight="1">
      <c r="L69"/>
      <c r="Q69"/>
    </row>
    <row r="70" spans="1:76" ht="14.25" customHeight="1">
      <c r="L70"/>
      <c r="Q70"/>
    </row>
    <row r="71" spans="1:76" ht="14.25" customHeight="1">
      <c r="L71"/>
      <c r="Q71"/>
    </row>
    <row r="72" spans="1:76" ht="14.25" customHeight="1">
      <c r="L72"/>
      <c r="Q72"/>
    </row>
    <row r="73" spans="1:76" ht="14.25" customHeight="1">
      <c r="L73"/>
      <c r="Q73"/>
    </row>
    <row r="74" spans="1:76" ht="14.25" customHeight="1">
      <c r="L74"/>
      <c r="Q74"/>
    </row>
    <row r="75" spans="1:76" ht="14.25" customHeight="1">
      <c r="L75"/>
      <c r="Q75"/>
    </row>
    <row r="76" spans="1:76" ht="14.25" customHeight="1">
      <c r="L76"/>
      <c r="Q76"/>
    </row>
    <row r="77" spans="1:76" ht="14.25" customHeight="1">
      <c r="L77"/>
      <c r="Q77"/>
    </row>
    <row r="78" spans="1:76" ht="14.25" customHeight="1">
      <c r="L78"/>
      <c r="Q78"/>
    </row>
    <row r="79" spans="1:76" ht="14.25" customHeight="1">
      <c r="L79"/>
      <c r="Q79"/>
    </row>
    <row r="80" spans="1:76" ht="14.25" customHeight="1">
      <c r="L80"/>
      <c r="Q80"/>
    </row>
    <row r="81" spans="12:17" ht="14.25" customHeight="1">
      <c r="L81"/>
      <c r="Q81"/>
    </row>
    <row r="82" spans="12:17" ht="14.25" customHeight="1">
      <c r="L82"/>
      <c r="Q82"/>
    </row>
    <row r="83" spans="12:17" ht="14.25" customHeight="1">
      <c r="L83"/>
      <c r="Q83"/>
    </row>
    <row r="84" spans="12:17" ht="14.25" customHeight="1">
      <c r="L84"/>
      <c r="Q84"/>
    </row>
    <row r="85" spans="12:17" ht="14.25" customHeight="1">
      <c r="L85"/>
      <c r="Q85"/>
    </row>
    <row r="86" spans="12:17" ht="14.25" customHeight="1">
      <c r="L86"/>
      <c r="Q86"/>
    </row>
    <row r="87" spans="12:17" ht="14.25" customHeight="1">
      <c r="L87"/>
      <c r="Q87"/>
    </row>
    <row r="88" spans="12:17" ht="14.25" customHeight="1">
      <c r="L88"/>
      <c r="Q88"/>
    </row>
    <row r="89" spans="12:17" ht="14.25" customHeight="1">
      <c r="L89"/>
      <c r="Q89"/>
    </row>
    <row r="90" spans="12:17" ht="14.25" customHeight="1">
      <c r="L90"/>
      <c r="Q90"/>
    </row>
    <row r="91" spans="12:17" ht="14.25" customHeight="1">
      <c r="L91"/>
      <c r="Q91"/>
    </row>
    <row r="92" spans="12:17" ht="14.25" customHeight="1">
      <c r="L92"/>
      <c r="Q92"/>
    </row>
    <row r="93" spans="12:17" ht="14.25" customHeight="1">
      <c r="L93"/>
      <c r="Q93"/>
    </row>
    <row r="94" spans="12:17" ht="14.25" customHeight="1">
      <c r="L94"/>
      <c r="Q94"/>
    </row>
    <row r="95" spans="12:17" ht="14.25" customHeight="1">
      <c r="L95"/>
      <c r="Q95"/>
    </row>
    <row r="96" spans="12:17" ht="14.25" customHeight="1">
      <c r="L96"/>
      <c r="Q96"/>
    </row>
    <row r="97" spans="12:17" ht="14.25" customHeight="1">
      <c r="L97"/>
      <c r="Q97"/>
    </row>
    <row r="98" spans="12:17" ht="14.25" customHeight="1">
      <c r="L98"/>
      <c r="Q98"/>
    </row>
    <row r="99" spans="12:17" ht="14.25" customHeight="1">
      <c r="L99"/>
      <c r="Q99"/>
    </row>
    <row r="100" spans="12:17" ht="14.25" customHeight="1">
      <c r="L100"/>
      <c r="Q100"/>
    </row>
    <row r="101" spans="12:17" ht="14.25" customHeight="1">
      <c r="L101"/>
      <c r="Q101"/>
    </row>
    <row r="102" spans="12:17" ht="14.25" customHeight="1">
      <c r="L102"/>
      <c r="Q102"/>
    </row>
    <row r="103" spans="12:17" ht="14.25" customHeight="1">
      <c r="L103"/>
      <c r="Q103"/>
    </row>
    <row r="104" spans="12:17" ht="14.25" customHeight="1">
      <c r="L104"/>
      <c r="Q104"/>
    </row>
    <row r="105" spans="12:17" ht="14.25" customHeight="1">
      <c r="L105"/>
      <c r="Q105"/>
    </row>
    <row r="106" spans="12:17" ht="14.25" customHeight="1">
      <c r="L106"/>
      <c r="Q106"/>
    </row>
    <row r="107" spans="12:17" ht="14.25" customHeight="1">
      <c r="L107"/>
      <c r="Q107"/>
    </row>
    <row r="108" spans="12:17" ht="14.25" customHeight="1">
      <c r="L108"/>
      <c r="Q108"/>
    </row>
    <row r="109" spans="12:17" ht="14.25" customHeight="1">
      <c r="L109"/>
      <c r="Q109"/>
    </row>
    <row r="110" spans="12:17" ht="14.25" customHeight="1">
      <c r="L110"/>
      <c r="Q110"/>
    </row>
    <row r="111" spans="12:17" ht="14.25" customHeight="1">
      <c r="L111"/>
      <c r="Q111"/>
    </row>
    <row r="112" spans="12:17" ht="14.25" customHeight="1">
      <c r="L112"/>
      <c r="Q112"/>
    </row>
    <row r="113" spans="12:17" ht="14.25" customHeight="1">
      <c r="L113"/>
      <c r="Q113"/>
    </row>
    <row r="114" spans="12:17" ht="14.25" customHeight="1">
      <c r="L114"/>
      <c r="Q114"/>
    </row>
    <row r="115" spans="12:17" ht="14.25" customHeight="1">
      <c r="L115"/>
      <c r="Q115"/>
    </row>
    <row r="116" spans="12:17" ht="14.25" customHeight="1">
      <c r="L116"/>
      <c r="Q116"/>
    </row>
    <row r="117" spans="12:17" ht="14.25" customHeight="1">
      <c r="L117"/>
      <c r="Q117"/>
    </row>
    <row r="118" spans="12:17" ht="14.25" customHeight="1">
      <c r="L118"/>
      <c r="Q118"/>
    </row>
    <row r="119" spans="12:17" ht="14.25" customHeight="1">
      <c r="L119"/>
      <c r="Q119"/>
    </row>
    <row r="120" spans="12:17" ht="14.25" customHeight="1">
      <c r="L120"/>
      <c r="Q120"/>
    </row>
    <row r="121" spans="12:17" ht="14.25" customHeight="1">
      <c r="L121"/>
      <c r="Q121"/>
    </row>
    <row r="122" spans="12:17" ht="14.25" customHeight="1">
      <c r="L122"/>
      <c r="Q122"/>
    </row>
    <row r="123" spans="12:17" ht="14.25" customHeight="1">
      <c r="L123"/>
      <c r="Q123"/>
    </row>
    <row r="124" spans="12:17" ht="14.25" customHeight="1">
      <c r="L124"/>
      <c r="Q124"/>
    </row>
    <row r="125" spans="12:17" ht="14.25" customHeight="1">
      <c r="L125"/>
      <c r="Q125"/>
    </row>
    <row r="126" spans="12:17" ht="14.25" customHeight="1">
      <c r="L126"/>
      <c r="Q126"/>
    </row>
    <row r="127" spans="12:17" ht="14.25" customHeight="1">
      <c r="L127"/>
      <c r="Q127"/>
    </row>
    <row r="128" spans="12:17" ht="14.25" customHeight="1">
      <c r="L128"/>
      <c r="Q128"/>
    </row>
    <row r="129" spans="12:17" ht="14.25" customHeight="1">
      <c r="L129"/>
      <c r="Q129"/>
    </row>
    <row r="130" spans="12:17" ht="14.25" customHeight="1">
      <c r="L130"/>
      <c r="Q130"/>
    </row>
    <row r="131" spans="12:17" ht="14.25" customHeight="1">
      <c r="L131"/>
      <c r="Q131"/>
    </row>
    <row r="132" spans="12:17" ht="14.25" customHeight="1">
      <c r="L132"/>
      <c r="Q132"/>
    </row>
    <row r="133" spans="12:17" ht="14.25" customHeight="1">
      <c r="L133"/>
      <c r="Q133"/>
    </row>
    <row r="134" spans="12:17" ht="14.25" customHeight="1">
      <c r="L134"/>
      <c r="Q134"/>
    </row>
    <row r="135" spans="12:17" ht="14.25" customHeight="1">
      <c r="L135"/>
      <c r="Q135"/>
    </row>
    <row r="136" spans="12:17" ht="14.25" customHeight="1">
      <c r="L136"/>
      <c r="Q136"/>
    </row>
    <row r="137" spans="12:17" ht="14.25" customHeight="1">
      <c r="L137"/>
      <c r="Q137"/>
    </row>
    <row r="138" spans="12:17" ht="14.25" customHeight="1">
      <c r="L138"/>
      <c r="Q138"/>
    </row>
    <row r="139" spans="12:17" ht="14.25" customHeight="1">
      <c r="L139"/>
      <c r="Q139"/>
    </row>
    <row r="140" spans="12:17" ht="14.25" customHeight="1">
      <c r="L140"/>
      <c r="Q140"/>
    </row>
    <row r="141" spans="12:17" ht="14.25" customHeight="1">
      <c r="L141"/>
      <c r="Q141"/>
    </row>
    <row r="142" spans="12:17" ht="14.25" customHeight="1">
      <c r="L142"/>
      <c r="Q142"/>
    </row>
    <row r="143" spans="12:17" ht="14.25" customHeight="1">
      <c r="L143"/>
      <c r="Q143"/>
    </row>
    <row r="144" spans="12:17" ht="14.25" customHeight="1">
      <c r="L144"/>
      <c r="Q144"/>
    </row>
    <row r="145" spans="12:17" ht="14.25" customHeight="1">
      <c r="L145"/>
      <c r="Q145"/>
    </row>
    <row r="146" spans="12:17" ht="14.25" customHeight="1">
      <c r="L146"/>
      <c r="Q146"/>
    </row>
    <row r="147" spans="12:17" ht="14.25" customHeight="1">
      <c r="L147"/>
      <c r="Q147"/>
    </row>
    <row r="148" spans="12:17" ht="14.25" customHeight="1">
      <c r="L148"/>
      <c r="Q148"/>
    </row>
    <row r="149" spans="12:17" ht="14.25" customHeight="1">
      <c r="L149"/>
      <c r="Q149"/>
    </row>
    <row r="150" spans="12:17" ht="14.25" customHeight="1">
      <c r="L150"/>
      <c r="Q150"/>
    </row>
    <row r="151" spans="12:17" ht="14.25" customHeight="1">
      <c r="L151"/>
      <c r="Q151"/>
    </row>
    <row r="152" spans="12:17" ht="14.25" customHeight="1">
      <c r="L152"/>
      <c r="Q152"/>
    </row>
    <row r="153" spans="12:17" ht="14.25" customHeight="1">
      <c r="L153"/>
      <c r="Q153"/>
    </row>
    <row r="154" spans="12:17" ht="14.25" customHeight="1">
      <c r="L154"/>
      <c r="Q154"/>
    </row>
    <row r="155" spans="12:17" ht="14.25" customHeight="1">
      <c r="L155"/>
      <c r="Q155"/>
    </row>
    <row r="156" spans="12:17" ht="14.25" customHeight="1">
      <c r="L156"/>
      <c r="Q156"/>
    </row>
    <row r="157" spans="12:17" ht="14.25" customHeight="1">
      <c r="L157"/>
      <c r="Q157"/>
    </row>
    <row r="158" spans="12:17" ht="14.25" customHeight="1">
      <c r="L158"/>
      <c r="Q158"/>
    </row>
    <row r="159" spans="12:17" ht="14.25" customHeight="1">
      <c r="L159"/>
      <c r="Q159"/>
    </row>
    <row r="160" spans="12:17" ht="14.25" customHeight="1">
      <c r="L160"/>
      <c r="Q160"/>
    </row>
    <row r="161" spans="12:17" ht="14.25" customHeight="1">
      <c r="L161"/>
      <c r="Q161"/>
    </row>
    <row r="162" spans="12:17" ht="14.25" customHeight="1">
      <c r="L162"/>
      <c r="Q162"/>
    </row>
    <row r="163" spans="12:17" ht="14.25" customHeight="1">
      <c r="L163"/>
      <c r="Q163"/>
    </row>
    <row r="164" spans="12:17" ht="14.25" customHeight="1">
      <c r="L164"/>
      <c r="Q164"/>
    </row>
    <row r="165" spans="12:17" ht="14.25" customHeight="1">
      <c r="L165"/>
      <c r="Q165"/>
    </row>
    <row r="166" spans="12:17" ht="14.25" customHeight="1">
      <c r="L166"/>
      <c r="Q166"/>
    </row>
    <row r="167" spans="12:17" ht="14.25" customHeight="1">
      <c r="L167"/>
      <c r="Q167"/>
    </row>
    <row r="168" spans="12:17" ht="14.25" customHeight="1">
      <c r="L168"/>
      <c r="Q168"/>
    </row>
    <row r="169" spans="12:17" ht="14.25" customHeight="1">
      <c r="L169"/>
      <c r="Q169"/>
    </row>
    <row r="170" spans="12:17" ht="14.25" customHeight="1">
      <c r="L170"/>
      <c r="Q170"/>
    </row>
    <row r="171" spans="12:17" ht="14.25" customHeight="1">
      <c r="L171"/>
      <c r="Q171"/>
    </row>
    <row r="172" spans="12:17" ht="14.25" customHeight="1">
      <c r="L172"/>
      <c r="Q172"/>
    </row>
    <row r="173" spans="12:17" ht="14.25" customHeight="1">
      <c r="L173"/>
      <c r="Q173"/>
    </row>
    <row r="174" spans="12:17" ht="14.25" customHeight="1">
      <c r="L174"/>
      <c r="Q174"/>
    </row>
    <row r="175" spans="12:17" ht="14.25" customHeight="1">
      <c r="L175"/>
      <c r="Q175"/>
    </row>
    <row r="176" spans="12:17" ht="14.25" customHeight="1">
      <c r="L176"/>
      <c r="Q176"/>
    </row>
    <row r="177" spans="12:17" ht="14.25" customHeight="1">
      <c r="L177"/>
      <c r="Q177"/>
    </row>
    <row r="178" spans="12:17" ht="14.25" customHeight="1">
      <c r="L178"/>
      <c r="Q178"/>
    </row>
    <row r="179" spans="12:17" ht="14.25" customHeight="1">
      <c r="L179"/>
      <c r="Q179"/>
    </row>
    <row r="180" spans="12:17" ht="14.25" customHeight="1">
      <c r="L180"/>
      <c r="Q180"/>
    </row>
    <row r="181" spans="12:17" ht="14.25" customHeight="1">
      <c r="L181"/>
      <c r="Q181"/>
    </row>
    <row r="182" spans="12:17" ht="14.25" customHeight="1">
      <c r="L182"/>
      <c r="Q182"/>
    </row>
    <row r="183" spans="12:17" ht="14.25" customHeight="1">
      <c r="L183"/>
      <c r="Q183"/>
    </row>
    <row r="184" spans="12:17" ht="14.25" customHeight="1">
      <c r="L184"/>
      <c r="Q184"/>
    </row>
    <row r="185" spans="12:17" ht="14.25" customHeight="1">
      <c r="L185"/>
      <c r="Q185"/>
    </row>
    <row r="186" spans="12:17" ht="14.25" customHeight="1">
      <c r="L186"/>
      <c r="Q186"/>
    </row>
    <row r="187" spans="12:17" ht="14.25" customHeight="1">
      <c r="L187"/>
      <c r="Q187"/>
    </row>
    <row r="188" spans="12:17" ht="14.25" customHeight="1">
      <c r="L188"/>
      <c r="Q188"/>
    </row>
    <row r="189" spans="12:17" ht="14.25" customHeight="1">
      <c r="L189"/>
      <c r="Q189"/>
    </row>
    <row r="190" spans="12:17" ht="14.25" customHeight="1">
      <c r="L190"/>
      <c r="Q190"/>
    </row>
    <row r="191" spans="12:17" ht="14.25" customHeight="1">
      <c r="L191"/>
      <c r="Q191"/>
    </row>
    <row r="192" spans="12:17" ht="14.25" customHeight="1">
      <c r="L192"/>
      <c r="Q192"/>
    </row>
    <row r="193" spans="12:17" ht="14.25" customHeight="1">
      <c r="L193"/>
      <c r="Q193"/>
    </row>
    <row r="194" spans="12:17" ht="14.25" customHeight="1">
      <c r="L194"/>
      <c r="Q194"/>
    </row>
    <row r="195" spans="12:17" ht="14.25" customHeight="1">
      <c r="L195"/>
      <c r="Q195"/>
    </row>
    <row r="196" spans="12:17" ht="14.25" customHeight="1">
      <c r="L196"/>
      <c r="Q196"/>
    </row>
    <row r="197" spans="12:17" ht="14.25" customHeight="1">
      <c r="L197"/>
      <c r="Q197"/>
    </row>
    <row r="198" spans="12:17" ht="14.25" customHeight="1">
      <c r="L198"/>
      <c r="Q198"/>
    </row>
    <row r="199" spans="12:17" ht="14.25" customHeight="1">
      <c r="L199"/>
      <c r="Q199"/>
    </row>
    <row r="200" spans="12:17" ht="14.25" customHeight="1">
      <c r="L200"/>
      <c r="Q200"/>
    </row>
    <row r="201" spans="12:17" ht="14.25" customHeight="1">
      <c r="L201"/>
      <c r="Q201"/>
    </row>
    <row r="202" spans="12:17" ht="14.25" customHeight="1">
      <c r="L202"/>
      <c r="Q202"/>
    </row>
    <row r="203" spans="12:17" ht="14.25" customHeight="1">
      <c r="L203"/>
      <c r="Q203"/>
    </row>
    <row r="204" spans="12:17" ht="14.25" customHeight="1">
      <c r="L204"/>
      <c r="Q204"/>
    </row>
    <row r="205" spans="12:17" ht="14.25" customHeight="1">
      <c r="L205"/>
      <c r="Q205"/>
    </row>
    <row r="206" spans="12:17" ht="14.25" customHeight="1">
      <c r="L206"/>
      <c r="Q206"/>
    </row>
    <row r="207" spans="12:17" ht="14.25" customHeight="1">
      <c r="L207"/>
      <c r="Q207"/>
    </row>
    <row r="208" spans="12:17" ht="14.25" customHeight="1">
      <c r="L208"/>
      <c r="Q208"/>
    </row>
    <row r="209" spans="12:17" ht="14.25" customHeight="1">
      <c r="L209"/>
      <c r="Q209"/>
    </row>
    <row r="210" spans="12:17" ht="14.25" customHeight="1">
      <c r="L210"/>
      <c r="Q210"/>
    </row>
    <row r="211" spans="12:17" ht="14.25" customHeight="1">
      <c r="L211"/>
      <c r="Q211"/>
    </row>
    <row r="212" spans="12:17" ht="14.25" customHeight="1">
      <c r="L212"/>
      <c r="Q212"/>
    </row>
    <row r="213" spans="12:17" ht="14.25" customHeight="1">
      <c r="L213"/>
      <c r="Q213"/>
    </row>
    <row r="214" spans="12:17" ht="14.25" customHeight="1">
      <c r="L214"/>
      <c r="Q214"/>
    </row>
    <row r="215" spans="12:17" ht="14.25" customHeight="1">
      <c r="L215"/>
      <c r="Q215"/>
    </row>
    <row r="216" spans="12:17" ht="14.25" customHeight="1">
      <c r="L216"/>
      <c r="Q216"/>
    </row>
    <row r="217" spans="12:17" ht="14.25" customHeight="1">
      <c r="L217"/>
      <c r="Q217"/>
    </row>
    <row r="218" spans="12:17" ht="14.25" customHeight="1">
      <c r="L218"/>
      <c r="Q218"/>
    </row>
    <row r="219" spans="12:17" ht="14.25" customHeight="1">
      <c r="L219"/>
      <c r="Q219"/>
    </row>
    <row r="220" spans="12:17" ht="14.25" customHeight="1">
      <c r="L220"/>
      <c r="Q220"/>
    </row>
    <row r="221" spans="12:17" ht="14.25" customHeight="1">
      <c r="L221"/>
      <c r="Q221"/>
    </row>
    <row r="222" spans="12:17" ht="14.25" customHeight="1">
      <c r="L222"/>
      <c r="Q222"/>
    </row>
    <row r="223" spans="12:17" ht="14.25" customHeight="1">
      <c r="L223"/>
      <c r="Q223"/>
    </row>
    <row r="224" spans="12:17" ht="14.25" customHeight="1">
      <c r="L224"/>
      <c r="Q224"/>
    </row>
    <row r="225" spans="12:17" ht="14.25" customHeight="1">
      <c r="L225"/>
      <c r="Q225"/>
    </row>
    <row r="226" spans="12:17" ht="14.25" customHeight="1">
      <c r="L226"/>
      <c r="Q226"/>
    </row>
    <row r="227" spans="12:17" ht="14.25" customHeight="1">
      <c r="L227"/>
      <c r="Q227"/>
    </row>
    <row r="228" spans="12:17" ht="14.25" customHeight="1">
      <c r="L228"/>
      <c r="Q228"/>
    </row>
    <row r="229" spans="12:17" ht="14.25" customHeight="1">
      <c r="L229"/>
      <c r="Q229"/>
    </row>
    <row r="230" spans="12:17" ht="14.25" customHeight="1">
      <c r="L230"/>
      <c r="Q230"/>
    </row>
    <row r="231" spans="12:17" ht="14.25" customHeight="1">
      <c r="L231"/>
      <c r="Q231"/>
    </row>
    <row r="232" spans="12:17" ht="14.25" customHeight="1">
      <c r="L232"/>
      <c r="Q232"/>
    </row>
    <row r="233" spans="12:17" ht="14.25" customHeight="1">
      <c r="L233"/>
      <c r="Q233"/>
    </row>
    <row r="234" spans="12:17" ht="14.25" customHeight="1">
      <c r="L234"/>
      <c r="Q234"/>
    </row>
    <row r="235" spans="12:17" ht="14.25" customHeight="1">
      <c r="L235"/>
      <c r="Q235"/>
    </row>
    <row r="236" spans="12:17" ht="14.25" customHeight="1">
      <c r="L236"/>
      <c r="Q236"/>
    </row>
    <row r="237" spans="12:17" ht="14.25" customHeight="1">
      <c r="L237"/>
      <c r="Q237"/>
    </row>
    <row r="238" spans="12:17" ht="14.25" customHeight="1">
      <c r="L238"/>
      <c r="Q238"/>
    </row>
    <row r="239" spans="12:17" ht="14.25" customHeight="1">
      <c r="L239"/>
      <c r="Q239"/>
    </row>
    <row r="240" spans="12:17" ht="14.25" customHeight="1">
      <c r="L240"/>
      <c r="Q240"/>
    </row>
    <row r="241" spans="12:17" ht="14.25" customHeight="1">
      <c r="L241"/>
      <c r="Q241"/>
    </row>
    <row r="242" spans="12:17" ht="14.25" customHeight="1">
      <c r="L242"/>
      <c r="Q242"/>
    </row>
    <row r="243" spans="12:17" ht="14.25" customHeight="1">
      <c r="L243"/>
      <c r="Q243"/>
    </row>
    <row r="244" spans="12:17" ht="14.25" customHeight="1">
      <c r="L244"/>
      <c r="Q244"/>
    </row>
    <row r="245" spans="12:17" ht="14.25" customHeight="1">
      <c r="L245"/>
      <c r="Q245"/>
    </row>
    <row r="246" spans="12:17" ht="14.25" customHeight="1">
      <c r="L246"/>
      <c r="Q246"/>
    </row>
    <row r="247" spans="12:17" ht="14.25" customHeight="1">
      <c r="L247"/>
      <c r="Q247"/>
    </row>
    <row r="248" spans="12:17" ht="14.25" customHeight="1">
      <c r="L248"/>
      <c r="Q248"/>
    </row>
    <row r="249" spans="12:17" ht="14.25" customHeight="1">
      <c r="L249"/>
      <c r="Q249"/>
    </row>
    <row r="250" spans="12:17" ht="14.25" customHeight="1">
      <c r="L250"/>
      <c r="Q250"/>
    </row>
    <row r="251" spans="12:17" ht="14.25" customHeight="1">
      <c r="L251"/>
      <c r="Q251"/>
    </row>
    <row r="252" spans="12:17" ht="14.25" customHeight="1">
      <c r="L252"/>
      <c r="Q252"/>
    </row>
    <row r="253" spans="12:17" ht="14.25" customHeight="1">
      <c r="L253"/>
      <c r="Q253"/>
    </row>
    <row r="254" spans="12:17" ht="14.25" customHeight="1">
      <c r="L254"/>
      <c r="Q254"/>
    </row>
    <row r="255" spans="12:17" ht="14.25" customHeight="1">
      <c r="L255"/>
      <c r="Q255"/>
    </row>
    <row r="256" spans="12:17" ht="14.25" customHeight="1">
      <c r="L256"/>
      <c r="Q256"/>
    </row>
    <row r="257" spans="12:17" ht="14.25" customHeight="1">
      <c r="L257"/>
      <c r="Q257"/>
    </row>
    <row r="258" spans="12:17" ht="14.25" customHeight="1">
      <c r="L258"/>
      <c r="Q258"/>
    </row>
    <row r="259" spans="12:17" ht="14.25" customHeight="1">
      <c r="L259"/>
      <c r="Q259"/>
    </row>
    <row r="260" spans="12:17" ht="14.25" customHeight="1">
      <c r="L260"/>
      <c r="Q260"/>
    </row>
    <row r="261" spans="12:17" ht="14.25" customHeight="1">
      <c r="L261"/>
      <c r="Q261"/>
    </row>
    <row r="262" spans="12:17" ht="14.25" customHeight="1">
      <c r="L262"/>
      <c r="Q262"/>
    </row>
    <row r="263" spans="12:17" ht="14.25" customHeight="1">
      <c r="L263"/>
      <c r="Q263"/>
    </row>
    <row r="264" spans="12:17" ht="14.25" customHeight="1">
      <c r="L264"/>
      <c r="Q264"/>
    </row>
    <row r="265" spans="12:17" ht="14.25" customHeight="1">
      <c r="L265"/>
      <c r="Q265"/>
    </row>
    <row r="266" spans="12:17" ht="14.25" customHeight="1">
      <c r="L266"/>
      <c r="Q266"/>
    </row>
    <row r="267" spans="12:17" ht="14.25" customHeight="1">
      <c r="L267"/>
      <c r="Q267"/>
    </row>
    <row r="268" spans="12:17" ht="14.25" customHeight="1">
      <c r="L268"/>
      <c r="Q268"/>
    </row>
    <row r="269" spans="12:17" ht="14.25" customHeight="1">
      <c r="L269"/>
      <c r="Q269"/>
    </row>
    <row r="270" spans="12:17" ht="14.25" customHeight="1">
      <c r="L270"/>
      <c r="Q270"/>
    </row>
    <row r="271" spans="12:17" ht="14.25" customHeight="1">
      <c r="L271"/>
      <c r="Q271"/>
    </row>
    <row r="272" spans="12:17" ht="14.25" customHeight="1">
      <c r="L272"/>
      <c r="Q272"/>
    </row>
    <row r="273" spans="12:17" ht="14.25" customHeight="1">
      <c r="L273"/>
      <c r="Q273"/>
    </row>
    <row r="274" spans="12:17" ht="14.25" customHeight="1">
      <c r="L274"/>
      <c r="Q274"/>
    </row>
    <row r="275" spans="12:17" ht="14.25" customHeight="1">
      <c r="L275"/>
      <c r="Q275"/>
    </row>
    <row r="276" spans="12:17" ht="14.25" customHeight="1">
      <c r="L276"/>
      <c r="Q276"/>
    </row>
    <row r="277" spans="12:17" ht="14.25" customHeight="1">
      <c r="L277"/>
      <c r="Q277"/>
    </row>
    <row r="278" spans="12:17" ht="14.25" customHeight="1">
      <c r="L278"/>
      <c r="Q278"/>
    </row>
    <row r="279" spans="12:17" ht="14.25" customHeight="1">
      <c r="L279"/>
      <c r="Q279"/>
    </row>
    <row r="280" spans="12:17" ht="14.25" customHeight="1">
      <c r="L280"/>
      <c r="Q280"/>
    </row>
    <row r="281" spans="12:17" ht="14.25" customHeight="1">
      <c r="L281"/>
      <c r="Q281"/>
    </row>
    <row r="282" spans="12:17" ht="14.25" customHeight="1">
      <c r="L282"/>
      <c r="Q282"/>
    </row>
    <row r="283" spans="12:17" ht="14.25" customHeight="1">
      <c r="L283"/>
      <c r="Q283"/>
    </row>
    <row r="284" spans="12:17" ht="14.25" customHeight="1">
      <c r="L284"/>
      <c r="Q284"/>
    </row>
    <row r="285" spans="12:17" ht="14.25" customHeight="1">
      <c r="L285"/>
      <c r="Q285"/>
    </row>
    <row r="286" spans="12:17" ht="14.25" customHeight="1">
      <c r="L286"/>
      <c r="Q286"/>
    </row>
    <row r="287" spans="12:17" ht="14.25" customHeight="1">
      <c r="L287"/>
      <c r="Q287"/>
    </row>
    <row r="288" spans="12:17" ht="14.25" customHeight="1">
      <c r="L288"/>
      <c r="Q288"/>
    </row>
    <row r="289" spans="12:17" ht="14.25" customHeight="1">
      <c r="L289"/>
      <c r="Q289"/>
    </row>
    <row r="290" spans="12:17" ht="14.25" customHeight="1">
      <c r="L290"/>
      <c r="Q290"/>
    </row>
    <row r="291" spans="12:17" ht="14.25" customHeight="1">
      <c r="L291"/>
      <c r="Q291"/>
    </row>
    <row r="292" spans="12:17" ht="14.25" customHeight="1">
      <c r="L292"/>
      <c r="Q292"/>
    </row>
    <row r="293" spans="12:17" ht="14.25" customHeight="1">
      <c r="L293"/>
      <c r="Q293"/>
    </row>
    <row r="294" spans="12:17" ht="14.25" customHeight="1">
      <c r="L294"/>
      <c r="Q294"/>
    </row>
    <row r="295" spans="12:17" ht="14.25" customHeight="1">
      <c r="L295"/>
      <c r="Q295"/>
    </row>
    <row r="296" spans="12:17" ht="14.25" customHeight="1">
      <c r="L296"/>
      <c r="Q296"/>
    </row>
    <row r="297" spans="12:17" ht="14.25" customHeight="1">
      <c r="L297"/>
      <c r="Q297"/>
    </row>
    <row r="298" spans="12:17" ht="14.25" customHeight="1">
      <c r="L298"/>
      <c r="Q298"/>
    </row>
    <row r="299" spans="12:17" ht="14.25" customHeight="1">
      <c r="L299"/>
      <c r="Q299"/>
    </row>
    <row r="300" spans="12:17" ht="14.25" customHeight="1">
      <c r="L300"/>
      <c r="Q300"/>
    </row>
    <row r="301" spans="12:17" ht="14.25" customHeight="1">
      <c r="Q301"/>
    </row>
    <row r="302" spans="12:17" ht="14.25" customHeight="1">
      <c r="Q302"/>
    </row>
    <row r="303" spans="12:17" ht="14.25" customHeight="1">
      <c r="Q303"/>
    </row>
    <row r="304" spans="12:17" ht="14.25" customHeight="1">
      <c r="Q304"/>
    </row>
    <row r="305" spans="17:17" ht="14.25" customHeight="1">
      <c r="Q305"/>
    </row>
    <row r="306" spans="17:17" ht="14.25" customHeight="1">
      <c r="Q306"/>
    </row>
    <row r="307" spans="17:17" ht="14.25" customHeight="1">
      <c r="Q307"/>
    </row>
    <row r="308" spans="17:17" ht="14.25" customHeight="1">
      <c r="Q308"/>
    </row>
    <row r="309" spans="17:17" ht="14.25" customHeight="1">
      <c r="Q309"/>
    </row>
    <row r="310" spans="17:17" ht="14.25" customHeight="1">
      <c r="Q310"/>
    </row>
    <row r="311" spans="17:17" ht="14.25" customHeight="1">
      <c r="Q311"/>
    </row>
    <row r="312" spans="17:17" ht="14.25" customHeight="1">
      <c r="Q312"/>
    </row>
    <row r="313" spans="17:17" ht="14.25" customHeight="1">
      <c r="Q313"/>
    </row>
    <row r="314" spans="17:17" ht="14.25" customHeight="1">
      <c r="Q314"/>
    </row>
    <row r="315" spans="17:17" ht="14.25" customHeight="1">
      <c r="Q315"/>
    </row>
    <row r="316" spans="17:17" ht="14.25" customHeight="1">
      <c r="Q316"/>
    </row>
    <row r="317" spans="17:17" ht="14.25" customHeight="1">
      <c r="Q317"/>
    </row>
    <row r="318" spans="17:17" ht="14.25" customHeight="1">
      <c r="Q318"/>
    </row>
    <row r="319" spans="17:17" ht="14.25" customHeight="1">
      <c r="Q319"/>
    </row>
    <row r="320" spans="17:17" ht="14.25" customHeight="1">
      <c r="Q320"/>
    </row>
    <row r="321" spans="17:17" ht="14.25" customHeight="1">
      <c r="Q321"/>
    </row>
    <row r="322" spans="17:17" ht="14.25" customHeight="1">
      <c r="Q322"/>
    </row>
    <row r="323" spans="17:17" ht="14.25" customHeight="1">
      <c r="Q323"/>
    </row>
    <row r="324" spans="17:17" ht="14.25" customHeight="1">
      <c r="Q324"/>
    </row>
    <row r="325" spans="17:17" ht="14.25" customHeight="1">
      <c r="Q325"/>
    </row>
    <row r="326" spans="17:17" ht="14.25" customHeight="1">
      <c r="Q326"/>
    </row>
    <row r="327" spans="17:17" ht="14.25" customHeight="1">
      <c r="Q327"/>
    </row>
    <row r="328" spans="17:17" ht="14.25" customHeight="1">
      <c r="Q328"/>
    </row>
    <row r="329" spans="17:17" ht="14.25" customHeight="1">
      <c r="Q329"/>
    </row>
    <row r="330" spans="17:17" ht="14.25" customHeight="1">
      <c r="Q330"/>
    </row>
    <row r="331" spans="17:17" ht="14.25" customHeight="1">
      <c r="Q331"/>
    </row>
    <row r="332" spans="17:17" ht="14.25" customHeight="1">
      <c r="Q332"/>
    </row>
    <row r="333" spans="17:17" ht="14.25" customHeight="1">
      <c r="Q333"/>
    </row>
    <row r="334" spans="17:17" ht="14.25" customHeight="1">
      <c r="Q334"/>
    </row>
    <row r="335" spans="17:17" ht="14.25" customHeight="1">
      <c r="Q335"/>
    </row>
    <row r="336" spans="17:17" ht="14.25" customHeight="1">
      <c r="Q336"/>
    </row>
    <row r="337" spans="17:17" ht="14.25" customHeight="1">
      <c r="Q337"/>
    </row>
    <row r="338" spans="17:17" ht="14.25" customHeight="1">
      <c r="Q338"/>
    </row>
    <row r="339" spans="17:17" ht="14.25" customHeight="1">
      <c r="Q339"/>
    </row>
    <row r="340" spans="17:17" ht="14.25" customHeight="1">
      <c r="Q340"/>
    </row>
    <row r="341" spans="17:17" ht="14.25" customHeight="1">
      <c r="Q341"/>
    </row>
    <row r="342" spans="17:17" ht="14.25" customHeight="1">
      <c r="Q342"/>
    </row>
    <row r="343" spans="17:17" ht="14.25" customHeight="1">
      <c r="Q343"/>
    </row>
    <row r="344" spans="17:17" ht="14.25" customHeight="1">
      <c r="Q344"/>
    </row>
    <row r="345" spans="17:17" ht="14.25" customHeight="1">
      <c r="Q345"/>
    </row>
    <row r="346" spans="17:17" ht="14.25" customHeight="1">
      <c r="Q346"/>
    </row>
    <row r="347" spans="17:17" ht="14.25" customHeight="1">
      <c r="Q347"/>
    </row>
    <row r="348" spans="17:17" ht="14.25" customHeight="1">
      <c r="Q348"/>
    </row>
    <row r="349" spans="17:17" ht="14.25" customHeight="1">
      <c r="Q349"/>
    </row>
    <row r="350" spans="17:17" ht="14.25" customHeight="1">
      <c r="Q350"/>
    </row>
    <row r="351" spans="17:17" ht="14.25" customHeight="1">
      <c r="Q351"/>
    </row>
    <row r="352" spans="17:17" ht="14.25" customHeight="1">
      <c r="Q352"/>
    </row>
    <row r="353" spans="17:17" ht="14.25" customHeight="1">
      <c r="Q353"/>
    </row>
    <row r="354" spans="17:17" ht="14.25" customHeight="1">
      <c r="Q354"/>
    </row>
    <row r="355" spans="17:17" ht="14.25" customHeight="1">
      <c r="Q355"/>
    </row>
    <row r="356" spans="17:17" ht="14.25" customHeight="1">
      <c r="Q356"/>
    </row>
    <row r="357" spans="17:17" ht="14.25" customHeight="1">
      <c r="Q357"/>
    </row>
    <row r="358" spans="17:17" ht="14.25" customHeight="1">
      <c r="Q358"/>
    </row>
    <row r="359" spans="17:17" ht="14.25" customHeight="1">
      <c r="Q359"/>
    </row>
    <row r="360" spans="17:17" ht="14.25" customHeight="1">
      <c r="Q360"/>
    </row>
    <row r="361" spans="17:17" ht="14.25" customHeight="1">
      <c r="Q361"/>
    </row>
    <row r="362" spans="17:17" ht="14.25" customHeight="1">
      <c r="Q362"/>
    </row>
    <row r="363" spans="17:17" ht="14.25" customHeight="1">
      <c r="Q363"/>
    </row>
    <row r="364" spans="17:17" ht="14.25" customHeight="1">
      <c r="Q364"/>
    </row>
    <row r="365" spans="17:17" ht="14.25" customHeight="1">
      <c r="Q365"/>
    </row>
    <row r="366" spans="17:17" ht="14.25" customHeight="1">
      <c r="Q366"/>
    </row>
    <row r="367" spans="17:17" ht="14.25" customHeight="1">
      <c r="Q367"/>
    </row>
    <row r="368" spans="17:17" ht="14.25" customHeight="1">
      <c r="Q368"/>
    </row>
    <row r="369" spans="17:17" ht="14.25" customHeight="1">
      <c r="Q369"/>
    </row>
    <row r="370" spans="17:17" ht="14.25" customHeight="1">
      <c r="Q370"/>
    </row>
    <row r="371" spans="17:17" ht="14.25" customHeight="1">
      <c r="Q371"/>
    </row>
    <row r="372" spans="17:17" ht="14.25" customHeight="1">
      <c r="Q372"/>
    </row>
    <row r="373" spans="17:17" ht="14.25" customHeight="1">
      <c r="Q373"/>
    </row>
    <row r="374" spans="17:17" ht="14.25" customHeight="1">
      <c r="Q374"/>
    </row>
    <row r="375" spans="17:17" ht="14.25" customHeight="1">
      <c r="Q375"/>
    </row>
    <row r="376" spans="17:17" ht="14.25" customHeight="1">
      <c r="Q376"/>
    </row>
    <row r="377" spans="17:17" ht="14.25" customHeight="1">
      <c r="Q377"/>
    </row>
    <row r="378" spans="17:17" ht="14.25" customHeight="1">
      <c r="Q378"/>
    </row>
    <row r="379" spans="17:17" ht="14.25" customHeight="1">
      <c r="Q379"/>
    </row>
    <row r="380" spans="17:17" ht="14.25" customHeight="1">
      <c r="Q380"/>
    </row>
    <row r="381" spans="17:17" ht="14.25" customHeight="1">
      <c r="Q381"/>
    </row>
    <row r="382" spans="17:17" ht="14.25" customHeight="1">
      <c r="Q382"/>
    </row>
    <row r="383" spans="17:17" ht="14.25" customHeight="1">
      <c r="Q383"/>
    </row>
    <row r="384" spans="17:17" ht="14.25" customHeight="1">
      <c r="Q384"/>
    </row>
    <row r="385" spans="17:17" ht="14.25" customHeight="1">
      <c r="Q385"/>
    </row>
    <row r="386" spans="17:17" ht="14.25" customHeight="1">
      <c r="Q386"/>
    </row>
    <row r="387" spans="17:17" ht="14.25" customHeight="1">
      <c r="Q387"/>
    </row>
    <row r="388" spans="17:17" ht="14.25" customHeight="1">
      <c r="Q388"/>
    </row>
    <row r="389" spans="17:17" ht="14.25" customHeight="1">
      <c r="Q389"/>
    </row>
    <row r="390" spans="17:17" ht="14.25" customHeight="1">
      <c r="Q390"/>
    </row>
    <row r="391" spans="17:17" ht="14.25" customHeight="1">
      <c r="Q391"/>
    </row>
    <row r="392" spans="17:17" ht="14.25" customHeight="1">
      <c r="Q392"/>
    </row>
    <row r="393" spans="17:17" ht="14.25" customHeight="1">
      <c r="Q393"/>
    </row>
    <row r="394" spans="17:17" ht="14.25" customHeight="1">
      <c r="Q394"/>
    </row>
    <row r="395" spans="17:17" ht="14.25" customHeight="1">
      <c r="Q395"/>
    </row>
    <row r="396" spans="17:17" ht="14.25" customHeight="1">
      <c r="Q396"/>
    </row>
    <row r="397" spans="17:17" ht="14.25" customHeight="1">
      <c r="Q397"/>
    </row>
    <row r="398" spans="17:17" ht="14.25" customHeight="1">
      <c r="Q398"/>
    </row>
    <row r="399" spans="17:17" ht="14.25" customHeight="1">
      <c r="Q399"/>
    </row>
    <row r="400" spans="17:17" ht="14.25" customHeight="1">
      <c r="Q400"/>
    </row>
    <row r="401" spans="17:17" ht="14.25" customHeight="1">
      <c r="Q401"/>
    </row>
    <row r="402" spans="17:17" ht="14.25" customHeight="1">
      <c r="Q402"/>
    </row>
    <row r="403" spans="17:17" ht="14.25" customHeight="1">
      <c r="Q403"/>
    </row>
    <row r="404" spans="17:17" ht="14.25" customHeight="1">
      <c r="Q404"/>
    </row>
    <row r="405" spans="17:17" ht="14.25" customHeight="1">
      <c r="Q405"/>
    </row>
    <row r="406" spans="17:17" ht="14.25" customHeight="1">
      <c r="Q406"/>
    </row>
    <row r="407" spans="17:17" ht="14.25" customHeight="1">
      <c r="Q407"/>
    </row>
    <row r="408" spans="17:17" ht="14.25" customHeight="1">
      <c r="Q408"/>
    </row>
    <row r="409" spans="17:17" ht="14.25" customHeight="1">
      <c r="Q409"/>
    </row>
    <row r="410" spans="17:17" ht="14.25" customHeight="1">
      <c r="Q410"/>
    </row>
    <row r="411" spans="17:17" ht="14.25" customHeight="1">
      <c r="Q411"/>
    </row>
    <row r="412" spans="17:17" ht="14.25" customHeight="1">
      <c r="Q412"/>
    </row>
    <row r="413" spans="17:17" ht="14.25" customHeight="1">
      <c r="Q413"/>
    </row>
    <row r="414" spans="17:17" ht="14.25" customHeight="1">
      <c r="Q414"/>
    </row>
    <row r="415" spans="17:17" ht="14.25" customHeight="1">
      <c r="Q415"/>
    </row>
    <row r="416" spans="17:17" ht="14.25" customHeight="1">
      <c r="Q416"/>
    </row>
    <row r="417" spans="17:17" ht="14.25" customHeight="1">
      <c r="Q417"/>
    </row>
    <row r="418" spans="17:17" ht="14.25" customHeight="1">
      <c r="Q418"/>
    </row>
    <row r="419" spans="17:17" ht="14.25" customHeight="1">
      <c r="Q419"/>
    </row>
    <row r="420" spans="17:17" ht="14.25" customHeight="1">
      <c r="Q420"/>
    </row>
    <row r="421" spans="17:17" ht="14.25" customHeight="1">
      <c r="Q421"/>
    </row>
    <row r="422" spans="17:17" ht="14.25" customHeight="1">
      <c r="Q422"/>
    </row>
    <row r="423" spans="17:17" ht="14.25" customHeight="1">
      <c r="Q423"/>
    </row>
    <row r="424" spans="17:17" ht="14.25" customHeight="1">
      <c r="Q424"/>
    </row>
    <row r="425" spans="17:17" ht="14.25" customHeight="1">
      <c r="Q425"/>
    </row>
    <row r="426" spans="17:17" ht="14.25" customHeight="1">
      <c r="Q426"/>
    </row>
    <row r="427" spans="17:17" ht="14.25" customHeight="1">
      <c r="Q427"/>
    </row>
    <row r="428" spans="17:17" ht="14.25" customHeight="1">
      <c r="Q428"/>
    </row>
    <row r="429" spans="17:17" ht="14.25" customHeight="1">
      <c r="Q429"/>
    </row>
    <row r="430" spans="17:17" ht="14.25" customHeight="1">
      <c r="Q430"/>
    </row>
    <row r="431" spans="17:17" ht="14.25" customHeight="1">
      <c r="Q431"/>
    </row>
    <row r="432" spans="17:17" ht="14.25" customHeight="1">
      <c r="Q432"/>
    </row>
    <row r="433" spans="17:17" ht="14.25" customHeight="1">
      <c r="Q433"/>
    </row>
    <row r="434" spans="17:17" ht="14.25" customHeight="1">
      <c r="Q434"/>
    </row>
    <row r="435" spans="17:17" ht="14.25" customHeight="1">
      <c r="Q435"/>
    </row>
    <row r="436" spans="17:17" ht="14.25" customHeight="1">
      <c r="Q436"/>
    </row>
    <row r="437" spans="17:17" ht="14.25" customHeight="1">
      <c r="Q437"/>
    </row>
    <row r="438" spans="17:17" ht="14.25" customHeight="1">
      <c r="Q438"/>
    </row>
    <row r="439" spans="17:17" ht="14.25" customHeight="1">
      <c r="Q439"/>
    </row>
    <row r="440" spans="17:17" ht="14.25" customHeight="1">
      <c r="Q440"/>
    </row>
    <row r="441" spans="17:17" ht="14.25" customHeight="1">
      <c r="Q441"/>
    </row>
    <row r="442" spans="17:17" ht="14.25" customHeight="1">
      <c r="Q442"/>
    </row>
    <row r="443" spans="17:17" ht="14.25" customHeight="1">
      <c r="Q443"/>
    </row>
    <row r="444" spans="17:17" ht="14.25" customHeight="1">
      <c r="Q444"/>
    </row>
    <row r="445" spans="17:17" ht="14.25" customHeight="1">
      <c r="Q445"/>
    </row>
    <row r="446" spans="17:17" ht="14.25" customHeight="1">
      <c r="Q446"/>
    </row>
    <row r="447" spans="17:17" ht="14.25" customHeight="1">
      <c r="Q447"/>
    </row>
    <row r="448" spans="17:17" ht="14.25" customHeight="1">
      <c r="Q448"/>
    </row>
    <row r="449" spans="17:17" ht="14.25" customHeight="1">
      <c r="Q449"/>
    </row>
    <row r="450" spans="17:17" ht="14.25" customHeight="1">
      <c r="Q450"/>
    </row>
    <row r="451" spans="17:17" ht="14.25" customHeight="1">
      <c r="Q451"/>
    </row>
    <row r="452" spans="17:17" ht="14.25" customHeight="1">
      <c r="Q452"/>
    </row>
    <row r="453" spans="17:17" ht="14.25" customHeight="1">
      <c r="Q453"/>
    </row>
    <row r="454" spans="17:17" ht="14.25" customHeight="1">
      <c r="Q454"/>
    </row>
    <row r="455" spans="17:17" ht="14.25" customHeight="1">
      <c r="Q455"/>
    </row>
    <row r="456" spans="17:17" ht="14.25" customHeight="1">
      <c r="Q456"/>
    </row>
    <row r="457" spans="17:17" ht="14.25" customHeight="1">
      <c r="Q457"/>
    </row>
    <row r="458" spans="17:17" ht="14.25" customHeight="1">
      <c r="Q458"/>
    </row>
    <row r="459" spans="17:17" ht="14.25" customHeight="1">
      <c r="Q459"/>
    </row>
    <row r="460" spans="17:17" ht="14.25" customHeight="1">
      <c r="Q460"/>
    </row>
    <row r="461" spans="17:17" ht="14.25" customHeight="1">
      <c r="Q461"/>
    </row>
    <row r="462" spans="17:17" ht="14.25" customHeight="1">
      <c r="Q462"/>
    </row>
    <row r="463" spans="17:17" ht="14.25" customHeight="1">
      <c r="Q463"/>
    </row>
    <row r="464" spans="17:17" ht="14.25" customHeight="1">
      <c r="Q464"/>
    </row>
    <row r="465" spans="17:17" ht="14.25" customHeight="1">
      <c r="Q465"/>
    </row>
    <row r="466" spans="17:17" ht="14.25" customHeight="1">
      <c r="Q466"/>
    </row>
    <row r="467" spans="17:17" ht="14.25" customHeight="1">
      <c r="Q467"/>
    </row>
    <row r="468" spans="17:17" ht="14.25" customHeight="1">
      <c r="Q468"/>
    </row>
    <row r="469" spans="17:17" ht="14.25" customHeight="1">
      <c r="Q469"/>
    </row>
    <row r="470" spans="17:17" ht="14.25" customHeight="1">
      <c r="Q470"/>
    </row>
    <row r="471" spans="17:17" ht="14.25" customHeight="1">
      <c r="Q471"/>
    </row>
    <row r="472" spans="17:17" ht="14.25" customHeight="1">
      <c r="Q472"/>
    </row>
    <row r="473" spans="17:17" ht="14.25" customHeight="1">
      <c r="Q473"/>
    </row>
    <row r="474" spans="17:17" ht="14.25" customHeight="1">
      <c r="Q474"/>
    </row>
    <row r="475" spans="17:17" ht="14.25" customHeight="1">
      <c r="Q475"/>
    </row>
    <row r="476" spans="17:17" ht="14.25" customHeight="1">
      <c r="Q476"/>
    </row>
    <row r="477" spans="17:17" ht="14.25" customHeight="1">
      <c r="Q477"/>
    </row>
    <row r="478" spans="17:17" ht="14.25" customHeight="1">
      <c r="Q478"/>
    </row>
    <row r="479" spans="17:17" ht="14.25" customHeight="1">
      <c r="Q479"/>
    </row>
    <row r="480" spans="17:17" ht="14.25" customHeight="1">
      <c r="Q480"/>
    </row>
    <row r="481" spans="17:17" ht="14.25" customHeight="1">
      <c r="Q481"/>
    </row>
    <row r="482" spans="17:17" ht="14.25" customHeight="1">
      <c r="Q482"/>
    </row>
    <row r="483" spans="17:17" ht="14.25" customHeight="1">
      <c r="Q483"/>
    </row>
    <row r="484" spans="17:17" ht="14.25" customHeight="1">
      <c r="Q484"/>
    </row>
    <row r="485" spans="17:17" ht="14.25" customHeight="1">
      <c r="Q485"/>
    </row>
    <row r="486" spans="17:17" ht="14.25" customHeight="1">
      <c r="Q486"/>
    </row>
    <row r="487" spans="17:17" ht="14.25" customHeight="1">
      <c r="Q487"/>
    </row>
    <row r="488" spans="17:17" ht="14.25" customHeight="1">
      <c r="Q488"/>
    </row>
    <row r="489" spans="17:17" ht="14.25" customHeight="1">
      <c r="Q489"/>
    </row>
    <row r="490" spans="17:17" ht="14.25" customHeight="1">
      <c r="Q490"/>
    </row>
    <row r="491" spans="17:17" ht="14.25" customHeight="1">
      <c r="Q491"/>
    </row>
    <row r="492" spans="17:17" ht="14.25" customHeight="1">
      <c r="Q492"/>
    </row>
    <row r="493" spans="17:17" ht="14.25" customHeight="1">
      <c r="Q493"/>
    </row>
    <row r="494" spans="17:17" ht="14.25" customHeight="1">
      <c r="Q494"/>
    </row>
    <row r="495" spans="17:17" ht="14.25" customHeight="1">
      <c r="Q495"/>
    </row>
    <row r="496" spans="17:17" ht="14.25" customHeight="1">
      <c r="Q496"/>
    </row>
    <row r="497" spans="17:17" ht="14.25" customHeight="1">
      <c r="Q497"/>
    </row>
    <row r="498" spans="17:17" ht="14.25" customHeight="1">
      <c r="Q498"/>
    </row>
    <row r="499" spans="17:17" ht="14.25" customHeight="1">
      <c r="Q499"/>
    </row>
    <row r="500" spans="17:17" ht="14.25" customHeight="1">
      <c r="Q500"/>
    </row>
    <row r="501" spans="17:17" ht="14.25" customHeight="1">
      <c r="Q501"/>
    </row>
    <row r="502" spans="17:17" ht="14.25" customHeight="1">
      <c r="Q502"/>
    </row>
    <row r="503" spans="17:17" ht="14.25" customHeight="1">
      <c r="Q503"/>
    </row>
    <row r="504" spans="17:17" ht="14.25" customHeight="1">
      <c r="Q504"/>
    </row>
    <row r="505" spans="17:17" ht="14.25" customHeight="1">
      <c r="Q505"/>
    </row>
    <row r="506" spans="17:17" ht="14.25" customHeight="1">
      <c r="Q506"/>
    </row>
    <row r="507" spans="17:17" ht="14.25" customHeight="1">
      <c r="Q507"/>
    </row>
    <row r="508" spans="17:17" ht="14.25" customHeight="1">
      <c r="Q508"/>
    </row>
    <row r="509" spans="17:17" ht="14.25" customHeight="1">
      <c r="Q509"/>
    </row>
    <row r="510" spans="17:17" ht="14.25" customHeight="1">
      <c r="Q510"/>
    </row>
    <row r="511" spans="17:17" ht="14.25" customHeight="1">
      <c r="Q511"/>
    </row>
    <row r="512" spans="17:17" ht="14.25" customHeight="1">
      <c r="Q512"/>
    </row>
    <row r="513" spans="17:17" ht="14.25" customHeight="1">
      <c r="Q513"/>
    </row>
    <row r="514" spans="17:17" ht="14.25" customHeight="1">
      <c r="Q514"/>
    </row>
    <row r="515" spans="17:17" ht="14.25" customHeight="1">
      <c r="Q515"/>
    </row>
    <row r="516" spans="17:17" ht="14.25" customHeight="1">
      <c r="Q516"/>
    </row>
    <row r="517" spans="17:17" ht="14.25" customHeight="1">
      <c r="Q517"/>
    </row>
    <row r="518" spans="17:17" ht="14.25" customHeight="1">
      <c r="Q518"/>
    </row>
    <row r="519" spans="17:17" ht="14.25" customHeight="1">
      <c r="Q519"/>
    </row>
    <row r="520" spans="17:17" ht="14.25" customHeight="1">
      <c r="Q520"/>
    </row>
    <row r="521" spans="17:17" ht="14.25" customHeight="1">
      <c r="Q521"/>
    </row>
    <row r="522" spans="17:17" ht="14.25" customHeight="1">
      <c r="Q522"/>
    </row>
    <row r="523" spans="17:17" ht="14.25" customHeight="1">
      <c r="Q523"/>
    </row>
    <row r="524" spans="17:17" ht="14.25" customHeight="1">
      <c r="Q524"/>
    </row>
    <row r="525" spans="17:17" ht="14.25" customHeight="1">
      <c r="Q525"/>
    </row>
    <row r="526" spans="17:17" ht="14.25" customHeight="1">
      <c r="Q526"/>
    </row>
    <row r="527" spans="17:17" ht="14.25" customHeight="1">
      <c r="Q527"/>
    </row>
    <row r="528" spans="17:17" ht="14.25" customHeight="1">
      <c r="Q528"/>
    </row>
    <row r="529" spans="17:17" ht="14.25" customHeight="1">
      <c r="Q529"/>
    </row>
    <row r="530" spans="17:17" ht="14.25" customHeight="1">
      <c r="Q530"/>
    </row>
    <row r="531" spans="17:17" ht="14.25" customHeight="1">
      <c r="Q531"/>
    </row>
    <row r="532" spans="17:17" ht="14.25" customHeight="1">
      <c r="Q532"/>
    </row>
    <row r="533" spans="17:17" ht="14.25" customHeight="1">
      <c r="Q533"/>
    </row>
    <row r="534" spans="17:17" ht="14.25" customHeight="1">
      <c r="Q534"/>
    </row>
    <row r="535" spans="17:17" ht="14.25" customHeight="1">
      <c r="Q535"/>
    </row>
    <row r="536" spans="17:17" ht="14.25" customHeight="1">
      <c r="Q536"/>
    </row>
    <row r="537" spans="17:17" ht="14.25" customHeight="1">
      <c r="Q537"/>
    </row>
    <row r="538" spans="17:17" ht="14.25" customHeight="1">
      <c r="Q538"/>
    </row>
    <row r="539" spans="17:17" ht="14.25" customHeight="1">
      <c r="Q539"/>
    </row>
    <row r="540" spans="17:17" ht="14.25" customHeight="1">
      <c r="Q540"/>
    </row>
    <row r="541" spans="17:17" ht="14.25" customHeight="1">
      <c r="Q541"/>
    </row>
    <row r="542" spans="17:17" ht="14.25" customHeight="1">
      <c r="Q542"/>
    </row>
    <row r="543" spans="17:17" ht="14.25" customHeight="1">
      <c r="Q543"/>
    </row>
    <row r="544" spans="17:17" ht="14.25" customHeight="1">
      <c r="Q544"/>
    </row>
    <row r="545" spans="17:17" ht="14.25" customHeight="1">
      <c r="Q545"/>
    </row>
    <row r="546" spans="17:17" ht="14.25" customHeight="1">
      <c r="Q546"/>
    </row>
    <row r="547" spans="17:17" ht="14.25" customHeight="1">
      <c r="Q547"/>
    </row>
    <row r="548" spans="17:17" ht="14.25" customHeight="1">
      <c r="Q548"/>
    </row>
    <row r="549" spans="17:17" ht="14.25" customHeight="1">
      <c r="Q549"/>
    </row>
    <row r="550" spans="17:17" ht="14.25" customHeight="1">
      <c r="Q550"/>
    </row>
    <row r="551" spans="17:17" ht="14.25" customHeight="1">
      <c r="Q551"/>
    </row>
    <row r="552" spans="17:17" ht="14.25" customHeight="1">
      <c r="Q552"/>
    </row>
    <row r="553" spans="17:17" ht="14.25" customHeight="1">
      <c r="Q553"/>
    </row>
    <row r="554" spans="17:17" ht="14.25" customHeight="1">
      <c r="Q554"/>
    </row>
    <row r="555" spans="17:17" ht="14.25" customHeight="1">
      <c r="Q555"/>
    </row>
    <row r="556" spans="17:17" ht="14.25" customHeight="1">
      <c r="Q556"/>
    </row>
    <row r="557" spans="17:17" ht="14.25" customHeight="1">
      <c r="Q557"/>
    </row>
    <row r="558" spans="17:17" ht="14.25" customHeight="1">
      <c r="Q558"/>
    </row>
    <row r="559" spans="17:17" ht="14.25" customHeight="1">
      <c r="Q559"/>
    </row>
    <row r="560" spans="17:17" ht="14.25" customHeight="1">
      <c r="Q560"/>
    </row>
    <row r="561" spans="17:17" ht="14.25" customHeight="1">
      <c r="Q561"/>
    </row>
    <row r="562" spans="17:17" ht="14.25" customHeight="1">
      <c r="Q562"/>
    </row>
    <row r="563" spans="17:17" ht="14.25" customHeight="1">
      <c r="Q563"/>
    </row>
    <row r="564" spans="17:17" ht="14.25" customHeight="1">
      <c r="Q564"/>
    </row>
    <row r="565" spans="17:17" ht="14.25" customHeight="1">
      <c r="Q565"/>
    </row>
    <row r="566" spans="17:17" ht="14.25" customHeight="1">
      <c r="Q566"/>
    </row>
    <row r="567" spans="17:17" ht="14.25" customHeight="1">
      <c r="Q567"/>
    </row>
    <row r="568" spans="17:17" ht="14.25" customHeight="1">
      <c r="Q568"/>
    </row>
    <row r="569" spans="17:17" ht="14.25" customHeight="1">
      <c r="Q569"/>
    </row>
    <row r="570" spans="17:17" ht="14.25" customHeight="1">
      <c r="Q570"/>
    </row>
    <row r="571" spans="17:17" ht="14.25" customHeight="1">
      <c r="Q571"/>
    </row>
    <row r="572" spans="17:17" ht="14.25" customHeight="1">
      <c r="Q572"/>
    </row>
    <row r="573" spans="17:17" ht="14.25" customHeight="1">
      <c r="Q573"/>
    </row>
    <row r="574" spans="17:17" ht="14.25" customHeight="1">
      <c r="Q574"/>
    </row>
    <row r="575" spans="17:17" ht="14.25" customHeight="1">
      <c r="Q575"/>
    </row>
    <row r="576" spans="17:17" ht="14.25" customHeight="1">
      <c r="Q576"/>
    </row>
    <row r="577" spans="17:17" ht="14.25" customHeight="1">
      <c r="Q577"/>
    </row>
    <row r="578" spans="17:17" ht="14.25" customHeight="1">
      <c r="Q578"/>
    </row>
    <row r="579" spans="17:17" ht="14.25" customHeight="1">
      <c r="Q579"/>
    </row>
    <row r="580" spans="17:17" ht="14.25" customHeight="1">
      <c r="Q580"/>
    </row>
    <row r="581" spans="17:17" ht="14.25" customHeight="1">
      <c r="Q581"/>
    </row>
    <row r="582" spans="17:17" ht="14.25" customHeight="1">
      <c r="Q582"/>
    </row>
    <row r="583" spans="17:17" ht="14.25" customHeight="1">
      <c r="Q583"/>
    </row>
    <row r="584" spans="17:17" ht="14.25" customHeight="1">
      <c r="Q584"/>
    </row>
    <row r="585" spans="17:17" ht="14.25" customHeight="1">
      <c r="Q585"/>
    </row>
    <row r="586" spans="17:17" ht="14.25" customHeight="1">
      <c r="Q586"/>
    </row>
    <row r="587" spans="17:17" ht="14.25" customHeight="1">
      <c r="Q587"/>
    </row>
    <row r="588" spans="17:17" ht="14.25" customHeight="1">
      <c r="Q588"/>
    </row>
    <row r="589" spans="17:17" ht="14.25" customHeight="1">
      <c r="Q589"/>
    </row>
    <row r="590" spans="17:17" ht="14.25" customHeight="1">
      <c r="Q590"/>
    </row>
    <row r="591" spans="17:17" ht="14.25" customHeight="1">
      <c r="Q591"/>
    </row>
    <row r="592" spans="17:17" ht="14.25" customHeight="1">
      <c r="Q592"/>
    </row>
    <row r="593" spans="17:17" ht="14.25" customHeight="1">
      <c r="Q593"/>
    </row>
    <row r="594" spans="17:17" ht="14.25" customHeight="1">
      <c r="Q594"/>
    </row>
    <row r="595" spans="17:17" ht="14.25" customHeight="1">
      <c r="Q595"/>
    </row>
    <row r="596" spans="17:17" ht="14.25" customHeight="1">
      <c r="Q596"/>
    </row>
    <row r="597" spans="17:17" ht="14.25" customHeight="1">
      <c r="Q597"/>
    </row>
    <row r="598" spans="17:17" ht="14.25" customHeight="1">
      <c r="Q598"/>
    </row>
    <row r="599" spans="17:17" ht="14.25" customHeight="1">
      <c r="Q599"/>
    </row>
    <row r="600" spans="17:17" ht="14.25" customHeight="1">
      <c r="Q600"/>
    </row>
    <row r="601" spans="17:17" ht="14.25" customHeight="1">
      <c r="Q601"/>
    </row>
    <row r="602" spans="17:17" ht="14.25" customHeight="1">
      <c r="Q602"/>
    </row>
    <row r="603" spans="17:17" ht="14.25" customHeight="1">
      <c r="Q603"/>
    </row>
    <row r="604" spans="17:17" ht="14.25" customHeight="1">
      <c r="Q604"/>
    </row>
    <row r="605" spans="17:17" ht="14.25" customHeight="1">
      <c r="Q605"/>
    </row>
    <row r="606" spans="17:17" ht="14.25" customHeight="1">
      <c r="Q606"/>
    </row>
    <row r="607" spans="17:17" ht="14.25" customHeight="1">
      <c r="Q607"/>
    </row>
    <row r="608" spans="17:17" ht="14.25" customHeight="1">
      <c r="Q608"/>
    </row>
    <row r="609" spans="17:17" ht="14.25" customHeight="1">
      <c r="Q609"/>
    </row>
    <row r="610" spans="17:17" ht="14.25" customHeight="1">
      <c r="Q610"/>
    </row>
    <row r="611" spans="17:17" ht="14.25" customHeight="1">
      <c r="Q611"/>
    </row>
    <row r="612" spans="17:17" ht="14.25" customHeight="1">
      <c r="Q612"/>
    </row>
    <row r="613" spans="17:17" ht="14.25" customHeight="1">
      <c r="Q613"/>
    </row>
    <row r="614" spans="17:17" ht="14.25" customHeight="1">
      <c r="Q614"/>
    </row>
    <row r="615" spans="17:17" ht="14.25" customHeight="1">
      <c r="Q615"/>
    </row>
    <row r="616" spans="17:17" ht="14.25" customHeight="1">
      <c r="Q616"/>
    </row>
    <row r="617" spans="17:17" ht="14.25" customHeight="1">
      <c r="Q617"/>
    </row>
    <row r="618" spans="17:17" ht="14.25" customHeight="1">
      <c r="Q618"/>
    </row>
    <row r="619" spans="17:17" ht="14.25" customHeight="1">
      <c r="Q619"/>
    </row>
    <row r="620" spans="17:17" ht="14.25" customHeight="1">
      <c r="Q620"/>
    </row>
    <row r="621" spans="17:17" ht="14.25" customHeight="1">
      <c r="Q621"/>
    </row>
    <row r="622" spans="17:17" ht="14.25" customHeight="1">
      <c r="Q622"/>
    </row>
    <row r="623" spans="17:17" ht="14.25" customHeight="1">
      <c r="Q623"/>
    </row>
    <row r="624" spans="17:17" ht="14.25" customHeight="1">
      <c r="Q624"/>
    </row>
    <row r="625" spans="17:17" ht="14.25" customHeight="1">
      <c r="Q625"/>
    </row>
    <row r="626" spans="17:17" ht="14.25" customHeight="1">
      <c r="Q626"/>
    </row>
    <row r="627" spans="17:17" ht="14.25" customHeight="1">
      <c r="Q627"/>
    </row>
    <row r="628" spans="17:17" ht="14.25" customHeight="1">
      <c r="Q628"/>
    </row>
    <row r="629" spans="17:17" ht="14.25" customHeight="1">
      <c r="Q629"/>
    </row>
    <row r="630" spans="17:17" ht="14.25" customHeight="1">
      <c r="Q630"/>
    </row>
    <row r="631" spans="17:17" ht="14.25" customHeight="1">
      <c r="Q631"/>
    </row>
    <row r="632" spans="17:17" ht="14.25" customHeight="1">
      <c r="Q632"/>
    </row>
    <row r="633" spans="17:17" ht="14.25" customHeight="1">
      <c r="Q633"/>
    </row>
    <row r="634" spans="17:17" ht="14.25" customHeight="1">
      <c r="Q634"/>
    </row>
    <row r="635" spans="17:17" ht="14.25" customHeight="1">
      <c r="Q635"/>
    </row>
    <row r="636" spans="17:17" ht="14.25" customHeight="1">
      <c r="Q636"/>
    </row>
    <row r="637" spans="17:17" ht="14.25" customHeight="1">
      <c r="Q637"/>
    </row>
    <row r="638" spans="17:17" ht="14.25" customHeight="1">
      <c r="Q638"/>
    </row>
    <row r="639" spans="17:17" ht="14.25" customHeight="1">
      <c r="Q639"/>
    </row>
    <row r="640" spans="17:17" ht="14.25" customHeight="1">
      <c r="Q640"/>
    </row>
    <row r="641" spans="17:17" ht="14.25" customHeight="1">
      <c r="Q641"/>
    </row>
    <row r="642" spans="17:17" ht="14.25" customHeight="1">
      <c r="Q642"/>
    </row>
    <row r="643" spans="17:17" ht="14.25" customHeight="1">
      <c r="Q643"/>
    </row>
    <row r="644" spans="17:17" ht="14.25" customHeight="1">
      <c r="Q644"/>
    </row>
    <row r="645" spans="17:17" ht="14.25" customHeight="1">
      <c r="Q645"/>
    </row>
    <row r="646" spans="17:17" ht="14.25" customHeight="1">
      <c r="Q646"/>
    </row>
    <row r="647" spans="17:17" ht="14.25" customHeight="1">
      <c r="Q647"/>
    </row>
    <row r="648" spans="17:17" ht="14.25" customHeight="1">
      <c r="Q648"/>
    </row>
    <row r="649" spans="17:17" ht="14.25" customHeight="1">
      <c r="Q649"/>
    </row>
    <row r="650" spans="17:17" ht="14.25" customHeight="1">
      <c r="Q650"/>
    </row>
    <row r="651" spans="17:17" ht="14.25" customHeight="1">
      <c r="Q651"/>
    </row>
    <row r="652" spans="17:17" ht="14.25" customHeight="1">
      <c r="Q652"/>
    </row>
    <row r="653" spans="17:17" ht="14.25" customHeight="1">
      <c r="Q653"/>
    </row>
    <row r="654" spans="17:17" ht="14.25" customHeight="1">
      <c r="Q654"/>
    </row>
    <row r="655" spans="17:17" ht="14.25" customHeight="1">
      <c r="Q655"/>
    </row>
    <row r="656" spans="17:17" ht="14.25" customHeight="1">
      <c r="Q656"/>
    </row>
    <row r="657" spans="17:17" ht="14.25" customHeight="1">
      <c r="Q657"/>
    </row>
    <row r="658" spans="17:17" ht="14.25" customHeight="1">
      <c r="Q658"/>
    </row>
    <row r="659" spans="17:17" ht="14.25" customHeight="1">
      <c r="Q659"/>
    </row>
    <row r="660" spans="17:17" ht="14.25" customHeight="1">
      <c r="Q660"/>
    </row>
    <row r="661" spans="17:17" ht="14.25" customHeight="1">
      <c r="Q661"/>
    </row>
    <row r="662" spans="17:17" ht="14.25" customHeight="1">
      <c r="Q662"/>
    </row>
    <row r="663" spans="17:17" ht="14.25" customHeight="1">
      <c r="Q663"/>
    </row>
    <row r="664" spans="17:17" ht="14.25" customHeight="1">
      <c r="Q664"/>
    </row>
    <row r="665" spans="17:17" ht="14.25" customHeight="1">
      <c r="Q665"/>
    </row>
    <row r="666" spans="17:17" ht="14.25" customHeight="1">
      <c r="Q666"/>
    </row>
    <row r="667" spans="17:17" ht="14.25" customHeight="1">
      <c r="Q667"/>
    </row>
    <row r="668" spans="17:17" ht="14.25" customHeight="1">
      <c r="Q668"/>
    </row>
    <row r="669" spans="17:17" ht="14.25" customHeight="1">
      <c r="Q669"/>
    </row>
    <row r="670" spans="17:17" ht="14.25" customHeight="1">
      <c r="Q670"/>
    </row>
    <row r="671" spans="17:17" ht="14.25" customHeight="1">
      <c r="Q671"/>
    </row>
    <row r="672" spans="17:17" ht="14.25" customHeight="1">
      <c r="Q672"/>
    </row>
    <row r="673" spans="17:17" ht="14.25" customHeight="1">
      <c r="Q673"/>
    </row>
    <row r="674" spans="17:17" ht="14.25" customHeight="1">
      <c r="Q674"/>
    </row>
    <row r="675" spans="17:17" ht="14.25" customHeight="1">
      <c r="Q675"/>
    </row>
    <row r="676" spans="17:17" ht="14.25" customHeight="1">
      <c r="Q676"/>
    </row>
    <row r="677" spans="17:17" ht="14.25" customHeight="1">
      <c r="Q677"/>
    </row>
    <row r="678" spans="17:17" ht="14.25" customHeight="1">
      <c r="Q678"/>
    </row>
    <row r="679" spans="17:17" ht="14.25" customHeight="1">
      <c r="Q679"/>
    </row>
    <row r="680" spans="17:17" ht="14.25" customHeight="1">
      <c r="Q680"/>
    </row>
    <row r="681" spans="17:17" ht="14.25" customHeight="1">
      <c r="Q681"/>
    </row>
    <row r="682" spans="17:17" ht="14.25" customHeight="1">
      <c r="Q682"/>
    </row>
    <row r="683" spans="17:17" ht="14.25" customHeight="1">
      <c r="Q683"/>
    </row>
    <row r="684" spans="17:17" ht="14.25" customHeight="1">
      <c r="Q684"/>
    </row>
    <row r="685" spans="17:17" ht="14.25" customHeight="1">
      <c r="Q685"/>
    </row>
    <row r="686" spans="17:17" ht="14.25" customHeight="1">
      <c r="Q686"/>
    </row>
    <row r="687" spans="17:17" ht="14.25" customHeight="1">
      <c r="Q687"/>
    </row>
    <row r="688" spans="17:17" ht="14.25" customHeight="1">
      <c r="Q688"/>
    </row>
    <row r="689" spans="17:17" ht="14.25" customHeight="1">
      <c r="Q689"/>
    </row>
    <row r="690" spans="17:17" ht="14.25" customHeight="1">
      <c r="Q690"/>
    </row>
    <row r="691" spans="17:17" ht="14.25" customHeight="1">
      <c r="Q691"/>
    </row>
    <row r="692" spans="17:17" ht="14.25" customHeight="1">
      <c r="Q692"/>
    </row>
    <row r="693" spans="17:17" ht="14.25" customHeight="1">
      <c r="Q693"/>
    </row>
    <row r="694" spans="17:17" ht="14.25" customHeight="1">
      <c r="Q694"/>
    </row>
    <row r="695" spans="17:17" ht="14.25" customHeight="1">
      <c r="Q695"/>
    </row>
    <row r="696" spans="17:17" ht="14.25" customHeight="1">
      <c r="Q696"/>
    </row>
    <row r="697" spans="17:17" ht="14.25" customHeight="1">
      <c r="Q697"/>
    </row>
    <row r="698" spans="17:17" ht="14.25" customHeight="1">
      <c r="Q698"/>
    </row>
    <row r="699" spans="17:17" ht="14.25" customHeight="1">
      <c r="Q699"/>
    </row>
    <row r="700" spans="17:17" ht="14.25" customHeight="1">
      <c r="Q700"/>
    </row>
    <row r="701" spans="17:17" ht="14.25" customHeight="1">
      <c r="Q701"/>
    </row>
    <row r="702" spans="17:17" ht="14.25" customHeight="1">
      <c r="Q702"/>
    </row>
    <row r="703" spans="17:17" ht="14.25" customHeight="1">
      <c r="Q703"/>
    </row>
    <row r="704" spans="17:17" ht="14.25" customHeight="1">
      <c r="Q704"/>
    </row>
    <row r="705" spans="17:17" ht="14.25" customHeight="1">
      <c r="Q705"/>
    </row>
    <row r="706" spans="17:17" ht="14.25" customHeight="1">
      <c r="Q706"/>
    </row>
    <row r="707" spans="17:17" ht="14.25" customHeight="1">
      <c r="Q707"/>
    </row>
    <row r="708" spans="17:17" ht="14.25" customHeight="1">
      <c r="Q708"/>
    </row>
    <row r="709" spans="17:17" ht="14.25" customHeight="1">
      <c r="Q709"/>
    </row>
    <row r="710" spans="17:17" ht="14.25" customHeight="1">
      <c r="Q710"/>
    </row>
    <row r="711" spans="17:17" ht="14.25" customHeight="1">
      <c r="Q711"/>
    </row>
    <row r="712" spans="17:17" ht="14.25" customHeight="1">
      <c r="Q712"/>
    </row>
    <row r="713" spans="17:17" ht="14.25" customHeight="1">
      <c r="Q713"/>
    </row>
    <row r="714" spans="17:17" ht="14.25" customHeight="1">
      <c r="Q714"/>
    </row>
    <row r="715" spans="17:17" ht="14.25" customHeight="1">
      <c r="Q715"/>
    </row>
    <row r="716" spans="17:17" ht="14.25" customHeight="1">
      <c r="Q716"/>
    </row>
    <row r="717" spans="17:17" ht="14.25" customHeight="1">
      <c r="Q717"/>
    </row>
    <row r="718" spans="17:17" ht="14.25" customHeight="1">
      <c r="Q718"/>
    </row>
    <row r="719" spans="17:17" ht="14.25" customHeight="1">
      <c r="Q719"/>
    </row>
    <row r="720" spans="17:17" ht="14.25" customHeight="1">
      <c r="Q720"/>
    </row>
    <row r="721" spans="17:17" ht="14.25" customHeight="1">
      <c r="Q721"/>
    </row>
    <row r="722" spans="17:17" ht="14.25" customHeight="1">
      <c r="Q722"/>
    </row>
    <row r="723" spans="17:17" ht="14.25" customHeight="1">
      <c r="Q723"/>
    </row>
    <row r="724" spans="17:17" ht="14.25" customHeight="1">
      <c r="Q724"/>
    </row>
    <row r="725" spans="17:17" ht="14.25" customHeight="1">
      <c r="Q725"/>
    </row>
    <row r="726" spans="17:17" ht="14.25" customHeight="1">
      <c r="Q726"/>
    </row>
    <row r="727" spans="17:17" ht="14.25" customHeight="1">
      <c r="Q727"/>
    </row>
    <row r="728" spans="17:17" ht="14.25" customHeight="1">
      <c r="Q728"/>
    </row>
    <row r="729" spans="17:17" ht="14.25" customHeight="1">
      <c r="Q729"/>
    </row>
    <row r="730" spans="17:17" ht="14.25" customHeight="1">
      <c r="Q730"/>
    </row>
    <row r="731" spans="17:17" ht="14.25" customHeight="1">
      <c r="Q731"/>
    </row>
    <row r="732" spans="17:17" ht="14.25" customHeight="1">
      <c r="Q732"/>
    </row>
    <row r="733" spans="17:17" ht="14.25" customHeight="1">
      <c r="Q733"/>
    </row>
    <row r="734" spans="17:17" ht="14.25" customHeight="1">
      <c r="Q734"/>
    </row>
    <row r="735" spans="17:17" ht="14.25" customHeight="1">
      <c r="Q735"/>
    </row>
    <row r="736" spans="17:17" ht="14.25" customHeight="1">
      <c r="Q736"/>
    </row>
    <row r="737" spans="17:17" ht="14.25" customHeight="1">
      <c r="Q737"/>
    </row>
    <row r="738" spans="17:17" ht="14.25" customHeight="1">
      <c r="Q738"/>
    </row>
    <row r="739" spans="17:17" ht="14.25" customHeight="1">
      <c r="Q739"/>
    </row>
    <row r="740" spans="17:17" ht="14.25" customHeight="1">
      <c r="Q740"/>
    </row>
    <row r="741" spans="17:17" ht="14.25" customHeight="1">
      <c r="Q741"/>
    </row>
    <row r="742" spans="17:17" ht="14.25" customHeight="1">
      <c r="Q742"/>
    </row>
    <row r="743" spans="17:17" ht="14.25" customHeight="1">
      <c r="Q743"/>
    </row>
    <row r="744" spans="17:17" ht="14.25" customHeight="1">
      <c r="Q744"/>
    </row>
    <row r="745" spans="17:17" ht="14.25" customHeight="1">
      <c r="Q745"/>
    </row>
    <row r="746" spans="17:17" ht="14.25" customHeight="1">
      <c r="Q746"/>
    </row>
    <row r="747" spans="17:17" ht="14.25" customHeight="1">
      <c r="Q747"/>
    </row>
    <row r="748" spans="17:17" ht="14.25" customHeight="1">
      <c r="Q748"/>
    </row>
    <row r="749" spans="17:17" ht="14.25" customHeight="1">
      <c r="Q749"/>
    </row>
    <row r="750" spans="17:17" ht="14.25" customHeight="1">
      <c r="Q750"/>
    </row>
    <row r="751" spans="17:17" ht="14.25" customHeight="1">
      <c r="Q751"/>
    </row>
    <row r="752" spans="17:17" ht="14.25" customHeight="1">
      <c r="Q752"/>
    </row>
    <row r="753" spans="17:17" ht="14.25" customHeight="1">
      <c r="Q753"/>
    </row>
    <row r="754" spans="17:17" ht="14.25" customHeight="1">
      <c r="Q754"/>
    </row>
    <row r="755" spans="17:17" ht="14.25" customHeight="1">
      <c r="Q755"/>
    </row>
    <row r="756" spans="17:17" ht="14.25" customHeight="1">
      <c r="Q756"/>
    </row>
    <row r="757" spans="17:17" ht="14.25" customHeight="1">
      <c r="Q757"/>
    </row>
    <row r="758" spans="17:17" ht="14.25" customHeight="1">
      <c r="Q758"/>
    </row>
    <row r="759" spans="17:17" ht="14.25" customHeight="1">
      <c r="Q759"/>
    </row>
    <row r="760" spans="17:17" ht="14.25" customHeight="1">
      <c r="Q760"/>
    </row>
    <row r="761" spans="17:17" ht="14.25" customHeight="1">
      <c r="Q761"/>
    </row>
    <row r="762" spans="17:17" ht="14.25" customHeight="1">
      <c r="Q762"/>
    </row>
    <row r="763" spans="17:17" ht="14.25" customHeight="1">
      <c r="Q763"/>
    </row>
    <row r="764" spans="17:17" ht="14.25" customHeight="1">
      <c r="Q764"/>
    </row>
    <row r="765" spans="17:17" ht="14.25" customHeight="1">
      <c r="Q765"/>
    </row>
    <row r="766" spans="17:17" ht="14.25" customHeight="1">
      <c r="Q766"/>
    </row>
    <row r="767" spans="17:17" ht="14.25" customHeight="1">
      <c r="Q767"/>
    </row>
    <row r="768" spans="17:17" ht="14.25" customHeight="1">
      <c r="Q768"/>
    </row>
    <row r="769" spans="17:17" ht="14.25" customHeight="1">
      <c r="Q769"/>
    </row>
    <row r="770" spans="17:17" ht="14.25" customHeight="1">
      <c r="Q770"/>
    </row>
    <row r="771" spans="17:17" ht="14.25" customHeight="1">
      <c r="Q771"/>
    </row>
    <row r="772" spans="17:17" ht="14.25" customHeight="1">
      <c r="Q772"/>
    </row>
    <row r="773" spans="17:17" ht="14.25" customHeight="1">
      <c r="Q773"/>
    </row>
    <row r="774" spans="17:17" ht="14.25" customHeight="1">
      <c r="Q774"/>
    </row>
    <row r="775" spans="17:17" ht="14.25" customHeight="1">
      <c r="Q775"/>
    </row>
    <row r="776" spans="17:17" ht="14.25" customHeight="1">
      <c r="Q776"/>
    </row>
    <row r="777" spans="17:17" ht="14.25" customHeight="1">
      <c r="Q777"/>
    </row>
    <row r="778" spans="17:17" ht="14.25" customHeight="1">
      <c r="Q778"/>
    </row>
    <row r="779" spans="17:17" ht="14.25" customHeight="1">
      <c r="Q779"/>
    </row>
    <row r="780" spans="17:17" ht="14.25" customHeight="1">
      <c r="Q780"/>
    </row>
    <row r="781" spans="17:17" ht="14.25" customHeight="1">
      <c r="Q781"/>
    </row>
    <row r="782" spans="17:17" ht="14.25" customHeight="1">
      <c r="Q782"/>
    </row>
    <row r="783" spans="17:17" ht="14.25" customHeight="1">
      <c r="Q783"/>
    </row>
    <row r="784" spans="17:17" ht="14.25" customHeight="1">
      <c r="Q784"/>
    </row>
    <row r="785" spans="17:17" ht="14.25" customHeight="1">
      <c r="Q785"/>
    </row>
    <row r="786" spans="17:17" ht="14.25" customHeight="1">
      <c r="Q786"/>
    </row>
    <row r="787" spans="17:17" ht="14.25" customHeight="1">
      <c r="Q787"/>
    </row>
    <row r="788" spans="17:17" ht="14.25" customHeight="1">
      <c r="Q788"/>
    </row>
    <row r="789" spans="17:17" ht="14.25" customHeight="1">
      <c r="Q789"/>
    </row>
    <row r="790" spans="17:17" ht="14.25" customHeight="1">
      <c r="Q790"/>
    </row>
    <row r="791" spans="17:17" ht="14.25" customHeight="1">
      <c r="Q791"/>
    </row>
    <row r="792" spans="17:17" ht="14.25" customHeight="1">
      <c r="Q792"/>
    </row>
    <row r="793" spans="17:17" ht="14.25" customHeight="1">
      <c r="Q793"/>
    </row>
    <row r="794" spans="17:17" ht="14.25" customHeight="1">
      <c r="Q794"/>
    </row>
    <row r="795" spans="17:17" ht="14.25" customHeight="1">
      <c r="Q795"/>
    </row>
    <row r="796" spans="17:17" ht="14.25" customHeight="1">
      <c r="Q796"/>
    </row>
    <row r="797" spans="17:17" ht="14.25" customHeight="1">
      <c r="Q797"/>
    </row>
    <row r="798" spans="17:17" ht="14.25" customHeight="1">
      <c r="Q798"/>
    </row>
    <row r="799" spans="17:17" ht="14.25" customHeight="1">
      <c r="Q799"/>
    </row>
    <row r="800" spans="17:17" ht="14.25" customHeight="1">
      <c r="Q800"/>
    </row>
    <row r="801" spans="17:17" ht="14.25" customHeight="1">
      <c r="Q801"/>
    </row>
    <row r="802" spans="17:17" ht="14.25" customHeight="1">
      <c r="Q802"/>
    </row>
    <row r="803" spans="17:17" ht="14.25" customHeight="1">
      <c r="Q803"/>
    </row>
    <row r="804" spans="17:17" ht="14.25" customHeight="1">
      <c r="Q804"/>
    </row>
    <row r="805" spans="17:17" ht="14.25" customHeight="1">
      <c r="Q805"/>
    </row>
    <row r="806" spans="17:17" ht="14.25" customHeight="1">
      <c r="Q806"/>
    </row>
    <row r="807" spans="17:17" ht="14.25" customHeight="1">
      <c r="Q807"/>
    </row>
    <row r="808" spans="17:17" ht="14.25" customHeight="1">
      <c r="Q808"/>
    </row>
    <row r="809" spans="17:17" ht="14.25" customHeight="1">
      <c r="Q809"/>
    </row>
    <row r="810" spans="17:17" ht="14.25" customHeight="1">
      <c r="Q810"/>
    </row>
    <row r="811" spans="17:17" ht="14.25" customHeight="1">
      <c r="Q811"/>
    </row>
    <row r="812" spans="17:17" ht="14.25" customHeight="1">
      <c r="Q812"/>
    </row>
    <row r="813" spans="17:17" ht="14.25" customHeight="1">
      <c r="Q813"/>
    </row>
    <row r="814" spans="17:17" ht="14.25" customHeight="1">
      <c r="Q814"/>
    </row>
    <row r="815" spans="17:17" ht="14.25" customHeight="1">
      <c r="Q815"/>
    </row>
    <row r="816" spans="17:17" ht="14.25" customHeight="1">
      <c r="Q816"/>
    </row>
    <row r="817" spans="17:17" ht="14.25" customHeight="1">
      <c r="Q817"/>
    </row>
    <row r="818" spans="17:17" ht="14.25" customHeight="1">
      <c r="Q818"/>
    </row>
    <row r="819" spans="17:17" ht="14.25" customHeight="1">
      <c r="Q819"/>
    </row>
    <row r="820" spans="17:17" ht="14.25" customHeight="1">
      <c r="Q820"/>
    </row>
    <row r="821" spans="17:17" ht="14.25" customHeight="1">
      <c r="Q821"/>
    </row>
    <row r="822" spans="17:17" ht="14.25" customHeight="1">
      <c r="Q822"/>
    </row>
    <row r="823" spans="17:17" ht="14.25" customHeight="1">
      <c r="Q823"/>
    </row>
    <row r="824" spans="17:17" ht="14.25" customHeight="1">
      <c r="Q824"/>
    </row>
    <row r="825" spans="17:17" ht="14.25" customHeight="1">
      <c r="Q825"/>
    </row>
    <row r="826" spans="17:17" ht="14.25" customHeight="1">
      <c r="Q826"/>
    </row>
    <row r="827" spans="17:17" ht="14.25" customHeight="1">
      <c r="Q827"/>
    </row>
    <row r="828" spans="17:17" ht="14.25" customHeight="1">
      <c r="Q828"/>
    </row>
    <row r="829" spans="17:17" ht="14.25" customHeight="1">
      <c r="Q829"/>
    </row>
    <row r="830" spans="17:17" ht="14.25" customHeight="1">
      <c r="Q830"/>
    </row>
    <row r="831" spans="17:17" ht="14.25" customHeight="1">
      <c r="Q831"/>
    </row>
    <row r="832" spans="17:17" ht="14.25" customHeight="1">
      <c r="Q832"/>
    </row>
    <row r="833" spans="17:17" ht="14.25" customHeight="1">
      <c r="Q833"/>
    </row>
    <row r="834" spans="17:17" ht="14.25" customHeight="1">
      <c r="Q834"/>
    </row>
    <row r="835" spans="17:17" ht="14.25" customHeight="1">
      <c r="Q835"/>
    </row>
    <row r="836" spans="17:17" ht="14.25" customHeight="1">
      <c r="Q836"/>
    </row>
    <row r="837" spans="17:17" ht="14.25" customHeight="1">
      <c r="Q837"/>
    </row>
    <row r="838" spans="17:17" ht="14.25" customHeight="1">
      <c r="Q838"/>
    </row>
    <row r="839" spans="17:17" ht="14.25" customHeight="1">
      <c r="Q839"/>
    </row>
    <row r="840" spans="17:17" ht="14.25" customHeight="1">
      <c r="Q840"/>
    </row>
    <row r="841" spans="17:17" ht="14.25" customHeight="1">
      <c r="Q841"/>
    </row>
    <row r="842" spans="17:17" ht="14.25" customHeight="1">
      <c r="Q842"/>
    </row>
    <row r="843" spans="17:17" ht="14.25" customHeight="1">
      <c r="Q843"/>
    </row>
    <row r="844" spans="17:17" ht="14.25" customHeight="1">
      <c r="Q844"/>
    </row>
    <row r="845" spans="17:17" ht="14.25" customHeight="1">
      <c r="Q845"/>
    </row>
    <row r="846" spans="17:17" ht="14.25" customHeight="1">
      <c r="Q846"/>
    </row>
    <row r="847" spans="17:17" ht="14.25" customHeight="1">
      <c r="Q847"/>
    </row>
    <row r="848" spans="17:17" ht="14.25" customHeight="1">
      <c r="Q848"/>
    </row>
    <row r="849" spans="17:17" ht="14.25" customHeight="1">
      <c r="Q849"/>
    </row>
    <row r="850" spans="17:17" ht="14.25" customHeight="1">
      <c r="Q850"/>
    </row>
    <row r="851" spans="17:17" ht="14.25" customHeight="1">
      <c r="Q851"/>
    </row>
    <row r="852" spans="17:17" ht="14.25" customHeight="1">
      <c r="Q852"/>
    </row>
    <row r="853" spans="17:17" ht="14.25" customHeight="1">
      <c r="Q853"/>
    </row>
    <row r="854" spans="17:17" ht="14.25" customHeight="1">
      <c r="Q854"/>
    </row>
    <row r="855" spans="17:17" ht="14.25" customHeight="1">
      <c r="Q855"/>
    </row>
    <row r="856" spans="17:17" ht="14.25" customHeight="1">
      <c r="Q856"/>
    </row>
    <row r="857" spans="17:17" ht="14.25" customHeight="1">
      <c r="Q857"/>
    </row>
    <row r="858" spans="17:17" ht="14.25" customHeight="1">
      <c r="Q858"/>
    </row>
    <row r="859" spans="17:17" ht="14.25" customHeight="1">
      <c r="Q859"/>
    </row>
    <row r="860" spans="17:17" ht="14.25" customHeight="1">
      <c r="Q860"/>
    </row>
    <row r="861" spans="17:17" ht="14.25" customHeight="1">
      <c r="Q861"/>
    </row>
    <row r="862" spans="17:17" ht="14.25" customHeight="1">
      <c r="Q862"/>
    </row>
    <row r="863" spans="17:17" ht="14.25" customHeight="1">
      <c r="Q863"/>
    </row>
    <row r="864" spans="17:17" ht="14.25" customHeight="1">
      <c r="Q864"/>
    </row>
    <row r="865" spans="17:17" ht="14.25" customHeight="1">
      <c r="Q865"/>
    </row>
    <row r="866" spans="17:17" ht="14.25" customHeight="1">
      <c r="Q866"/>
    </row>
    <row r="867" spans="17:17" ht="14.25" customHeight="1">
      <c r="Q867"/>
    </row>
    <row r="868" spans="17:17" ht="14.25" customHeight="1">
      <c r="Q868"/>
    </row>
    <row r="869" spans="17:17" ht="14.25" customHeight="1">
      <c r="Q869"/>
    </row>
    <row r="870" spans="17:17" ht="14.25" customHeight="1">
      <c r="Q870"/>
    </row>
    <row r="871" spans="17:17" ht="14.25" customHeight="1">
      <c r="Q871"/>
    </row>
    <row r="872" spans="17:17" ht="14.25" customHeight="1">
      <c r="Q872"/>
    </row>
    <row r="873" spans="17:17" ht="14.25" customHeight="1">
      <c r="Q873"/>
    </row>
    <row r="874" spans="17:17" ht="14.25" customHeight="1">
      <c r="Q874"/>
    </row>
    <row r="875" spans="17:17" ht="14.25" customHeight="1">
      <c r="Q875"/>
    </row>
    <row r="876" spans="17:17" ht="14.25" customHeight="1">
      <c r="Q876"/>
    </row>
    <row r="877" spans="17:17" ht="14.25" customHeight="1">
      <c r="Q877"/>
    </row>
    <row r="878" spans="17:17" ht="14.25" customHeight="1">
      <c r="Q878"/>
    </row>
    <row r="879" spans="17:17" ht="14.25" customHeight="1">
      <c r="Q879"/>
    </row>
    <row r="880" spans="17:17" ht="14.25" customHeight="1">
      <c r="Q880"/>
    </row>
    <row r="881" spans="17:17" ht="14.25" customHeight="1">
      <c r="Q881"/>
    </row>
    <row r="882" spans="17:17" ht="14.25" customHeight="1">
      <c r="Q882"/>
    </row>
    <row r="883" spans="17:17" ht="14.25" customHeight="1">
      <c r="Q883"/>
    </row>
    <row r="884" spans="17:17" ht="14.25" customHeight="1">
      <c r="Q884"/>
    </row>
    <row r="885" spans="17:17" ht="14.25" customHeight="1">
      <c r="Q885"/>
    </row>
    <row r="886" spans="17:17" ht="14.25" customHeight="1">
      <c r="Q886"/>
    </row>
    <row r="887" spans="17:17" ht="14.25" customHeight="1">
      <c r="Q887"/>
    </row>
    <row r="888" spans="17:17" ht="14.25" customHeight="1">
      <c r="Q888"/>
    </row>
    <row r="889" spans="17:17" ht="14.25" customHeight="1">
      <c r="Q889"/>
    </row>
    <row r="890" spans="17:17" ht="14.25" customHeight="1">
      <c r="Q890"/>
    </row>
    <row r="891" spans="17:17" ht="14.25" customHeight="1">
      <c r="Q891"/>
    </row>
    <row r="892" spans="17:17" ht="14.25" customHeight="1">
      <c r="Q892"/>
    </row>
    <row r="893" spans="17:17" ht="14.25" customHeight="1">
      <c r="Q893"/>
    </row>
    <row r="894" spans="17:17" ht="14.25" customHeight="1">
      <c r="Q894"/>
    </row>
    <row r="895" spans="17:17" ht="14.25" customHeight="1">
      <c r="Q895"/>
    </row>
    <row r="896" spans="17:17" ht="14.25" customHeight="1">
      <c r="Q896"/>
    </row>
    <row r="897" spans="17:17" ht="14.25" customHeight="1">
      <c r="Q897"/>
    </row>
    <row r="898" spans="17:17" ht="14.25" customHeight="1">
      <c r="Q898"/>
    </row>
    <row r="899" spans="17:17" ht="14.25" customHeight="1">
      <c r="Q899"/>
    </row>
    <row r="900" spans="17:17" ht="14.25" customHeight="1">
      <c r="Q900"/>
    </row>
    <row r="901" spans="17:17" ht="14.25" customHeight="1">
      <c r="Q901"/>
    </row>
    <row r="902" spans="17:17" ht="14.25" customHeight="1">
      <c r="Q902"/>
    </row>
    <row r="903" spans="17:17" ht="14.25" customHeight="1">
      <c r="Q903"/>
    </row>
    <row r="904" spans="17:17" ht="14.25" customHeight="1">
      <c r="Q904"/>
    </row>
    <row r="905" spans="17:17" ht="14.25" customHeight="1">
      <c r="Q905"/>
    </row>
    <row r="906" spans="17:17" ht="14.25" customHeight="1">
      <c r="Q906"/>
    </row>
    <row r="907" spans="17:17" ht="14.25" customHeight="1">
      <c r="Q907"/>
    </row>
    <row r="908" spans="17:17" ht="14.25" customHeight="1">
      <c r="Q908"/>
    </row>
    <row r="909" spans="17:17" ht="14.25" customHeight="1">
      <c r="Q909"/>
    </row>
    <row r="910" spans="17:17" ht="14.25" customHeight="1">
      <c r="Q910"/>
    </row>
    <row r="911" spans="17:17" ht="14.25" customHeight="1">
      <c r="Q911"/>
    </row>
    <row r="912" spans="17:17" ht="14.25" customHeight="1">
      <c r="Q912"/>
    </row>
    <row r="913" spans="17:17" ht="14.25" customHeight="1">
      <c r="Q913"/>
    </row>
    <row r="914" spans="17:17" ht="14.25" customHeight="1">
      <c r="Q914"/>
    </row>
    <row r="915" spans="17:17" ht="14.25" customHeight="1">
      <c r="Q915"/>
    </row>
    <row r="916" spans="17:17" ht="14.25" customHeight="1">
      <c r="Q916"/>
    </row>
    <row r="917" spans="17:17" ht="14.25" customHeight="1">
      <c r="Q917"/>
    </row>
    <row r="918" spans="17:17" ht="14.25" customHeight="1">
      <c r="Q918"/>
    </row>
    <row r="919" spans="17:17" ht="14.25" customHeight="1">
      <c r="Q919"/>
    </row>
    <row r="920" spans="17:17" ht="14.25" customHeight="1">
      <c r="Q920"/>
    </row>
    <row r="921" spans="17:17" ht="14.25" customHeight="1">
      <c r="Q921"/>
    </row>
    <row r="922" spans="17:17" ht="14.25" customHeight="1">
      <c r="Q922"/>
    </row>
    <row r="923" spans="17:17" ht="14.25" customHeight="1">
      <c r="Q923"/>
    </row>
    <row r="924" spans="17:17" ht="14.25" customHeight="1">
      <c r="Q924"/>
    </row>
    <row r="925" spans="17:17" ht="14.25" customHeight="1">
      <c r="Q925"/>
    </row>
    <row r="926" spans="17:17" ht="14.25" customHeight="1">
      <c r="Q926"/>
    </row>
    <row r="927" spans="17:17" ht="14.25" customHeight="1">
      <c r="Q927"/>
    </row>
    <row r="928" spans="17:17" ht="14.25" customHeight="1">
      <c r="Q928"/>
    </row>
    <row r="929" spans="17:17" ht="14.25" customHeight="1">
      <c r="Q929"/>
    </row>
    <row r="930" spans="17:17" ht="14.25" customHeight="1">
      <c r="Q930"/>
    </row>
    <row r="931" spans="17:17" ht="14.25" customHeight="1">
      <c r="Q931"/>
    </row>
    <row r="932" spans="17:17" ht="14.25" customHeight="1">
      <c r="Q932"/>
    </row>
    <row r="933" spans="17:17" ht="14.25" customHeight="1">
      <c r="Q933"/>
    </row>
    <row r="934" spans="17:17" ht="14.25" customHeight="1">
      <c r="Q934"/>
    </row>
    <row r="935" spans="17:17" ht="14.25" customHeight="1">
      <c r="Q935"/>
    </row>
    <row r="936" spans="17:17" ht="14.25" customHeight="1">
      <c r="Q936"/>
    </row>
    <row r="937" spans="17:17" ht="14.25" customHeight="1">
      <c r="Q937"/>
    </row>
    <row r="938" spans="17:17" ht="14.25" customHeight="1">
      <c r="Q938"/>
    </row>
    <row r="939" spans="17:17" ht="14.25" customHeight="1">
      <c r="Q939"/>
    </row>
    <row r="940" spans="17:17" ht="14.25" customHeight="1">
      <c r="Q940"/>
    </row>
    <row r="941" spans="17:17" ht="14.25" customHeight="1">
      <c r="Q941"/>
    </row>
    <row r="942" spans="17:17" ht="14.25" customHeight="1">
      <c r="Q942"/>
    </row>
    <row r="943" spans="17:17" ht="14.25" customHeight="1">
      <c r="Q943"/>
    </row>
    <row r="944" spans="17:17" ht="14.25" customHeight="1">
      <c r="Q944"/>
    </row>
    <row r="945" spans="17:17" ht="14.25" customHeight="1">
      <c r="Q945"/>
    </row>
    <row r="946" spans="17:17" ht="14.25" customHeight="1">
      <c r="Q946"/>
    </row>
    <row r="947" spans="17:17" ht="14.25" customHeight="1">
      <c r="Q947"/>
    </row>
    <row r="948" spans="17:17" ht="14.25" customHeight="1">
      <c r="Q948"/>
    </row>
    <row r="949" spans="17:17" ht="14.25" customHeight="1">
      <c r="Q949"/>
    </row>
    <row r="950" spans="17:17" ht="14.25" customHeight="1">
      <c r="Q950"/>
    </row>
    <row r="951" spans="17:17" ht="14.25" customHeight="1">
      <c r="Q951"/>
    </row>
    <row r="952" spans="17:17" ht="14.25" customHeight="1">
      <c r="Q952"/>
    </row>
    <row r="953" spans="17:17" ht="14.25" customHeight="1">
      <c r="Q953"/>
    </row>
    <row r="954" spans="17:17" ht="14.25" customHeight="1">
      <c r="Q954"/>
    </row>
    <row r="955" spans="17:17" ht="14.25" customHeight="1">
      <c r="Q955"/>
    </row>
    <row r="956" spans="17:17" ht="14.25" customHeight="1">
      <c r="Q956"/>
    </row>
    <row r="957" spans="17:17" ht="14.25" customHeight="1">
      <c r="Q957"/>
    </row>
    <row r="958" spans="17:17" ht="14.25" customHeight="1">
      <c r="Q958"/>
    </row>
    <row r="959" spans="17:17" ht="14.25" customHeight="1">
      <c r="Q959"/>
    </row>
    <row r="960" spans="17:17" ht="14.25" customHeight="1">
      <c r="Q960"/>
    </row>
    <row r="961" spans="17:17" ht="14.25" customHeight="1">
      <c r="Q961"/>
    </row>
    <row r="962" spans="17:17" ht="14.25" customHeight="1">
      <c r="Q962"/>
    </row>
    <row r="963" spans="17:17" ht="14.25" customHeight="1">
      <c r="Q963"/>
    </row>
    <row r="964" spans="17:17" ht="14.25" customHeight="1">
      <c r="Q964"/>
    </row>
    <row r="965" spans="17:17" ht="14.25" customHeight="1">
      <c r="Q965"/>
    </row>
    <row r="966" spans="17:17" ht="14.25" customHeight="1">
      <c r="Q966"/>
    </row>
    <row r="967" spans="17:17" ht="14.25" customHeight="1">
      <c r="Q967"/>
    </row>
    <row r="968" spans="17:17" ht="14.25" customHeight="1">
      <c r="Q968"/>
    </row>
    <row r="969" spans="17:17" ht="14.25" customHeight="1">
      <c r="Q969"/>
    </row>
    <row r="970" spans="17:17" ht="14.25" customHeight="1">
      <c r="Q970"/>
    </row>
    <row r="971" spans="17:17" ht="14.25" customHeight="1">
      <c r="Q971"/>
    </row>
    <row r="972" spans="17:17" ht="14.25" customHeight="1">
      <c r="Q972"/>
    </row>
    <row r="973" spans="17:17" ht="14.25" customHeight="1">
      <c r="Q973"/>
    </row>
    <row r="974" spans="17:17" ht="14.25" customHeight="1">
      <c r="Q974"/>
    </row>
    <row r="975" spans="17:17" ht="14.25" customHeight="1">
      <c r="Q975"/>
    </row>
    <row r="976" spans="17:17" ht="14.25" customHeight="1">
      <c r="Q976"/>
    </row>
    <row r="977" spans="17:17" ht="14.25" customHeight="1">
      <c r="Q977"/>
    </row>
    <row r="978" spans="17:17" ht="14.25" customHeight="1">
      <c r="Q978"/>
    </row>
    <row r="979" spans="17:17" ht="14.25" customHeight="1">
      <c r="Q979"/>
    </row>
    <row r="980" spans="17:17" ht="14.25" customHeight="1">
      <c r="Q980"/>
    </row>
    <row r="981" spans="17:17" ht="14.25" customHeight="1">
      <c r="Q981"/>
    </row>
    <row r="982" spans="17:17" ht="14.25" customHeight="1">
      <c r="Q982"/>
    </row>
    <row r="983" spans="17:17" ht="14.25" customHeight="1">
      <c r="Q983"/>
    </row>
    <row r="984" spans="17:17" ht="14.25" customHeight="1">
      <c r="Q984"/>
    </row>
    <row r="985" spans="17:17" ht="14.25" customHeight="1">
      <c r="Q985"/>
    </row>
    <row r="986" spans="17:17" ht="14.25" customHeight="1">
      <c r="Q986"/>
    </row>
    <row r="987" spans="17:17" ht="14.25" customHeight="1">
      <c r="Q987"/>
    </row>
    <row r="988" spans="17:17" ht="14.25" customHeight="1">
      <c r="Q988"/>
    </row>
    <row r="989" spans="17:17" ht="14.25" customHeight="1">
      <c r="Q989"/>
    </row>
    <row r="990" spans="17:17" ht="14.25" customHeight="1">
      <c r="Q990"/>
    </row>
    <row r="991" spans="17:17" ht="14.25" customHeight="1">
      <c r="Q991"/>
    </row>
    <row r="992" spans="17:17" ht="14.25" customHeight="1">
      <c r="Q992"/>
    </row>
    <row r="993" spans="17:17" ht="14.25" customHeight="1">
      <c r="Q993"/>
    </row>
    <row r="994" spans="17:17" ht="14.25" customHeight="1">
      <c r="Q994"/>
    </row>
    <row r="995" spans="17:17" ht="14.25" customHeight="1">
      <c r="Q995"/>
    </row>
    <row r="996" spans="17:17" ht="14.25" customHeight="1">
      <c r="Q996"/>
    </row>
    <row r="997" spans="17:17" ht="14.25" customHeight="1">
      <c r="Q997"/>
    </row>
    <row r="998" spans="17:17" ht="14.25" customHeight="1">
      <c r="Q998"/>
    </row>
    <row r="999" spans="17:17" ht="14.25" customHeight="1">
      <c r="Q999"/>
    </row>
    <row r="1000" spans="17:17" ht="14.25" customHeight="1">
      <c r="Q1000"/>
    </row>
    <row r="1001" spans="17:17" ht="14.25" customHeight="1">
      <c r="Q1001"/>
    </row>
    <row r="1002" spans="17:17" ht="14.25" customHeight="1">
      <c r="Q1002"/>
    </row>
    <row r="1003" spans="17:17" ht="14.25" customHeight="1">
      <c r="Q1003"/>
    </row>
    <row r="1004" spans="17:17" ht="14.25" customHeight="1">
      <c r="Q1004"/>
    </row>
    <row r="1005" spans="17:17" ht="14.25" customHeight="1">
      <c r="Q1005"/>
    </row>
  </sheetData>
  <mergeCells count="392">
    <mergeCell ref="X26:X28"/>
    <mergeCell ref="Y26:Y28"/>
    <mergeCell ref="Z26:Z28"/>
    <mergeCell ref="R26:R28"/>
    <mergeCell ref="S26:S28"/>
    <mergeCell ref="T26:T28"/>
    <mergeCell ref="U26:U28"/>
    <mergeCell ref="V26:V28"/>
    <mergeCell ref="W26:W28"/>
    <mergeCell ref="Y22:Y25"/>
    <mergeCell ref="Z22:Z25"/>
    <mergeCell ref="J26:J28"/>
    <mergeCell ref="K26:K28"/>
    <mergeCell ref="L26:L28"/>
    <mergeCell ref="M26:M28"/>
    <mergeCell ref="N26:N28"/>
    <mergeCell ref="O26:O28"/>
    <mergeCell ref="P26:P28"/>
    <mergeCell ref="Q26:Q28"/>
    <mergeCell ref="S22:S25"/>
    <mergeCell ref="T22:T25"/>
    <mergeCell ref="U22:U25"/>
    <mergeCell ref="V22:V25"/>
    <mergeCell ref="W22:W25"/>
    <mergeCell ref="X22:X25"/>
    <mergeCell ref="Z17:Z19"/>
    <mergeCell ref="J22:J25"/>
    <mergeCell ref="K22:K25"/>
    <mergeCell ref="L22:L25"/>
    <mergeCell ref="M22:M25"/>
    <mergeCell ref="N22:N25"/>
    <mergeCell ref="O22:O25"/>
    <mergeCell ref="P22:P25"/>
    <mergeCell ref="Q22:Q25"/>
    <mergeCell ref="R22:R25"/>
    <mergeCell ref="T17:T19"/>
    <mergeCell ref="U17:U19"/>
    <mergeCell ref="V17:V19"/>
    <mergeCell ref="W17:W19"/>
    <mergeCell ref="X17:X19"/>
    <mergeCell ref="Y17:Y19"/>
    <mergeCell ref="N17:N19"/>
    <mergeCell ref="O17:O19"/>
    <mergeCell ref="P17:P19"/>
    <mergeCell ref="Q17:Q19"/>
    <mergeCell ref="R17:R19"/>
    <mergeCell ref="S17:S19"/>
    <mergeCell ref="I22:I25"/>
    <mergeCell ref="I26:I28"/>
    <mergeCell ref="J17:J19"/>
    <mergeCell ref="K17:K19"/>
    <mergeCell ref="L17:L19"/>
    <mergeCell ref="M17:M19"/>
    <mergeCell ref="U9:U11"/>
    <mergeCell ref="V9:V11"/>
    <mergeCell ref="W9:W11"/>
    <mergeCell ref="X9:X11"/>
    <mergeCell ref="Y9:Y11"/>
    <mergeCell ref="Z9:Z11"/>
    <mergeCell ref="O9:O11"/>
    <mergeCell ref="P9:P11"/>
    <mergeCell ref="Q9:Q11"/>
    <mergeCell ref="R9:R11"/>
    <mergeCell ref="S9:S11"/>
    <mergeCell ref="T9:T11"/>
    <mergeCell ref="U7:U8"/>
    <mergeCell ref="V7:V8"/>
    <mergeCell ref="W7:W8"/>
    <mergeCell ref="X7:X8"/>
    <mergeCell ref="Y7:Y8"/>
    <mergeCell ref="Z7:Z8"/>
    <mergeCell ref="O7:O8"/>
    <mergeCell ref="P7:P8"/>
    <mergeCell ref="Q7:Q8"/>
    <mergeCell ref="R7:R8"/>
    <mergeCell ref="S7:S8"/>
    <mergeCell ref="T7:T8"/>
    <mergeCell ref="J7:J12"/>
    <mergeCell ref="K7:K8"/>
    <mergeCell ref="K9:K11"/>
    <mergeCell ref="L7:L8"/>
    <mergeCell ref="M7:M8"/>
    <mergeCell ref="N7:N8"/>
    <mergeCell ref="L9:L11"/>
    <mergeCell ref="M9:M11"/>
    <mergeCell ref="N9:N11"/>
    <mergeCell ref="Y13:Y14"/>
    <mergeCell ref="Z13:Z14"/>
    <mergeCell ref="S13:S14"/>
    <mergeCell ref="T13:T14"/>
    <mergeCell ref="U13:U14"/>
    <mergeCell ref="V13:V14"/>
    <mergeCell ref="W13:W14"/>
    <mergeCell ref="X13:X14"/>
    <mergeCell ref="M13:M14"/>
    <mergeCell ref="N13:N14"/>
    <mergeCell ref="O13:O14"/>
    <mergeCell ref="P13:P14"/>
    <mergeCell ref="Q13:Q14"/>
    <mergeCell ref="R13:R14"/>
    <mergeCell ref="V29:V31"/>
    <mergeCell ref="W29:W31"/>
    <mergeCell ref="X29:X31"/>
    <mergeCell ref="Y29:Y31"/>
    <mergeCell ref="H15:H28"/>
    <mergeCell ref="H13:H14"/>
    <mergeCell ref="I13:I14"/>
    <mergeCell ref="J13:J14"/>
    <mergeCell ref="K13:K14"/>
    <mergeCell ref="L13:L14"/>
    <mergeCell ref="P29:P31"/>
    <mergeCell ref="Q29:Q31"/>
    <mergeCell ref="R29:R31"/>
    <mergeCell ref="S29:S31"/>
    <mergeCell ref="T29:T31"/>
    <mergeCell ref="U29:U31"/>
    <mergeCell ref="J29:J31"/>
    <mergeCell ref="K29:K31"/>
    <mergeCell ref="L29:L31"/>
    <mergeCell ref="M29:M31"/>
    <mergeCell ref="N29:N31"/>
    <mergeCell ref="O29:O31"/>
    <mergeCell ref="G7:G12"/>
    <mergeCell ref="G13:G14"/>
    <mergeCell ref="G15:G28"/>
    <mergeCell ref="G29:G31"/>
    <mergeCell ref="H29:H31"/>
    <mergeCell ref="I29:I31"/>
    <mergeCell ref="H7:H12"/>
    <mergeCell ref="I7:I12"/>
    <mergeCell ref="I15:I16"/>
    <mergeCell ref="I17:I19"/>
    <mergeCell ref="T55:T57"/>
    <mergeCell ref="U55:U57"/>
    <mergeCell ref="V55:V57"/>
    <mergeCell ref="W55:W57"/>
    <mergeCell ref="X55:X57"/>
    <mergeCell ref="Y55:Y57"/>
    <mergeCell ref="N55:N57"/>
    <mergeCell ref="O55:O57"/>
    <mergeCell ref="P55:P57"/>
    <mergeCell ref="Q55:Q57"/>
    <mergeCell ref="R55:R57"/>
    <mergeCell ref="S55:S57"/>
    <mergeCell ref="H55:H57"/>
    <mergeCell ref="I55:I57"/>
    <mergeCell ref="J55:J57"/>
    <mergeCell ref="K55:K57"/>
    <mergeCell ref="L55:L57"/>
    <mergeCell ref="M55:M57"/>
    <mergeCell ref="T52:T54"/>
    <mergeCell ref="U52:U54"/>
    <mergeCell ref="V52:V54"/>
    <mergeCell ref="W52:W54"/>
    <mergeCell ref="X52:X54"/>
    <mergeCell ref="Y52:Y54"/>
    <mergeCell ref="N52:N54"/>
    <mergeCell ref="O52:O54"/>
    <mergeCell ref="P52:P54"/>
    <mergeCell ref="Q52:Q54"/>
    <mergeCell ref="R52:R54"/>
    <mergeCell ref="S52:S54"/>
    <mergeCell ref="Y48:Y51"/>
    <mergeCell ref="Z48:Z51"/>
    <mergeCell ref="G52:G54"/>
    <mergeCell ref="G55:G57"/>
    <mergeCell ref="H52:H54"/>
    <mergeCell ref="I52:I54"/>
    <mergeCell ref="J52:J54"/>
    <mergeCell ref="K52:K54"/>
    <mergeCell ref="L52:L54"/>
    <mergeCell ref="M52:M54"/>
    <mergeCell ref="S48:S51"/>
    <mergeCell ref="T48:T51"/>
    <mergeCell ref="U48:U51"/>
    <mergeCell ref="V48:V51"/>
    <mergeCell ref="W48:W51"/>
    <mergeCell ref="X48:X51"/>
    <mergeCell ref="M48:M51"/>
    <mergeCell ref="N48:N51"/>
    <mergeCell ref="O48:O51"/>
    <mergeCell ref="P48:P51"/>
    <mergeCell ref="Q48:Q51"/>
    <mergeCell ref="R48:R51"/>
    <mergeCell ref="W43:W47"/>
    <mergeCell ref="X43:X47"/>
    <mergeCell ref="Y43:Y47"/>
    <mergeCell ref="Z43:Z47"/>
    <mergeCell ref="G48:G51"/>
    <mergeCell ref="H48:H51"/>
    <mergeCell ref="I48:I51"/>
    <mergeCell ref="J48:J51"/>
    <mergeCell ref="K48:K51"/>
    <mergeCell ref="L48:L51"/>
    <mergeCell ref="Q43:Q47"/>
    <mergeCell ref="R43:R47"/>
    <mergeCell ref="S43:S47"/>
    <mergeCell ref="T43:T47"/>
    <mergeCell ref="U43:U47"/>
    <mergeCell ref="V43:V47"/>
    <mergeCell ref="J43:J47"/>
    <mergeCell ref="K43:K47"/>
    <mergeCell ref="L43:L47"/>
    <mergeCell ref="N43:N47"/>
    <mergeCell ref="O43:O47"/>
    <mergeCell ref="P43:P47"/>
    <mergeCell ref="U58:U59"/>
    <mergeCell ref="V58:V59"/>
    <mergeCell ref="W58:W59"/>
    <mergeCell ref="X58:X59"/>
    <mergeCell ref="Y58:Y59"/>
    <mergeCell ref="Z58:Z59"/>
    <mergeCell ref="O58:O59"/>
    <mergeCell ref="P58:P59"/>
    <mergeCell ref="Q58:Q59"/>
    <mergeCell ref="R58:R59"/>
    <mergeCell ref="S58:S59"/>
    <mergeCell ref="T58:T59"/>
    <mergeCell ref="Y60:Y61"/>
    <mergeCell ref="Z60:Z61"/>
    <mergeCell ref="G58:G59"/>
    <mergeCell ref="H58:H59"/>
    <mergeCell ref="I58:I59"/>
    <mergeCell ref="J58:J59"/>
    <mergeCell ref="K58:K59"/>
    <mergeCell ref="L58:L59"/>
    <mergeCell ref="M58:M59"/>
    <mergeCell ref="N58:N59"/>
    <mergeCell ref="S60:S61"/>
    <mergeCell ref="T60:T61"/>
    <mergeCell ref="U60:U61"/>
    <mergeCell ref="V60:V61"/>
    <mergeCell ref="W60:W61"/>
    <mergeCell ref="X60:X61"/>
    <mergeCell ref="M60:M61"/>
    <mergeCell ref="N60:N61"/>
    <mergeCell ref="O60:O61"/>
    <mergeCell ref="P60:P61"/>
    <mergeCell ref="Q60:Q61"/>
    <mergeCell ref="R60:R61"/>
    <mergeCell ref="G60:G61"/>
    <mergeCell ref="H60:H61"/>
    <mergeCell ref="I60:I61"/>
    <mergeCell ref="J60:J61"/>
    <mergeCell ref="K60:K61"/>
    <mergeCell ref="L60:L61"/>
    <mergeCell ref="U62:U63"/>
    <mergeCell ref="V62:V63"/>
    <mergeCell ref="W62:W63"/>
    <mergeCell ref="X62:X63"/>
    <mergeCell ref="Y62:Y63"/>
    <mergeCell ref="Z62:Z63"/>
    <mergeCell ref="O62:O63"/>
    <mergeCell ref="P62:P63"/>
    <mergeCell ref="Q62:Q63"/>
    <mergeCell ref="R62:R63"/>
    <mergeCell ref="S62:S63"/>
    <mergeCell ref="T62:T63"/>
    <mergeCell ref="Y64:Y65"/>
    <mergeCell ref="Z64:Z65"/>
    <mergeCell ref="G62:G63"/>
    <mergeCell ref="H62:H63"/>
    <mergeCell ref="I62:I63"/>
    <mergeCell ref="J62:J63"/>
    <mergeCell ref="K62:K63"/>
    <mergeCell ref="L62:L63"/>
    <mergeCell ref="M62:M63"/>
    <mergeCell ref="N62:N63"/>
    <mergeCell ref="S64:S65"/>
    <mergeCell ref="T64:T65"/>
    <mergeCell ref="U64:U65"/>
    <mergeCell ref="V64:V65"/>
    <mergeCell ref="W64:W65"/>
    <mergeCell ref="X64:X65"/>
    <mergeCell ref="M64:M65"/>
    <mergeCell ref="N64:N65"/>
    <mergeCell ref="O64:O65"/>
    <mergeCell ref="P64:P65"/>
    <mergeCell ref="Q64:Q65"/>
    <mergeCell ref="R64:R65"/>
    <mergeCell ref="G64:G65"/>
    <mergeCell ref="H64:H65"/>
    <mergeCell ref="I64:I65"/>
    <mergeCell ref="J64:J65"/>
    <mergeCell ref="K64:K65"/>
    <mergeCell ref="L64:L65"/>
    <mergeCell ref="Y39:Y41"/>
    <mergeCell ref="G43:G47"/>
    <mergeCell ref="H43:H47"/>
    <mergeCell ref="I43:I47"/>
    <mergeCell ref="S39:S41"/>
    <mergeCell ref="T39:T41"/>
    <mergeCell ref="U39:U41"/>
    <mergeCell ref="V39:V41"/>
    <mergeCell ref="W39:W41"/>
    <mergeCell ref="X39:X41"/>
    <mergeCell ref="M39:M41"/>
    <mergeCell ref="N39:N41"/>
    <mergeCell ref="O39:O41"/>
    <mergeCell ref="P39:P41"/>
    <mergeCell ref="Q39:Q41"/>
    <mergeCell ref="R39:R41"/>
    <mergeCell ref="V37:V38"/>
    <mergeCell ref="W37:W38"/>
    <mergeCell ref="X37:X38"/>
    <mergeCell ref="Y37:Y38"/>
    <mergeCell ref="G39:G41"/>
    <mergeCell ref="H39:H41"/>
    <mergeCell ref="I39:I41"/>
    <mergeCell ref="J39:J41"/>
    <mergeCell ref="K39:K41"/>
    <mergeCell ref="L39:L41"/>
    <mergeCell ref="P37:P38"/>
    <mergeCell ref="Q37:Q38"/>
    <mergeCell ref="R37:R38"/>
    <mergeCell ref="S37:S38"/>
    <mergeCell ref="T37:T38"/>
    <mergeCell ref="U37:U38"/>
    <mergeCell ref="Z35:Z36"/>
    <mergeCell ref="G37:G38"/>
    <mergeCell ref="H37:H38"/>
    <mergeCell ref="I37:I38"/>
    <mergeCell ref="J37:J38"/>
    <mergeCell ref="K37:K38"/>
    <mergeCell ref="L37:L38"/>
    <mergeCell ref="M37:M38"/>
    <mergeCell ref="N37:N38"/>
    <mergeCell ref="O37:O38"/>
    <mergeCell ref="T35:T36"/>
    <mergeCell ref="U35:U36"/>
    <mergeCell ref="V35:V36"/>
    <mergeCell ref="W35:W36"/>
    <mergeCell ref="X35:X36"/>
    <mergeCell ref="Y35:Y36"/>
    <mergeCell ref="N35:N36"/>
    <mergeCell ref="O35:O36"/>
    <mergeCell ref="P35:P36"/>
    <mergeCell ref="Q35:Q36"/>
    <mergeCell ref="R35:R36"/>
    <mergeCell ref="S35:S36"/>
    <mergeCell ref="V32:V34"/>
    <mergeCell ref="W32:W34"/>
    <mergeCell ref="X32:X34"/>
    <mergeCell ref="Y32:Y34"/>
    <mergeCell ref="H35:H36"/>
    <mergeCell ref="I35:I36"/>
    <mergeCell ref="J35:J36"/>
    <mergeCell ref="K35:K36"/>
    <mergeCell ref="L35:L36"/>
    <mergeCell ref="M35:M36"/>
    <mergeCell ref="P32:P34"/>
    <mergeCell ref="Q32:Q34"/>
    <mergeCell ref="R32:R34"/>
    <mergeCell ref="S32:S34"/>
    <mergeCell ref="T32:T34"/>
    <mergeCell ref="U32:U34"/>
    <mergeCell ref="J32:J34"/>
    <mergeCell ref="K32:K34"/>
    <mergeCell ref="L32:L34"/>
    <mergeCell ref="M32:M34"/>
    <mergeCell ref="N32:N34"/>
    <mergeCell ref="O32:O34"/>
    <mergeCell ref="G32:G34"/>
    <mergeCell ref="G35:G36"/>
    <mergeCell ref="H32:H34"/>
    <mergeCell ref="I32:I34"/>
    <mergeCell ref="C37:C41"/>
    <mergeCell ref="B32:B36"/>
    <mergeCell ref="C32:C36"/>
    <mergeCell ref="D32:D36"/>
    <mergeCell ref="E32:E36"/>
    <mergeCell ref="F32:F36"/>
    <mergeCell ref="F37:F41"/>
    <mergeCell ref="E37:E41"/>
    <mergeCell ref="D37:D41"/>
    <mergeCell ref="A42:A65"/>
    <mergeCell ref="B7:B31"/>
    <mergeCell ref="C7:C31"/>
    <mergeCell ref="D7:D31"/>
    <mergeCell ref="E7:E31"/>
    <mergeCell ref="F7:F31"/>
    <mergeCell ref="A7:A31"/>
    <mergeCell ref="A32:A36"/>
    <mergeCell ref="A37:A41"/>
    <mergeCell ref="B37:B41"/>
    <mergeCell ref="M43:M47"/>
    <mergeCell ref="B42:B65"/>
    <mergeCell ref="C42:C65"/>
    <mergeCell ref="D42:D65"/>
    <mergeCell ref="E42:E65"/>
    <mergeCell ref="F42:F65"/>
    <mergeCell ref="AI5:BC5"/>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Hoja1</vt:lpstr>
      <vt:lpstr>Ajustes</vt:lpstr>
      <vt:lpstr>codigos productos</vt:lpstr>
      <vt:lpstr>Hoja2</vt:lpstr>
      <vt:lpstr>V3</vt:lpstr>
      <vt:lpstr>PAI 2025 Accesible</vt:lpstr>
      <vt:lpstr>PAI 2025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SEBASTIAN CAMILO MALPICA CARDENAS</dc:creator>
  <cp:keywords/>
  <dc:description/>
  <cp:lastModifiedBy>Maria Victoria Losada Trujillo</cp:lastModifiedBy>
  <cp:revision/>
  <dcterms:created xsi:type="dcterms:W3CDTF">2024-06-24T16:42:35Z</dcterms:created>
  <dcterms:modified xsi:type="dcterms:W3CDTF">2025-01-31T19:44:39Z</dcterms:modified>
  <cp:category/>
  <cp:contentStatus/>
</cp:coreProperties>
</file>