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Z:\2025\Planeación institucional\"/>
    </mc:Choice>
  </mc:AlternateContent>
  <bookViews>
    <workbookView xWindow="0" yWindow="0" windowWidth="19200" windowHeight="6470" firstSheet="5" activeTab="6"/>
  </bookViews>
  <sheets>
    <sheet name="Hoja1" sheetId="7" state="hidden" r:id="rId1"/>
    <sheet name="Ajustes" sheetId="5" state="hidden" r:id="rId2"/>
    <sheet name="codigos productos" sheetId="4" state="hidden" r:id="rId3"/>
    <sheet name="Hoja2" sheetId="2" state="hidden" r:id="rId4"/>
    <sheet name="V3" sheetId="1" state="hidden" r:id="rId5"/>
    <sheet name="PAI 2025 Accesible" sheetId="6" r:id="rId6"/>
    <sheet name="PAI 2025 " sheetId="8" r:id="rId7"/>
  </sheets>
  <definedNames>
    <definedName name="_xlnm._FilterDatabase" localSheetId="6" hidden="1">'PAI 2025 '!$A$6:$BX$68</definedName>
    <definedName name="_xlnm._FilterDatabase" localSheetId="5" hidden="1">'PAI 2025 Accesible'!$A$6:$BX$68</definedName>
    <definedName name="_xlnm._FilterDatabase" localSheetId="4" hidden="1">'V3'!$A$6:$CB$69</definedName>
    <definedName name="SegmentaciónDeDatos_Dirección__responsable_del_Producto">#N/A</definedName>
    <definedName name="SegmentaciónDeDatos_Dirección__responsable_del_Subproducto">#N/A</definedName>
    <definedName name="SegmentaciónDeDatos_Proceso_Responsable_del_subproducto">#N/A</definedName>
  </definedNames>
  <calcPr calcId="162913"/>
  <pivotCaches>
    <pivotCache cacheId="3"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7" i="8" l="1"/>
  <c r="AB19" i="8"/>
  <c r="Y15" i="8"/>
  <c r="AB10" i="8"/>
  <c r="AB10" i="6" l="1"/>
  <c r="Y32" i="6"/>
  <c r="Y15" i="6" l="1"/>
  <c r="AB19" i="6" l="1"/>
  <c r="AB37" i="6"/>
  <c r="E5" i="2" l="1"/>
  <c r="E2" i="2"/>
  <c r="AE16" i="1"/>
  <c r="AE15" i="1"/>
  <c r="AE14" i="1"/>
  <c r="AB14" i="1"/>
  <c r="AE7" i="1"/>
  <c r="AB7" i="1"/>
</calcChain>
</file>

<file path=xl/comments1.xml><?xml version="1.0" encoding="utf-8"?>
<comments xmlns="http://schemas.openxmlformats.org/spreadsheetml/2006/main">
  <authors>
    <author>SebasMC</author>
    <author>tc={918A771B-4AB3-4F95-908F-6DF363C28D9F}</author>
  </authors>
  <commentList>
    <comment ref="G6" authorId="0" shapeId="0">
      <text>
        <r>
          <rPr>
            <b/>
            <sz val="9"/>
            <color indexed="81"/>
            <rFont val="Tahoma"/>
            <charset val="1"/>
          </rPr>
          <t>SebasMC:</t>
        </r>
        <r>
          <rPr>
            <sz val="9"/>
            <color indexed="81"/>
            <rFont val="Tahoma"/>
            <charset val="1"/>
          </rPr>
          <t xml:space="preserve">
De acuerdo con la codificacion de la plataforma estrategica</t>
        </r>
      </text>
    </comment>
    <comment ref="L6" authorId="0" shapeId="0">
      <text>
        <r>
          <rPr>
            <b/>
            <sz val="9"/>
            <color indexed="81"/>
            <rFont val="Tahoma"/>
            <charset val="1"/>
          </rPr>
          <t>SebasMC:</t>
        </r>
        <r>
          <rPr>
            <sz val="9"/>
            <color indexed="81"/>
            <rFont val="Tahoma"/>
            <charset val="1"/>
          </rPr>
          <t xml:space="preserve">
De acuerdo con la codificacion de la plataforma estrategica</t>
        </r>
      </text>
    </comment>
    <comment ref="AF14" authorId="1" shapeId="0">
      <text>
        <r>
          <rPr>
            <sz val="11"/>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Se divide en dos el peso de la primera actividad (60%) pq en la segunda no habia porcentaje</t>
        </r>
      </text>
    </comment>
  </commentList>
</comments>
</file>

<file path=xl/comments2.xml><?xml version="1.0" encoding="utf-8"?>
<comments xmlns="http://schemas.openxmlformats.org/spreadsheetml/2006/main">
  <authors>
    <author>Stella Carolina Rodrìguez Alayon</author>
  </authors>
  <commentList>
    <comment ref="AB10" authorId="0" shapeId="0">
      <text>
        <r>
          <rPr>
            <b/>
            <sz val="9"/>
            <color indexed="81"/>
            <rFont val="Tahoma"/>
            <charset val="1"/>
          </rPr>
          <t>Stella Carolina Rodrìguez Alayon:</t>
        </r>
        <r>
          <rPr>
            <sz val="9"/>
            <color indexed="81"/>
            <rFont val="Tahoma"/>
            <charset val="1"/>
          </rPr>
          <t xml:space="preserve">
Juan Camilo Hernandez</t>
        </r>
      </text>
    </comment>
    <comment ref="AB19" authorId="0" shapeId="0">
      <text>
        <r>
          <rPr>
            <b/>
            <sz val="9"/>
            <color indexed="81"/>
            <rFont val="Tahoma"/>
            <charset val="1"/>
          </rPr>
          <t>Stella Carolina Rodrìguez Alayon:</t>
        </r>
        <r>
          <rPr>
            <sz val="9"/>
            <color indexed="81"/>
            <rFont val="Tahoma"/>
            <charset val="1"/>
          </rPr>
          <t xml:space="preserve">
Equipo Certificados de Utilidad Común</t>
        </r>
      </text>
    </comment>
    <comment ref="AB37" authorId="0" shapeId="0">
      <text>
        <r>
          <rPr>
            <b/>
            <sz val="9"/>
            <color indexed="81"/>
            <rFont val="Tahoma"/>
            <charset val="1"/>
          </rPr>
          <t>Stella Carolina Rodrìguez Alayon:</t>
        </r>
        <r>
          <rPr>
            <sz val="9"/>
            <color indexed="81"/>
            <rFont val="Tahoma"/>
            <charset val="1"/>
          </rPr>
          <t xml:space="preserve">
Oscar Avíles</t>
        </r>
      </text>
    </comment>
  </commentList>
</comments>
</file>

<file path=xl/comments3.xml><?xml version="1.0" encoding="utf-8"?>
<comments xmlns="http://schemas.openxmlformats.org/spreadsheetml/2006/main">
  <authors>
    <author>Stella Carolina Rodrìguez Alayon</author>
  </authors>
  <commentList>
    <comment ref="AB10" authorId="0" shapeId="0">
      <text>
        <r>
          <rPr>
            <b/>
            <sz val="9"/>
            <color indexed="81"/>
            <rFont val="Tahoma"/>
            <charset val="1"/>
          </rPr>
          <t>Stella Carolina Rodrìguez Alayon:</t>
        </r>
        <r>
          <rPr>
            <sz val="9"/>
            <color indexed="81"/>
            <rFont val="Tahoma"/>
            <charset val="1"/>
          </rPr>
          <t xml:space="preserve">
Juan Camilo Hernandez</t>
        </r>
      </text>
    </comment>
    <comment ref="AB19" authorId="0" shapeId="0">
      <text>
        <r>
          <rPr>
            <b/>
            <sz val="9"/>
            <color indexed="81"/>
            <rFont val="Tahoma"/>
            <charset val="1"/>
          </rPr>
          <t>Stella Carolina Rodrìguez Alayon:</t>
        </r>
        <r>
          <rPr>
            <sz val="9"/>
            <color indexed="81"/>
            <rFont val="Tahoma"/>
            <charset val="1"/>
          </rPr>
          <t xml:space="preserve">
Equipo Certificados de Utilidad Común</t>
        </r>
      </text>
    </comment>
    <comment ref="AB37" authorId="0" shapeId="0">
      <text>
        <r>
          <rPr>
            <b/>
            <sz val="9"/>
            <color indexed="81"/>
            <rFont val="Tahoma"/>
            <charset val="1"/>
          </rPr>
          <t>Stella Carolina Rodrìguez Alayon:</t>
        </r>
        <r>
          <rPr>
            <sz val="9"/>
            <color indexed="81"/>
            <rFont val="Tahoma"/>
            <charset val="1"/>
          </rPr>
          <t xml:space="preserve">
Oscar Avíles</t>
        </r>
      </text>
    </comment>
  </commentList>
</comments>
</file>

<file path=xl/sharedStrings.xml><?xml version="1.0" encoding="utf-8"?>
<sst xmlns="http://schemas.openxmlformats.org/spreadsheetml/2006/main" count="7063" uniqueCount="783">
  <si>
    <t>Productos</t>
  </si>
  <si>
    <t>Subproductos</t>
  </si>
  <si>
    <t>Cod Producto</t>
  </si>
  <si>
    <t xml:space="preserve">Producto Institucional / Producto de Gestión </t>
  </si>
  <si>
    <t>Cod Subproducto</t>
  </si>
  <si>
    <t>Indicador de resultado (subproducto)</t>
  </si>
  <si>
    <t>Revisión de Indicador</t>
  </si>
  <si>
    <t>Unidad de medida de indicador en moneda, porcentaje, número</t>
  </si>
  <si>
    <t>Fórmula del indicador</t>
  </si>
  <si>
    <t>Revisión de la formula</t>
  </si>
  <si>
    <t xml:space="preserve">Línea base </t>
  </si>
  <si>
    <t>Observaciones planeaciones</t>
  </si>
  <si>
    <t>Meta a 31 de marzo</t>
  </si>
  <si>
    <t xml:space="preserve">Meta a 30 de Junio </t>
  </si>
  <si>
    <t xml:space="preserve">Meta a 30 de Septiembre </t>
  </si>
  <si>
    <t xml:space="preserve">Meta a 31 de diciembre </t>
  </si>
  <si>
    <t>Meta anual vigencia</t>
  </si>
  <si>
    <t>Presupuesto total subproducto</t>
  </si>
  <si>
    <t>Nombre de la actividad establecida</t>
  </si>
  <si>
    <t>Evidencias, soportes de la actividad</t>
  </si>
  <si>
    <t>Responsable de la actividad en el proceso</t>
  </si>
  <si>
    <t>Presupuesto por actividad</t>
  </si>
  <si>
    <t>P13</t>
  </si>
  <si>
    <t>Implementación del plan de trabajo del proceso de gestión administrativa 2024</t>
  </si>
  <si>
    <t>S23</t>
  </si>
  <si>
    <t xml:space="preserve">Plan de trabajo del proceso de gestión administrativa 2024 implementado </t>
  </si>
  <si>
    <t xml:space="preserve">¨Porcentaje del Plan de trabajo del proceso de gestión administrativa 2024 implementado </t>
  </si>
  <si>
    <t>Porcentaje</t>
  </si>
  <si>
    <t>Porcentaje de implementación del Plan de trabajo del proceso de gestión administrativa 2024 en el 2024</t>
  </si>
  <si>
    <t>(Número de actividades del Plan de trabajo del proceso de gestión administrativa 2024 implementadas / número de actividades del Plande trabajo del proceso de gestión administrativa 2024 programadas)x100</t>
  </si>
  <si>
    <t>1) Consultor: Ajustar redacción de indicador y fórmula.
2) CI: N/A
3) DEP:  Ok con el ajuste de redacción del ID. Ajustar redacción del producto para saber cuál es la condición deseada</t>
  </si>
  <si>
    <t>Actualizar y poner en marcha el Plan institucional de gestión ambiental - PIGA</t>
  </si>
  <si>
    <t>Plan Institucional de Gestión Ambiental actualizado.
Tablero de control sobre el desarrollo  de actividades del PIGA</t>
  </si>
  <si>
    <t>Diller Ruthney Castro
Luis Alejandro Gutiérrez S.</t>
  </si>
  <si>
    <t>Formular y hacer seguimiento al plan de gestión administrativa</t>
  </si>
  <si>
    <t xml:space="preserve"> Plan de gestión administrativa formulado. Tablero de control al desarrollo de actividades del Pinar - PGD - Servicio al ciudadano) </t>
  </si>
  <si>
    <t>Diller Ruthney Castro</t>
  </si>
  <si>
    <t>Realizar digitalización del archivo central e histórico de APC Colombia</t>
  </si>
  <si>
    <t>Tablero de control de medición avance sobre el Archivo digitalizado</t>
  </si>
  <si>
    <t>Realizar el seguimiento al Plan Anual de Adquisiciones vigente  de la entidad al menos tres (3) veces al año con el proceso gestión Contractual y Financiera.</t>
  </si>
  <si>
    <t>Resultado del seguimiento efectuado al del Plan Anual de Adquisiciones de la entidad.</t>
  </si>
  <si>
    <t>Luis Alejandro Gutiérrez S.</t>
  </si>
  <si>
    <t>P14</t>
  </si>
  <si>
    <t>Implementación del Plan Estratégico de Talento Humano en la vigencia 2024</t>
  </si>
  <si>
    <t>S24</t>
  </si>
  <si>
    <t>Cumplimiento en la formulación y publicación de planes de talento humano</t>
  </si>
  <si>
    <t>Porcentaje de Planes de talento humano formulados y publicados</t>
  </si>
  <si>
    <t>(No. de planes formulados / Total de planes publicados en sede electrónica)*100</t>
  </si>
  <si>
    <t>(Número de planes de talento humano formulados y publicados / Total de planes de talento humano programados)*100</t>
  </si>
  <si>
    <t>PENDIENTE</t>
  </si>
  <si>
    <t>1) Consultor: Ajustar redacción de indicador y fórmula.
2) CI: N/A
3) DEP:  Ok con el ajuste de redacción del ID. Ajustar redacción del producto para saber cuál es la condición deseada.</t>
  </si>
  <si>
    <t>Formular y publicar los planes de TH en la sede electronica correspondientes a la vigencia 2024</t>
  </si>
  <si>
    <t>Planes publicados en la sede electrónica</t>
  </si>
  <si>
    <t>Coordinadora GIT de Gestión de Talento Humano</t>
  </si>
  <si>
    <t>S25</t>
  </si>
  <si>
    <t>Impacto de los resultados de los planes de TH</t>
  </si>
  <si>
    <t>Porcentaje de satisfacción frente a los planes de talento humano</t>
  </si>
  <si>
    <t xml:space="preserve">Encuesta de satisfacción </t>
  </si>
  <si>
    <t>(Número de encuestados que calificaron bien o excelente los planes de talento humano / Número total de encuestados) * 100</t>
  </si>
  <si>
    <t>1) Consultor: Ajustar redacción de indicador y fórmula.
2) CI: N/A
3) DEP:  Ok con el ajuste de redacción del ID. Ajustar redacción del producto para saber cuál es la condición deseada. Se modifica la unidad de medida</t>
  </si>
  <si>
    <t>Evaluar los resultados de los planes de TH</t>
  </si>
  <si>
    <t xml:space="preserve">Informe consolidado de los planes de TH </t>
  </si>
  <si>
    <t>S26</t>
  </si>
  <si>
    <t>Nivel de cumplimiento del Plan Estratégico del Talento Humano en la vigencia 2024</t>
  </si>
  <si>
    <t>Porcentaje del Nivel de cumplimiento del Plan Estratégico del Talento Humano en la vigencia 2024</t>
  </si>
  <si>
    <t>((No. De Actividades ejecutadas PIC/No. Actividades Programadas) *0.3+ (No. Actividades ejecutadas PEI/No. Actividades Programadas) *0.3 + (PASGSST No Actividades Ejecutadas PAV/No. Actividades Programadas) *0.2+ (PAVACANTES Y DE PREVISIÓN) *0.2))</t>
  </si>
  <si>
    <t>OK</t>
  </si>
  <si>
    <t>Ejecutar y realizar seguimiento a los planes  de Talento Humano</t>
  </si>
  <si>
    <t>Informe consolidado de los planes de TH</t>
  </si>
  <si>
    <t>P16</t>
  </si>
  <si>
    <t>Implementación plan de trabajo de gestión contractual</t>
  </si>
  <si>
    <t>S28</t>
  </si>
  <si>
    <t>Actualización de la documentacion de proceso de Gestión Contractual</t>
  </si>
  <si>
    <t>Porcentaje de la documentacion del proceso de Gestión Contractual actualizada</t>
  </si>
  <si>
    <t>No de documentos actualizados  / Total de documentos del proceso de gestión contractual</t>
  </si>
  <si>
    <t>(Documentos del proceso de Gestión Contractual actualizados  / Total de documentos del proceso de gestión contractual)*100</t>
  </si>
  <si>
    <t>1) Consultor: Ajustar redacción de indicador y fórmula.
2) CI: Dice que las actividades no dan cuenta de la gestión contractual y deja interrogantes para el proceso
3) DEP:  Ok con el ajuste de redacción del ID. Ajustar redacción del producto para saber cuál es la condición deseada.</t>
  </si>
  <si>
    <t xml:space="preserve">Actualizar la documentación del proceso de gestión contractual requerida conforme a validación </t>
  </si>
  <si>
    <t xml:space="preserve">Diagnóstico de documentos del proceso y Documentos actualizados </t>
  </si>
  <si>
    <t xml:space="preserve">Lucena Valencia Giraldo </t>
  </si>
  <si>
    <t>S29</t>
  </si>
  <si>
    <t>Documento elaborado lineamientos sobre la debida diligencia en la supervisión de contratos</t>
  </si>
  <si>
    <t>Porcentaje de documento de lineamientos sobre la debida diligencia en la supervisión de contratos elaborado</t>
  </si>
  <si>
    <t>Porcentaje de avance en la elaboración del documento de lineamientos sobre la debida diligencia en la supervisión de contratos.</t>
  </si>
  <si>
    <t>(Avance en la elaboración del documento de lineamientos sobre la debida diligencia / Total de documentos a elaborar)x100</t>
  </si>
  <si>
    <t>1) Consultor: Ajustar redacción de indicador y fórmula. Definir línea base
2) CI: Dice que las actividades no dan cuenta de la gestión contractual y deja interrogantes para el proceso
3) DEP:  Ok con el ajuste de redacción del ID. Ajustar redacción del producto para saber cuál es la condición deseada.</t>
  </si>
  <si>
    <t>Elaborar el documento de lineamientos sobre la debida diligencia en la supervisión de contratos, conforme al plan de trabajo de la implementación de la política de prevención del daño antijurídico 2024-2025</t>
  </si>
  <si>
    <t>Avances del documento preliminar y documento remitido al proceso de gestión jurídica.</t>
  </si>
  <si>
    <t>Edna Lorena Leon Saavedra</t>
  </si>
  <si>
    <t>S30</t>
  </si>
  <si>
    <t>Matriz contractual actualizada</t>
  </si>
  <si>
    <t>Porcentaje de la matriz contractual actualizada</t>
  </si>
  <si>
    <t xml:space="preserve">Matriz contractual actualizada mensualmente con los contratos suscritos durante el mes </t>
  </si>
  <si>
    <t>(Número de contratos actualizados en la matriz contractual / número de contratos suscritos) x100</t>
  </si>
  <si>
    <t>1) Consultor: Ajustar redacción de indicador y fórmula. Definir línea base
2) CI: Dice que las actividades no dan cuenta de la gestión contractual y deja interrogantes para el proceso
3) DEP:  Ok con el ajuste de redacción del ID. Ajustar redacción del producto para saber cuál es la condición deseada.
Pendiente: si la formula se cumple cada mes, la meta debe ser 100% constante. Revisar</t>
  </si>
  <si>
    <t>Realizar seguimiento, a partir del mes de febrero, a la matriz de gestion contractual, a través de mesas de trabajo programadas.</t>
  </si>
  <si>
    <t>Actas de reunion y matriz de datos contractual</t>
  </si>
  <si>
    <t>P3</t>
  </si>
  <si>
    <t>Posicionamiento de Colombia en la gestión de cooperación internacional a través de las diferentes modalidades.</t>
  </si>
  <si>
    <t>S11</t>
  </si>
  <si>
    <t>Porcentaje de recursos recibidos en Administración ejecutados presupuestalmente</t>
  </si>
  <si>
    <t>(Recursos ejecutados presupuestalmente a nivel de obligaciones / Recursos apropiados) * 100</t>
  </si>
  <si>
    <t>1) Consultor: indica que se requiere ajuste pues la línea base está en 50% y la meta empieza en 0%
2) CI: N/A
3) DEP: OK</t>
  </si>
  <si>
    <t>Definir lineamientos técnicos, operativos y metodológicos para la administración de recursos</t>
  </si>
  <si>
    <t>Documento elaborado</t>
  </si>
  <si>
    <t>GIT Administración de Recursos y Donaciones en Especie</t>
  </si>
  <si>
    <t xml:space="preserve">Ejecutar los recursos de cooperación internacional no reembolsables recibidos en administración en APC-Colombia. </t>
  </si>
  <si>
    <t>Reporte Ejecución presupuestal</t>
  </si>
  <si>
    <t>Realizar el seguimiento de los recursos recibidos en administración ante el aliado técnico o el contratista.</t>
  </si>
  <si>
    <t>Actas de reunión de seguimiento, listas de asistencias 
(Visitas y/o reuniones virtuales) y/o informes.</t>
  </si>
  <si>
    <t>Realizar gestiones para la consecución de nuevos recursos de donación para ser administrados por APC-Colombia</t>
  </si>
  <si>
    <t>Documentos soportes de la gestión y nuevos acuerdos en caso de ser suscritos</t>
  </si>
  <si>
    <t>S7</t>
  </si>
  <si>
    <t>Donaciones Internacionales en especie canalizadas alineadas al Plan Nacional de Desarrollo</t>
  </si>
  <si>
    <t>Porcentaje de donaciones Internacionales en especie canalizadas alineadas al Plan Nacional de Desarrollo</t>
  </si>
  <si>
    <t>Sumatoria total de número de donaciones en especie entregadas alineadas al Plan Nacional de Desarrollo</t>
  </si>
  <si>
    <t>(Donaciones Internacionales en especie alineadas al Plan Nacional de Desarrollo / Total de donaciones Internacionales en especie canalizadas) *100</t>
  </si>
  <si>
    <t>1) Consultor: indica que se requiere ajuste pues la línea base está en 100% y la meta empieza en 0%
2) CI: N/A
3) DEP: OK</t>
  </si>
  <si>
    <t>Realizar el seguimiento de las donaciones en especie canalizadas a los beneficiarios finales.</t>
  </si>
  <si>
    <t>Actas de Validación en Campo, Correos electrónicos, listas de asistencias, actas de entrega de la donación.</t>
  </si>
  <si>
    <t>Socializar a nivel interno y externo el instrumento que orienta el procedimiento actualizado de donaciones en especie en la entidad</t>
  </si>
  <si>
    <t>Listas de asistencia, correos electrónicos, publicaciones o piezas gráficas elaboradas</t>
  </si>
  <si>
    <t>P8</t>
  </si>
  <si>
    <t>Sistema de Gestión de la Información</t>
  </si>
  <si>
    <t>S18</t>
  </si>
  <si>
    <t>Implementación de las  unidades del Portafolio de la hoja de ruta del PETI 2024</t>
  </si>
  <si>
    <t>Porcentaje de unidades del portafolio de la hoja de ruta del PETI  implementadas</t>
  </si>
  <si>
    <t>Porcentaje de avance del conjunto de iniciativas implementada de la Hoja de Ruta del PETI  2024</t>
  </si>
  <si>
    <t>(Número de unidades del portafolio de la hoja de ruta del PETI  implementadas / Número  de unidades del portafolio de la hoja de ruta del PETI a implementar) x100</t>
  </si>
  <si>
    <t>1) Consultor: Ajustar redacción de indicador y fórmula. También incluir línea base
2) CI: Indica q se debe ajustar el producto ya que la redacción no es consistente con el indicador ni con las actividades
3) DEP:  Ok con el ajuste de redacción del ID. Ajustar redacción del producto para saber cuál es la condición deseada</t>
  </si>
  <si>
    <t>Fortalecer o sostener la operación TICS</t>
  </si>
  <si>
    <t>Reporte de avance de las iniciativas implementadas para fortalecer o sostener la operación TICS</t>
  </si>
  <si>
    <t xml:space="preserve">
Profesional Especializado G20 - Ruben Dario Rojas Morales </t>
  </si>
  <si>
    <t>Incorporar nuevas capacidades de servicios tecnológicos para la trasformación digital TIC</t>
  </si>
  <si>
    <t xml:space="preserve">Reporte de avance de las iniciativas implementadas para incorporar nuevas capacidades TICS
</t>
  </si>
  <si>
    <t>Profesional Especializado G20 - Willy Alexander Vijalba Caballero</t>
  </si>
  <si>
    <t>P9</t>
  </si>
  <si>
    <t>Elaboración y publicación de estados financieros</t>
  </si>
  <si>
    <t>S19</t>
  </si>
  <si>
    <t>Estados financieros elaborados y publicados</t>
  </si>
  <si>
    <t>Porcentaje de estados financieros elaborados y publicados</t>
  </si>
  <si>
    <t>Estados Financieros Publicados / elaborados Estados Financieros</t>
  </si>
  <si>
    <t>(Estados financieros elaborados y publicados / Estados financieros programados) * 100</t>
  </si>
  <si>
    <t>N.D.</t>
  </si>
  <si>
    <t>Analizar y depurar las cuentas contables</t>
  </si>
  <si>
    <t>Ajustes contables</t>
  </si>
  <si>
    <t>Faisuly Urrea</t>
  </si>
  <si>
    <t>Registrar oportunamente las obligaciones tramitadas al grupo financiero</t>
  </si>
  <si>
    <t>Listado de obligaciones</t>
  </si>
  <si>
    <t>Carlos Castañeda</t>
  </si>
  <si>
    <t>S13</t>
  </si>
  <si>
    <t>Meta marzo</t>
  </si>
  <si>
    <t xml:space="preserve">Meta Junio </t>
  </si>
  <si>
    <t xml:space="preserve">Meta Septiembre </t>
  </si>
  <si>
    <t xml:space="preserve">Meta diciembre </t>
  </si>
  <si>
    <t>V2</t>
  </si>
  <si>
    <t>S6 - S8</t>
  </si>
  <si>
    <t>Indicador</t>
  </si>
  <si>
    <t>V3</t>
  </si>
  <si>
    <t>V2 - S6</t>
  </si>
  <si>
    <t>Alianzas y Estratégias Regionales alineadas a líneas estratégicas de la ENCI.</t>
  </si>
  <si>
    <t>V2- S8</t>
  </si>
  <si>
    <t>Identificación y priorización, preparación y formulación, gestión contracutal, gestión financiera, gestión jurídica</t>
  </si>
  <si>
    <t>Alianzas y estrategias regionales en ejecución alineadas con las líneas estratégicas de la ENCI</t>
  </si>
  <si>
    <t>S3</t>
  </si>
  <si>
    <t>Ejemplo cambios de redacción</t>
  </si>
  <si>
    <t>S9</t>
  </si>
  <si>
    <t>S21</t>
  </si>
  <si>
    <t xml:space="preserve">Alineación de los recursos de cooperación internacional a las prioridades definidas de la ENCI 2023-2026. </t>
  </si>
  <si>
    <t>Porcentaje de Asignación de recursos de contrapartida nacional a proyectos de Cooperación Internacional alineados con la ENCI 2023-2026.</t>
  </si>
  <si>
    <t>Porcentaje de la política de prevención de daño antijurídico implementada</t>
  </si>
  <si>
    <t xml:space="preserve">Porcentaje de alineación de los recursos de cooperación internacional a las prioridades definidas de la ENCI 2023-2026. </t>
  </si>
  <si>
    <t>Recursos de contrapartida nacional asignados a proyectos de cooperación internacional alineados con la ENCI 2023-2026/ total de recursos disponibles para la cofianciación de los proyectos con contrapartida nacional</t>
  </si>
  <si>
    <t>Porcentaje de la política de prevención de daño antijurídico implementada en la vigencia 2024</t>
  </si>
  <si>
    <t>S5</t>
  </si>
  <si>
    <t>S31 ACT</t>
  </si>
  <si>
    <t>S14</t>
  </si>
  <si>
    <t>Subproducto</t>
  </si>
  <si>
    <t xml:space="preserve">% de avance en el # de proyectos en ejecución enmarcados en las estrategias de cooperación sur-sur </t>
  </si>
  <si>
    <t>Aprobar e implementar el PEC 2024</t>
  </si>
  <si>
    <t xml:space="preserve">Porcentaje de implementación en la vigencia 2024, de la estrategia de gestión del conocimiento y la innovación diseñada. </t>
  </si>
  <si>
    <t xml:space="preserve">Porcentaje de avance en el número de proyectos de oferta y doble vía en los que Colombia es líder </t>
  </si>
  <si>
    <t>Aprobar el PEC 2024</t>
  </si>
  <si>
    <t>Porcentaje de la estrategia de gestión del conocimiento y la innovación diseñada</t>
  </si>
  <si>
    <t>ACTIVIDADES V2</t>
  </si>
  <si>
    <t>ACTIVIDADES V3</t>
  </si>
  <si>
    <t>Diseñar la estrategia de gestión del conocimiento y la innovación.</t>
  </si>
  <si>
    <t>Consolidar el nuevo equipo catalizador de Gestión de Conocimiento y la Innovación en APC Colombia</t>
  </si>
  <si>
    <t>Determinar la estructura para contar con una unidad de capacitación, acompañamiento y formulación de proyectos</t>
  </si>
  <si>
    <t>Realizar el autodiagnóstico de la política de Gestión de Conocimiento y la Innovación, con el acompañamiento del Departamento Administrativo de Función Pública</t>
  </si>
  <si>
    <t>Diseñar y habilitar el repositorio de saberes misionales y de apoyo de APC-Colombia</t>
  </si>
  <si>
    <t>Diseñar la hoja de ruta (estrategia) de gestión del conocimiento y la innovación.</t>
  </si>
  <si>
    <t>Implementar los componentes de la estrategia de gestión del conocimiento y la innovación, en las líneas de preinducción, inducción, reinducción y gestión documental programados para la vigencia 2024.</t>
  </si>
  <si>
    <t>Socializar la hoja de ruta (estrategia) de gestión de conocimiento al interior de la Entidad</t>
  </si>
  <si>
    <t>DAF</t>
  </si>
  <si>
    <t>Denominador: cambia</t>
  </si>
  <si>
    <t>Resultado de la encuesta</t>
  </si>
  <si>
    <t>Revisar con Don Julio para que sea 100% cada trimestre</t>
  </si>
  <si>
    <t>Agregar a Gilberto</t>
  </si>
  <si>
    <t>DO</t>
  </si>
  <si>
    <t>S6 y S8</t>
  </si>
  <si>
    <t>Unir en un solo ID, manteniendo las actividades y demás caracteristicas del ID</t>
  </si>
  <si>
    <t>S6</t>
  </si>
  <si>
    <t>(Alianzas y estrategias regionales en ejecución alineadas con la ENCI  / Alianzas y estrategias alineadas con la ENCI programadas)*100</t>
  </si>
  <si>
    <t>N/A línea base</t>
  </si>
  <si>
    <t>meta 50% constante para cada trimestre</t>
  </si>
  <si>
    <t>Ajustar la formula como esta actualmente</t>
  </si>
  <si>
    <t>S4</t>
  </si>
  <si>
    <t>meta 60% constante para cada trimestre</t>
  </si>
  <si>
    <t>S20</t>
  </si>
  <si>
    <t>Porcentaje de iniciativas y/o proyectos aprobadas del Fondo del Pacífico con seguimiento técnico, financiero y jurídico</t>
  </si>
  <si>
    <t>(Iniciativas y/o proyectos aprobadas del Fondo del Pacífico con seguimiento técnico, financiero y jurídico / Total de Iniciativas y/o proyectos aprobadas del Fondo del Pacífico)*100</t>
  </si>
  <si>
    <t>DCI</t>
  </si>
  <si>
    <t>Es necesario revisar en otro espacio la definición y el alcance de productos</t>
  </si>
  <si>
    <t>S2</t>
  </si>
  <si>
    <t>Revisar con Vicky los porcentajes que den cuenta estrategicamente de cada año los compromisos del PEI</t>
  </si>
  <si>
    <t>S1</t>
  </si>
  <si>
    <t>Desarrollar 5 intercambios de conocimiento Col-Col, alineados a las prioridades de la ENCI 2023-2026</t>
  </si>
  <si>
    <t>los responsables incluir los que tiene Don Julio en Brujula</t>
  </si>
  <si>
    <t>Elaborar y hacer seguimiento a 10 planes de trabajo tematicas y territoriales para la vigencia 2024 de Cooperación Internacional en el marco del SNCI</t>
  </si>
  <si>
    <t>Realizar seguimiento a 3 intercambios de conocimiento Col-Col, alineados a las prioridades de la ENCI 2023-2026</t>
  </si>
  <si>
    <t>S10</t>
  </si>
  <si>
    <t>Pendiente linea base</t>
  </si>
  <si>
    <t>DG</t>
  </si>
  <si>
    <t>S31</t>
  </si>
  <si>
    <t>actividad de aprobación del PEC queda sin la implementacion. Y se deja fecha 15 de oct</t>
  </si>
  <si>
    <t>Linea base 100%</t>
  </si>
  <si>
    <t>DD</t>
  </si>
  <si>
    <t>Poner en número, programar en ultimo trimestre los dos mecanismos</t>
  </si>
  <si>
    <t>Dinamización del Sistema Nacional de Cooperación Internacional.</t>
  </si>
  <si>
    <t>P1</t>
  </si>
  <si>
    <t xml:space="preserve">Sistema Nacional de Cooperación Internacional Dinamizado </t>
  </si>
  <si>
    <t xml:space="preserve">Implementación de la Estrategia Nacional de Cooperación Internacional ENCI 2023-2026. </t>
  </si>
  <si>
    <t>P2</t>
  </si>
  <si>
    <t xml:space="preserve"> Estrategia ENCI 2023-2026 implementada</t>
  </si>
  <si>
    <t>Potencialización de nuevas fuentes  y mecanismos de financiamiento</t>
  </si>
  <si>
    <t>P4</t>
  </si>
  <si>
    <t>Porcentaje de proyectos incorporados con prioridades de la ENCI</t>
  </si>
  <si>
    <t>Diseño e Implementación de la Estrategia de Gestión del Conocimiento y la Innovación</t>
  </si>
  <si>
    <t>P5</t>
  </si>
  <si>
    <t xml:space="preserve">
% de avance en el # de proyectos en ejecución enmarcados en las estrategias de cooperación sur-sur </t>
  </si>
  <si>
    <t>Observatorio de Cooperación Internacional técnica y Financiera no reembolsable</t>
  </si>
  <si>
    <t>P6</t>
  </si>
  <si>
    <t>Operación Estadística</t>
  </si>
  <si>
    <t>P7</t>
  </si>
  <si>
    <t>S8</t>
  </si>
  <si>
    <t>IMPLEMENTACIÓN DE PROYECTOS DE COOPERACIÓN INTERNACIONAL NO REEMBOLSABLE CON APORTE DE RECURSOS DE CONTRAPARTIDA NACIONAL</t>
  </si>
  <si>
    <t>Gestión de proyectos de cooperación internacional</t>
  </si>
  <si>
    <t>P10</t>
  </si>
  <si>
    <t>Plan de trabajo para la cooperación descentralizada 2024</t>
  </si>
  <si>
    <t>Implementación de la política de prevención de daño antijurídico en la vigencia 2024</t>
  </si>
  <si>
    <t>P11</t>
  </si>
  <si>
    <t>Implementación del Plan de Trabajo de Control Interno vigencia 2024</t>
  </si>
  <si>
    <t>P12</t>
  </si>
  <si>
    <t>Posicionamiento a través de la Ayuda Oficial al Desarrollo</t>
  </si>
  <si>
    <t>S12</t>
  </si>
  <si>
    <t>Dos mecanismos  privados de financiemiento diseñados</t>
  </si>
  <si>
    <t>Implementación del plan Maestro de Planeación y Seguimiento Institucional 2024</t>
  </si>
  <si>
    <t>P15</t>
  </si>
  <si>
    <t>Producidos el 100% de los documentos definidos en el plan de trabajo para la vigencia 2024</t>
  </si>
  <si>
    <t>S15</t>
  </si>
  <si>
    <t xml:space="preserve">Realizadas el 100% de las actividades programadas desde el observatorio de cooperación internacional técnica y financiera no reembolsable
</t>
  </si>
  <si>
    <t>S16</t>
  </si>
  <si>
    <t>Plan Estratégico de Comunicaciones</t>
  </si>
  <si>
    <t>P17</t>
  </si>
  <si>
    <t>Plan de Trabajo Fase I de la Operación Estadística</t>
  </si>
  <si>
    <t>S17</t>
  </si>
  <si>
    <t xml:space="preserve">
% de avance del seguimiento técnico de las iniciativas y/o proyectos aprobadas del Fondo del Pacífico</t>
  </si>
  <si>
    <t>Avance de implementación de la política de prevención de daño antijurídico en la vigencia 2024</t>
  </si>
  <si>
    <t xml:space="preserve">Cumplimiento plan de trabajo </t>
  </si>
  <si>
    <t>S22</t>
  </si>
  <si>
    <t>Plan Maestro 2024 implementado</t>
  </si>
  <si>
    <t>S27</t>
  </si>
  <si>
    <t>Cumplimiento del Plan Estratégico de Comunicaciones 2024</t>
  </si>
  <si>
    <t>Cuenta de Cod Producto</t>
  </si>
  <si>
    <t>Porcentaje del Sistema Nacional de Cooperación Internacional Dinamizado para la vigencia 2024</t>
  </si>
  <si>
    <t xml:space="preserve">Porcentaje de avance en la dinamización del Sistema Nacional de Cooperación Internacional. </t>
  </si>
  <si>
    <t>Para cada etapa: (Número de acciones realizadas durante la vigencia para la dinamización del Sistema Nacional de Cooperación Internacional /  número de acciones programadas en la vigencia para la dinamización del Sistema Nacional de Cooperación Internacional) x100
Etapa 1. cumplida (33%): 2024
Etapa 2. cumplida (66%): 2025
Etapa 3. cumplida (100%): 2026</t>
  </si>
  <si>
    <t>Porcentaje de la estrategia de gestión del conocimiento y la innovación implementada</t>
  </si>
  <si>
    <t xml:space="preserve">Porcentaje de ejecución en la vigencia 2024, de la estrategia de gestión del conocimiento y la innovación diseñada. </t>
  </si>
  <si>
    <t>Para cada etapa: (Número de acciones realizadas durante la vigencia para la implementación de la estrategia de Gestión del Conocimiento y la Innovación /  número de acciones programadas en la vigencia para la implementación de la estrategia de Gestión del Conocimiento y la Innovación) x100
Etapa 1. cumplida (33%): 2024
Etapa 2. cumplida (66%): 2025
Etapa 3. cumplida (100%): 2026</t>
  </si>
  <si>
    <t>Porcentaje de iniciativas y/o proyectos aprobadas del Fondo del Pacífico con seguimiento técnico</t>
  </si>
  <si>
    <t>Iniciativas dce los planes de trabajo con procesos de seguimiento y/o ejecución/ proyectos de los planes de trabajo aprobadas por el mecanismo.</t>
  </si>
  <si>
    <t>(Iniciativas y/o proyectos aprobadas del Fondo del Pacífico con seguimiento técnico / Total de Iniciativas y/o proyectos aprobadas del Fondo del Pacífico)*100</t>
  </si>
  <si>
    <t>Porcentaje de las acciones implementadas por APC Colombia en el marco de la Estrategia ENCI 2023-2026 para la vigencia 2024</t>
  </si>
  <si>
    <t xml:space="preserve">Porcentaje de avance en la implementación estrategia  ENCI 2023-2026. </t>
  </si>
  <si>
    <t>Para cada etapa: (Número de acciones realizadas durante la vigencia en la implementación estrategia  ENCI 2023-2026. /  número de acciones programadas en la vigencia en la implementación estrategia  ENCI 2023-2026.) x100
Etapa 1. cumplida (33%): 2024
Etapa 2. cumplida (66%): 2025
Etapa 3. cumplida (100%): 2026</t>
  </si>
  <si>
    <t xml:space="preserve">Porcentaje de recursos de cooperación internacional alineados a las prioridades definidas en la ENCI 2023-2026. </t>
  </si>
  <si>
    <t>(Monto de recursos alineados a las prioridades definidas / monto total de la cooperación registrada) * 100</t>
  </si>
  <si>
    <t>Porcentaje de proyectos aprobados de demanda y doble vía alineados a la ENCI</t>
  </si>
  <si>
    <t>Número de proyectos de demanda y doble vía alineados a la ENCI sobre número de proyectos de demanda y doble vía aprobados</t>
  </si>
  <si>
    <t>(Número de proyectos aprobados de demanda y doble vía alineados a la ENCI / número de proyectos de demanda y doble vía aprobados) x100</t>
  </si>
  <si>
    <t>Porcentaje de avance  de implementación de la política de prevención de daño antijurídico en la vigencia 2024</t>
  </si>
  <si>
    <t>(Actividades de la política de prevención de daño antijurídico ejecutadas / actividades de la política de prevención de daño antijurídico  programadas)*100</t>
  </si>
  <si>
    <t>Porcentaje del plan de trabajo de control interno ejecutado</t>
  </si>
  <si>
    <t>actividades del plan ejecutada/actividades del plan programadas</t>
  </si>
  <si>
    <t>(Actividades del plan de trabajo de control interno ejecutadas / actividades del plan de trabajo de control interno programadas)*100</t>
  </si>
  <si>
    <t>Porcentaje del Plan Maestro de Planeación y Seguimiento Institucional implementado</t>
  </si>
  <si>
    <t>Porcentaje de avance de implementación del plan maestro 2024</t>
  </si>
  <si>
    <t>(Actividades del plan maestro de planeación y seguimiento institucional 2024 ejecutadas / actividades del plan maestro de planeación y seguimiento institucional 2024 programadas)*100</t>
  </si>
  <si>
    <t>Porcentaje de documentos definidos en el plan de trabajo del observatorio de cooperación internacional técnica y financiera no reembolsable producidos</t>
  </si>
  <si>
    <t>Actividades ejecutadas sobre  actividades progrmadas</t>
  </si>
  <si>
    <t>(Documentos del observatorio de cooperación internacional técnica y financiera no reembolsable producidos / Total de documentos definidos en el plan de trabajo del observatorio de cooperación internacional técnica y financiera no reembolsable) *100</t>
  </si>
  <si>
    <t>Porcentaje de actividades programadas desde el observatorio de cooperación internacional técnica y financiera no reembolsable realizadas</t>
  </si>
  <si>
    <t>Actividades ejecutadas sobre actividades programadas</t>
  </si>
  <si>
    <t>(Actividades realizadas desde el observatorio de cooperación internacional técnica y financiera no reembolsable / Total de actividades programadas desde el observatorio de cooperación internacional técnica y financiera no reembolsable) *100</t>
  </si>
  <si>
    <t>Porcentaje del Plan de Trabajo Fase I de la Operación Estadística implementado</t>
  </si>
  <si>
    <t>Para cada etapa: (Número de acciones realizadas durante la vigencia para la implementación del Plan de Trabajo de la Operación Estadística /  número de acciones programadas en la vigencia para la implementación Plan de Trabajo Fase I de la Operación Estadística) x100
Etapa 1. cumplida (33%): 2024
Etapa 2. cumplida (66%): 2025
Etapa 3. cumplida (100%): 2026</t>
  </si>
  <si>
    <t>Porcentaje del Plan Estratégico de Comunicaciones 2024 implementado</t>
  </si>
  <si>
    <t>Porcentaje de Cumplimiento del Plan Estratégico de Comunicaciones 2024</t>
  </si>
  <si>
    <t>(Número de actividades del Plan Estratégico de Comunicaciones 2024 implementadas / número de actividades del Plan Estratégico de Comunicaciones 2024 programadas)x100</t>
  </si>
  <si>
    <t>Revisar las dos opciones del nombre</t>
  </si>
  <si>
    <t>Número de proyectos de oferta y doble vía que incorporan teman en los que Colombia es líder sobre número de proyectos de oferta y doble vía aprobados</t>
  </si>
  <si>
    <t>(Proyectos de cooperación Sur - Sur alineados con las prioridades y agendas de desarrollo del país / Total de proyectos de cooperación Sur - Sur en ejecución) *100</t>
  </si>
  <si>
    <t>Alianzas y estrategias regionales desarrolladas alineadas con la ENCI</t>
  </si>
  <si>
    <t>Número de Alianzas y Estratégias establecidas sobre número de alianzas y estrategias programadas</t>
  </si>
  <si>
    <t>(Alianzas y estrategias regionales desarrolladas alineadas con la ENCI  / Alianzas y estrategias alineadas con la ENCI programadas)*100</t>
  </si>
  <si>
    <t>Número de Alianzas y Estratégias Regionales alineadas a líneas estratégicas de la ENCI.</t>
  </si>
  <si>
    <t>Porcentaje de implementación de proyectos de cooperación internacional no reembolsable con aporte de recursos de contrapartida nacional</t>
  </si>
  <si>
    <t>Recursos de contrapartida nacional asignados a proyectos de cooperación internacional alineados con la ENCI 2023-2026/ total de recursos disponibles para proyectos con contrapartida nacional</t>
  </si>
  <si>
    <t>Porcentaje de implementación del plan de trabajo para la cooperación descentralizada durante 2024</t>
  </si>
  <si>
    <t>Porcentaje de avance de implementación del plan de trabajo para la cooperación descentralizada durante la vigencia 2024</t>
  </si>
  <si>
    <t>(Número de actividades ejecutadas del plan de trabajo para la cooperación descentralizada para la vigencia 2024 / número de actividades programadas) x100</t>
  </si>
  <si>
    <t>Porcentaje de actividades desarrolladas que contribuyen al posicionamiento de Colombia en la gestión de la cooperación internacional a través de la Ayuda Oficial al Desarrollo</t>
  </si>
  <si>
    <t>(Actividades de posicionamiento desarrolladas / Actividades de posicionamiento identifcadas) *100</t>
  </si>
  <si>
    <t>(Actividades de posicionamiento desarrolladas que contribuyen al posicionamiento de Colombia en la Cooperación Internacióna a través de la AOD / Actividades de posicionamiento programadas) *100</t>
  </si>
  <si>
    <t>Número de mecanismos  privados de financiemiento diseñados</t>
  </si>
  <si>
    <t>No. De mecanismos privados de financiamiento diseñados</t>
  </si>
  <si>
    <t>AGENCIA PRESIDENCIAL DE COOPERACIÓN INTERNACIONAL</t>
  </si>
  <si>
    <t>APC COLOMBIA</t>
  </si>
  <si>
    <t>PLAN DE ACCIÓN INSTITUCIONAL 2024</t>
  </si>
  <si>
    <t>VERSIÓN 3</t>
  </si>
  <si>
    <t>MIPG (cada actividad puede estar articulada con una o varias de las Políticas de Gestión y Desempeño)</t>
  </si>
  <si>
    <t>Articulación con otros planes: Decreto 612 de 2018 
(cada actividad puede estar articulada con uno o varios 
de los planes señalados)</t>
  </si>
  <si>
    <t>Alineado al PND (transformador)</t>
  </si>
  <si>
    <t>Objetivo estratégico</t>
  </si>
  <si>
    <t xml:space="preserve">Peso ponderado del objetivo estratégico </t>
  </si>
  <si>
    <t>Código</t>
  </si>
  <si>
    <t xml:space="preserve">Meta cuatrienio (objetivo estratégico) en porcentaje
</t>
  </si>
  <si>
    <t>Meta año
(objetivo estratégico) en porcentaje</t>
  </si>
  <si>
    <t>Revisión de Producto</t>
  </si>
  <si>
    <t>Gerente del Producto</t>
  </si>
  <si>
    <t>Dirección  responsable del Producto</t>
  </si>
  <si>
    <t>Proceso Responsable del subproducto</t>
  </si>
  <si>
    <t>Dirección  responsable del Subproducto</t>
  </si>
  <si>
    <t>Procesos involucrados</t>
  </si>
  <si>
    <t xml:space="preserve">Grupos de valor involucrados </t>
  </si>
  <si>
    <t>Fuente del presupuesto (seleccionar lista desplegable)</t>
  </si>
  <si>
    <t>Peso ponderado de la actividad</t>
  </si>
  <si>
    <t>Fecha de inicio (dd/mm/aaaa)</t>
  </si>
  <si>
    <t>Fecha final (dd/mm/aaaa)</t>
  </si>
  <si>
    <t>Recursos necesarios (personal, infraestructura, insumos, herramientas, entre otros)</t>
  </si>
  <si>
    <t xml:space="preserve">Planeación Institucional </t>
  </si>
  <si>
    <t xml:space="preserve">Gestión Presupuestal y eficiencia del gasto público </t>
  </si>
  <si>
    <t>Compras y contrataciónpública</t>
  </si>
  <si>
    <t xml:space="preserve">Talento Humano </t>
  </si>
  <si>
    <t xml:space="preserve">Integridad </t>
  </si>
  <si>
    <t xml:space="preserve">Fortalecimiento organizacional  y simplificación de procesos </t>
  </si>
  <si>
    <t xml:space="preserve">Gobierno Digital, antes Gobierno en Línea </t>
  </si>
  <si>
    <t xml:space="preserve">Seguridad Digital </t>
  </si>
  <si>
    <t xml:space="preserve">Defensa jurídica </t>
  </si>
  <si>
    <t>Mejora Normativa</t>
  </si>
  <si>
    <t xml:space="preserve">Servicio al ciudadano </t>
  </si>
  <si>
    <t>Participación ciudadana en la gestión pública</t>
  </si>
  <si>
    <t xml:space="preserve">Racionalización de trámites </t>
  </si>
  <si>
    <t xml:space="preserve">Seguimiento y evaluación del desempeño institucional </t>
  </si>
  <si>
    <t xml:space="preserve">Gestión documental </t>
  </si>
  <si>
    <t>Transparencia, acceso a la información pública y lucha contra la corrupción</t>
  </si>
  <si>
    <t>Gestión de la información estadística</t>
  </si>
  <si>
    <t xml:space="preserve">Gestión del conocimiento y la innovación </t>
  </si>
  <si>
    <t xml:space="preserve">Control Interno </t>
  </si>
  <si>
    <t>PND 2022-2026</t>
  </si>
  <si>
    <t>PES 2023-2026</t>
  </si>
  <si>
    <t>PEI 2023-2026</t>
  </si>
  <si>
    <t xml:space="preserve">Administración de riesgos </t>
  </si>
  <si>
    <t>Racionalizacion de tramites</t>
  </si>
  <si>
    <t>Participación ciudadana y rendición de cuentas</t>
  </si>
  <si>
    <t>Mecanismos para mejorar la atención al ciudadano</t>
  </si>
  <si>
    <t>Mecanismos para la transparencia y acceso  a la información</t>
  </si>
  <si>
    <t>Plan de Participación Ciudadana</t>
  </si>
  <si>
    <t>Plan Institucional de Archivos - PINAR</t>
  </si>
  <si>
    <t>De Gestión Documental</t>
  </si>
  <si>
    <t>Anual de Adquisiciones</t>
  </si>
  <si>
    <t>Estratégico de Talento Humano</t>
  </si>
  <si>
    <t>De Bienestar e Incentivos</t>
  </si>
  <si>
    <t xml:space="preserve">Institucional de Capacitación  </t>
  </si>
  <si>
    <t>De Previsión de Recursos Humanos</t>
  </si>
  <si>
    <t>Trabajo Anual en Seguridad y Salud en el Trabajo</t>
  </si>
  <si>
    <t>Anual de Vacantes</t>
  </si>
  <si>
    <t>Estratégico de Tecnologías de la Información y las Comunicaciones - PETI</t>
  </si>
  <si>
    <t>De Seguridad y Privacidad de la Información</t>
  </si>
  <si>
    <t>Convergencia regional, 
Transformación productiva, internacionalización y acción climática</t>
  </si>
  <si>
    <t xml:space="preserve">Alinear la cooperación internacional a las prioridades y agendas de desarrollo.
</t>
  </si>
  <si>
    <t>ALI-124</t>
  </si>
  <si>
    <t>Acciones implementadas por APC Colombia en el marco de la Estrategia ENCI 2023-2026 para la vigencia 2024</t>
  </si>
  <si>
    <t>Diego Alejandro Zuluaga</t>
  </si>
  <si>
    <t>Dirección de Coordinación Interinstitucional</t>
  </si>
  <si>
    <t>Preparación y formulación de la Cooperación Internacional</t>
  </si>
  <si>
    <t xml:space="preserve">Preparación y formulación de la Cooperación Internacional </t>
  </si>
  <si>
    <t xml:space="preserve">Entidades públicas nacionales, departamentales o municipales; organizaciones no gubernamentales; cooperantes internacionales; sectores sociales departamentales o municipales
</t>
  </si>
  <si>
    <t>Inversión (Sistema Nacional de Cooperación Internacional)</t>
  </si>
  <si>
    <t>Elaborar y hacer seguimiento a 10 planes de trabajo para la vigencia 2024 de Cooperación Internacional.</t>
  </si>
  <si>
    <t>Planes de trabajo elaborados y evidencias del seguimiento realizado</t>
  </si>
  <si>
    <t>Marlen Espitia</t>
  </si>
  <si>
    <t>Equipo de Talento Humano</t>
  </si>
  <si>
    <t>X</t>
  </si>
  <si>
    <t>1) Consultor: definir etapas (alcance por vigencia) OK
2) CI: Revisar redacción del producto de acuerdo con alcance APC OK
3) Seguimiento 1erT: N/A OK
Pendiente: revisar actividades CI</t>
  </si>
  <si>
    <t xml:space="preserve">Desarrollar 5 acciones de fortalecimiento de capacidades en gestión de cooperación internacional. </t>
  </si>
  <si>
    <t>Evidencias de lass acciones de fortalecimiento de capacidades realizadas (1. convenio Esap.
2. evidencias de participación en webinar
3. Reuniones virtuales de capacitación a enlaces territoriales ESAP.
4. Asitencia a espacios de fortalecimiento (listas de asistencia y evidencias fotográficas).
5. espacios virtuales de capacitación enlaces regionales (evidencias fotográficas, listado de asistencia).)</t>
  </si>
  <si>
    <t xml:space="preserve">Andrea Esguerra </t>
  </si>
  <si>
    <t>Implementar la estrategia de apropiación institucional y social de la linea tecnica de la Cooperación internacional feminista</t>
  </si>
  <si>
    <t xml:space="preserve">Documento de sistematización socializado con la Mesa de Genero de la  Cooperación Internacional. </t>
  </si>
  <si>
    <t>Kelly Gómez</t>
  </si>
  <si>
    <t xml:space="preserve">Elaborar la linea tecnica interseccional (Genero, Etnicos, Territorio) de la Cooperación Internacional. </t>
  </si>
  <si>
    <t>Documentos técnicos elaborados</t>
  </si>
  <si>
    <t>Identificación y priorización de Cooperación Internacional</t>
  </si>
  <si>
    <t>Dirección de Gestión de Demanda</t>
  </si>
  <si>
    <t>Identificación y priorización.</t>
  </si>
  <si>
    <t>Cooperantes AOD y Sector privado.</t>
  </si>
  <si>
    <t>Acompañar y brindar insumos   para negociación  de marcos país</t>
  </si>
  <si>
    <t>Actas de negocicación
Actas de reuniones
Documentos Ejecutivos</t>
  </si>
  <si>
    <t>Coordinaciones bilateral  y multilateral</t>
  </si>
  <si>
    <t>1) Consultor: ajustar redacción indicador OK
2) CI: N/A OK
3) Seguimiento 1erT: N/A OK
Pendiente: Ajustar linea base con relación a la meta del 80%</t>
  </si>
  <si>
    <t xml:space="preserve">Orientar  las iniciativas de cooperación en los mecanismos de gobernanza en los que participa APC Colombia </t>
  </si>
  <si>
    <t>Actas de reuniones de Comités Técnicos y Directivos de los mecanismos de gobernanza.
Listas de asistencia</t>
  </si>
  <si>
    <t>Implementación y segumiento de Cooperación Internacional</t>
  </si>
  <si>
    <t>Dirección de Oferta</t>
  </si>
  <si>
    <t>Formulación y preparación de la cooperación internacional, Gestión Contractual y Gestión Financiera</t>
  </si>
  <si>
    <t>Paises Socios
Entidades publicas de nivel Nacional y Territorial
Entidades privadas Organizaciones No Gubernamentales
Academia
Mecanismos de Integración Regional</t>
  </si>
  <si>
    <t>Funcionamiento (Transferencias Corrientes - Fondo de Cooperación y Asistencia Internacional FOCAI)</t>
  </si>
  <si>
    <t>Incorporar líneas estratégicas de la ENCI, en proyectos de demanda y de doble vía de Colombia, en al menos el 60% de los nuevos que se negocien con países y mecanismos del Sur Global.</t>
  </si>
  <si>
    <t>Formatos de formulación de proyectos, actas de Comisiones Mixtas, notas conceptuales, matriz de programación y segumiento DOCI.</t>
  </si>
  <si>
    <t>Coordinadora de América Latina y el Caribe</t>
  </si>
  <si>
    <t>Profesionales de los equipos de trabajo, Servicios de traducción, Hardware y software para Videoconferencias</t>
  </si>
  <si>
    <t>Entidades públicas nacionales, departamentales o municipales; organizaciones no gubernamentales; cooperantes internacionales; sectores sociales departamentales o municipales</t>
  </si>
  <si>
    <t xml:space="preserve">Conformar 10 mesas de trabajo temáticas y territoriales para la Dinamización del SNCI Sistema Nacional de Cooperación Internacional. </t>
  </si>
  <si>
    <t>1. Actas de conformación de las mesas.
2. actas de las reuniones.
3. listados de asitencia</t>
  </si>
  <si>
    <t>1) Consultor: ajustar redacción indicador PENDIENTE y definir el alcance por etapas hasta el 2026
2) CI: Dar alcance a la palabra "dinamizado"
3) DEP:creemos que la dinamización se explica a traves del desarrollo de las actividades y no vemos necesario el ajuste del nombre</t>
  </si>
  <si>
    <t>1. Notas concepto elaboradas.
2. Planes de acción desarrollados.
3. Listados de asistencia.
4. Registro fotográfico</t>
  </si>
  <si>
    <t xml:space="preserve">
1. Planes de acción desarrollados.
2. Listados de asistencia.
3. Registro fotográfico</t>
  </si>
  <si>
    <t>Modalidades de cooperación internacional desarrolladas que contribuyen al posicionamiento de Colombia en la gestión de la cooperación</t>
  </si>
  <si>
    <t>Entidades públicas, Organizaciones No Gubernamentales, Cooperantes Internacionales y Entidades Sin Ánimo de Lucro.</t>
  </si>
  <si>
    <t>Inversión (Contrapartidas)</t>
  </si>
  <si>
    <t>Articular la  financiación de al menos 1 proyecto con enfoque multiactor y recursos de contrapartidas</t>
  </si>
  <si>
    <t xml:space="preserve">Ficha técnica, mapa de actores  estrategicos, bateria/artefacto de criterios, Ayuda de memoria,  listdado asistencias, registro fotográfico,  informes que evidencie toda la gestión y estructuración.  </t>
  </si>
  <si>
    <t xml:space="preserve">Luz Emerita Lopez </t>
  </si>
  <si>
    <t>1) Consultor: ajustar redacción indicador 
2) CI: N/A
3) DEP: reenfoque de la redacción propuesta por el consultor</t>
  </si>
  <si>
    <t>Cofinanciar proyectos de cooperación internacional mediante el desembolso de recursos de contrapartidas nacional</t>
  </si>
  <si>
    <t>Convenios suscritos para el mecanismo de contrapartida nacional</t>
  </si>
  <si>
    <t>Santiago Quiñones</t>
  </si>
  <si>
    <t>Identificación y priorizaciónde la Cooperación Internacional</t>
  </si>
  <si>
    <t>Inversión (Transformación digital)</t>
  </si>
  <si>
    <t>Facilitar el acceso  a oportunidades de cooperación  internacional no reembolsable, a través de las difusión y acompañamiento  a convocatorias</t>
  </si>
  <si>
    <t xml:space="preserve">Matriz de seguimiento de oportunidades de cooperación  internacional no reembolsable (convocatorias) </t>
  </si>
  <si>
    <t>Cielo Chamorro</t>
  </si>
  <si>
    <t>1) Consultor: ajustar redacción indicador 
2) CI: N/A
3) DEP: Aprobar la redacción propuesta por el consultor. Asignación de pesos actividades</t>
  </si>
  <si>
    <t>Formular y hacer seguimiento a planes de trabajo con socios de cooperación bilaterales y multilares</t>
  </si>
  <si>
    <t>Planes de trabajo formulados
Actas de seguimiento a los Planes de Trabajo</t>
  </si>
  <si>
    <t>Coordinaciones Bilateral y Multilateral</t>
  </si>
  <si>
    <t>Optimizar la gestión de Certificados de Utilidad Común promoviendo actividades de acompañamiento y socialización permanentes.</t>
  </si>
  <si>
    <t>Ayudas de Memoria de actividades de acompañamiento y socialización
Soporte Teams de Acompañamientos Virtuales
Registro y Seguimiento CUC</t>
  </si>
  <si>
    <t>Equipo CUC</t>
  </si>
  <si>
    <t>Daniel Rodríguez</t>
  </si>
  <si>
    <t>Países socios, mecanismos de integración regional, entidades públicas del nivel nacional y territorial, entidades privadas, organizaciones de la sociedad civil y academia</t>
  </si>
  <si>
    <t xml:space="preserve">Establecer  6 alianzas y 2 estrategias regionales de cooperación sur sur alineadas a líneas estratégicas la ENCI y/o Agendas de desarrollo.
 </t>
  </si>
  <si>
    <t>Documento que formaliza las alianzas y sus anexos que evidencian la estrategia.</t>
  </si>
  <si>
    <t>Coordinadora de Asia África y Eurasia</t>
  </si>
  <si>
    <t>1) Consultor: ajustar redacción indicador 
2) CI: N/A
3) DEP: Aprobar la redacción propuesta por el consultor. Considerar determinar linea base
REVISAR tener dos indicadores muy similares</t>
  </si>
  <si>
    <t xml:space="preserve">Hacer seguimiento a 6 alianzas y 2 estrategias regionales de cooperación sur sur alineadas a líneas estratégicas la ENCI y/o Agendas de desarrollo.
 </t>
  </si>
  <si>
    <t>Actas reuniones, ayuda memoria, reportes, informes de balance o de segumiento.</t>
  </si>
  <si>
    <t xml:space="preserve">
Incorporar los temas en los que Colombia es reconocido como líder técnico, en al menos el 50% de  los nuevos proyectos de oferta y de doble vía de CSS y Tr del país.
 </t>
  </si>
  <si>
    <t>1) Consultor: ajustar redacción indicador 
2) CI: N/A
3) DEP: Aprobar la redacción propuesta por el consultor. Considerar determinar linea base
Pendiente línea base</t>
  </si>
  <si>
    <t>Jhonnatan Gamboa</t>
  </si>
  <si>
    <t>Identificación y priorización, preparación y formulación, implementación y seguimiento</t>
  </si>
  <si>
    <t>Entidades públicas departamentales o municipales, aliados nacionales e internacionales</t>
  </si>
  <si>
    <t xml:space="preserve">Elaborar y socializar un documento  que defina el marco conceptual y de acción para APC-Colombia en materia de cooperación descentralizada </t>
  </si>
  <si>
    <t>Avances del documento preliminar, documento elaborado y evidencias de la socialización interna.</t>
  </si>
  <si>
    <t>1) Consultor: ajustar redacción indicador 
2) CI: N/A
3) DEP: Aprobar la redacción propuesta por el consultor. Considerar determinar linea base y asignar presupuesto a las actividades
Pendiente línea base y presupuesto</t>
  </si>
  <si>
    <t>Definir e implementar el plan de trabajo  en cooperación descentralizada durante la vigencia 2024</t>
  </si>
  <si>
    <t>Plan de trabajo definido y evidencias de implementación de las actividades.</t>
  </si>
  <si>
    <t>Yair Alexander Valderrama Parra</t>
  </si>
  <si>
    <t>Dirección Administrativa y Financiera</t>
  </si>
  <si>
    <t>Administración de Recursos de Cooperación Internacional No Reembolsable y Donaciones en Especie</t>
  </si>
  <si>
    <t>Identificación y priorización, preparación y formulación, implementación y seguimiento, gestión contracutal, gestión financiera, gestión jurídica, administración de recursos y donaciones en especie.</t>
  </si>
  <si>
    <t xml:space="preserve"> Cooperantes, Aliados Técnicos, proveedores y contratistas.</t>
  </si>
  <si>
    <t>Inversión (Administración de recursos)</t>
  </si>
  <si>
    <t>Gestión Administrativa, Gestión Financiera, administración de recursos y donaciones en especie.</t>
  </si>
  <si>
    <t>Donantes, Beneficiarios finales, agentes aduaneros u operadores logísticos y entes reguladores.</t>
  </si>
  <si>
    <t>Nuevas fuentes y mecanismos de financiamiento potencializados</t>
  </si>
  <si>
    <t>Identificación y priorización</t>
  </si>
  <si>
    <t xml:space="preserve"> Cooperantes, Aliados </t>
  </si>
  <si>
    <t>Funcionamiento (Adquisición de bienes y servicios)</t>
  </si>
  <si>
    <t>Formular  la estrategia de mecanismos de financiación  para el desarrollo con fuentes privadas</t>
  </si>
  <si>
    <t>Documento "Estrategia de Mecanismos de financiación para el desarrollo con fuentes privadas"</t>
  </si>
  <si>
    <t>Andres Ceballos</t>
  </si>
  <si>
    <t>1) Consultor: Ajustar redacción. La unidad de medida y la programación no coincide con la formula
2) CI: N/A
3) DEP:  Es necesario ajustar la programación para que coincida con la fórmula</t>
  </si>
  <si>
    <t>Orientar la estructuración de  dos mecanismos privados de financiamiento para el desarrollo</t>
  </si>
  <si>
    <t xml:space="preserve">Documento orientador de la  estructura de dos mecanismos privados de financiamiento para el desarrollo. </t>
  </si>
  <si>
    <t>Convergencia regional</t>
  </si>
  <si>
    <t>Gestionar conocimiento orientado al fortalecimiento de capacidades en cooperación internacional para el desarrollo</t>
  </si>
  <si>
    <t>GES-124</t>
  </si>
  <si>
    <t>Se debe ajustar</t>
  </si>
  <si>
    <t>Maria Paula Alonso</t>
  </si>
  <si>
    <t>Dirección General</t>
  </si>
  <si>
    <t>Gestión de comunicaciones</t>
  </si>
  <si>
    <t>Todos los procesos</t>
  </si>
  <si>
    <t>Entidades públicas nacionales, departamentales o municipales; organizaciones no gubernamentales; cooperantes internacionales; sectores sociales departamentales o municipales, academia, centros de estudio, investigadores, Observatorios pares del orden nacional e internacional</t>
  </si>
  <si>
    <t>porcentaje</t>
  </si>
  <si>
    <t>N/A</t>
  </si>
  <si>
    <t>Producir documentos a partir de insumos relacionados por las direcciones técnicas</t>
  </si>
  <si>
    <t>Documentos producidos</t>
  </si>
  <si>
    <t>Equipo del Observatorio</t>
  </si>
  <si>
    <t>1) Consultor: Ajustar redacción de indicador y fórmula
2) CI: Indica que el observatorio no es producto de un plan de acción para 2024 y debe pensarse otro nombre
3) DEP:  Ok con el ajuste de redacción del ID y con el cambio de nombre del producto</t>
  </si>
  <si>
    <t>Generar espacios de conocimiento</t>
  </si>
  <si>
    <t xml:space="preserve">Documento de justificación del espacio de conocimeinto, documento de planeación(acatas, perfiles de participantes, cronograma) </t>
  </si>
  <si>
    <t>Estrategia de Gestión del Conocimiento y la Innovación diseñada e implementada</t>
  </si>
  <si>
    <t>Carlos Alberto Cifuentes</t>
  </si>
  <si>
    <t>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t>
  </si>
  <si>
    <t>Documento de Estrategia de Gestión del Conocimiento y la Innovación y Manual de implementación en APC-colombia</t>
  </si>
  <si>
    <t>Equipo de Gestión de conocimiento</t>
  </si>
  <si>
    <t>1) Consultor: Ajustar redacción de indicador y fórmula
2) CI: N/A
3) DEP:  Ok con el ajuste de redacción del ID. Se debe incluir el proceso al que hace parte. Ajustar redacción del producto</t>
  </si>
  <si>
    <t xml:space="preserve">1. Metodología de captura del conocimiento de valor y de los grupos de valor.
2. Documento en el que se definan los instrumentos y herramientas físicas y tecnológicas en que se construirá el repositorio. 
3. Repositorio físico y digital de saberes misionales y de apoyo de APC-Colombia. </t>
  </si>
  <si>
    <t xml:space="preserve">1. Documento en el que se especifique la estructuración de la unidad de capacitación, indicando sus integrantes, cómo operará, plan de acción, cronograma, recursos requeridos, y propuesta de formalizar normativamente la Unidad al interior de APC-Colombia. 
2. Documento con diseño de curso de formulación de proyectos estructurado. </t>
  </si>
  <si>
    <t xml:space="preserve">1. Documento con las directrices de formación para la preinducción, inducción y reinducción; metodologías, tiempos de capacitación, cronograma de capacitaciones para 2024. 
2. Documento con las directrices de implementación de la Estrategia de Gestión de Conocimiento y la Innovación en la gestión documental, con directrices, metodologías, plan de trabajo y cronograma para 2024. </t>
  </si>
  <si>
    <t>Internacionalización</t>
  </si>
  <si>
    <t xml:space="preserve">Producir información de calidad, oportuna y pertinente, para la toma de decisiones en materia de cooperación internacional al desarrollo
</t>
  </si>
  <si>
    <t>PRO-124</t>
  </si>
  <si>
    <t xml:space="preserve">Todos los procesos </t>
  </si>
  <si>
    <t>DANE, cooperantes, otros actores del SNCI que provean información, usuarios internos</t>
  </si>
  <si>
    <t>Reallizar un diagnóstico frente al estado actual de la política de Gestión Estadística</t>
  </si>
  <si>
    <t>Documento diagnostico Estado Actual de la Política de Gestión Estadística
Actas de reunión</t>
  </si>
  <si>
    <t>Coordinación Bilaterales</t>
  </si>
  <si>
    <t>1) Consultor: Ajustar redacción de indicador y propone fórmula ya que no tenía. También incluir línea base
2) CI: Indica q se debe ajustar el producto ya que la redacción no es consistente con el indicador y plantea revisar las actividades
3) DEP:  Ok con el ajuste de redacción del ID. Ajustar redacción del producto y asignar proceso responsable</t>
  </si>
  <si>
    <t>Brindar lineamientos  y recomendaciones para el registro de información de Cooperación Internacional (AOD)</t>
  </si>
  <si>
    <t>Documento de Lineamientos y Recomendaciones para el registro de información de Cooperación Internacional (AOD)</t>
  </si>
  <si>
    <t>Elaborar productos de análisis de la Asistencia Oficial al Desarrollo (AOD) que recibe el país</t>
  </si>
  <si>
    <t>Documento de Analisis de  Asistencia Oficial al Desarrollo (AOD) que recibe el país 2023.</t>
  </si>
  <si>
    <t>No es claro la condición deseada del SGI: se quiere crear? Mejorar? Construir? Desarrollar?</t>
  </si>
  <si>
    <t>Willy Alexander Vijalba</t>
  </si>
  <si>
    <t>Gestión de Tecnologías de la información</t>
  </si>
  <si>
    <t>APC-Colombia, Agencias de Cooperación, Entidades Territoriales, Gobierno, Actores Bilaterales, Organismos Multilaterales, Sector Privado, Organizaciones de la sociedad civil, ciudadanía en general.</t>
  </si>
  <si>
    <t>Personal del Grupo de Tecnologías, Director DAF, Hardware, Software, Servicios Tecnologicos, Sistemas de Información</t>
  </si>
  <si>
    <t xml:space="preserve">Convergencia regional, 
Transformación productiva, </t>
  </si>
  <si>
    <t>Optimizar el modelo de operación para contribuir de manera efectiva al logro de los propósitos institucionales</t>
  </si>
  <si>
    <t>OPT-124</t>
  </si>
  <si>
    <t>Jeny Patricia Gutiérrez</t>
  </si>
  <si>
    <t>Gestión Jurídica, Gestión Contractual y Gestión Financiera</t>
  </si>
  <si>
    <t>Realizar seguimiento a la ejecución técnica de las iniciativas y/o proyectos del Fondo Alianza del Pacífico, según el modelo de gestión determinado.</t>
  </si>
  <si>
    <t>Informes y/o  reportes de avance, actas de reuniones.</t>
  </si>
  <si>
    <t>Responsable en DOCI del FAP (Jeny Patricia Gutierrez)</t>
  </si>
  <si>
    <t>Grupos de valor involucrados para la actividad</t>
  </si>
  <si>
    <t>Documento aprobado y % de implementación del PEC en la vigencia 2024</t>
  </si>
  <si>
    <t>Sandra Garzón</t>
  </si>
  <si>
    <t>1) Consultor: Ajustar redacción de indicador y fórmula. También incluir línea base
2) CI: N/A
3) DEP:  Ok con el ajuste de redacción del ID. Ajustar redacción del producto para saber cuál es la condición deseada</t>
  </si>
  <si>
    <t>Visibilizar eventos institucionales de la Agencia</t>
  </si>
  <si>
    <t xml:space="preserve">1. Parrilla de contenidos de Redes sociales y medios y/o 2. Publicaciones en RRSS y/o 3. Transmisión del evento y/o 4. Matriz de seguimiento o documento que haga su función </t>
  </si>
  <si>
    <t>Publicar boletines externo e internos</t>
  </si>
  <si>
    <t>Documento con boletines publicados</t>
  </si>
  <si>
    <t>Desarrollar estrategia de redes sociales</t>
  </si>
  <si>
    <t xml:space="preserve">Documento con el seguimiento a la parrilla de contenidos periódica y un análisis periódico de redes sociales </t>
  </si>
  <si>
    <t>Gestión Administrativa</t>
  </si>
  <si>
    <t xml:space="preserve">usuarios internos
</t>
  </si>
  <si>
    <t>Yvette Araujo Hernández</t>
  </si>
  <si>
    <t>Gestión del Talento Humano</t>
  </si>
  <si>
    <t>Todos los procesos de la Entidad</t>
  </si>
  <si>
    <t>Ok</t>
  </si>
  <si>
    <t>Lucena Valencia</t>
  </si>
  <si>
    <t>Gestión Contractual</t>
  </si>
  <si>
    <t xml:space="preserve">Uusuarios internos de APC-Coiombia, proveedores </t>
  </si>
  <si>
    <t>Alex Alberto Rodríguez</t>
  </si>
  <si>
    <t>Evaluación control y mejora</t>
  </si>
  <si>
    <t>Procesos/dependencias responsables de las actividades asIgnadas por ley.</t>
  </si>
  <si>
    <t>Uusuarios internos de APC-Coiombia</t>
  </si>
  <si>
    <t>Formular plan de trabajo (auditoría)</t>
  </si>
  <si>
    <t xml:space="preserve">Plan de trabajo aprobado. Acta Comité de Cooridnación Sistema de Control Interno </t>
  </si>
  <si>
    <t>Adriana Botero</t>
  </si>
  <si>
    <t>Ejecutar el plan de trabajo (auditoría)</t>
  </si>
  <si>
    <t>Informes de Auditoría publicados</t>
  </si>
  <si>
    <t xml:space="preserve">Diana del Pilar Morales </t>
  </si>
  <si>
    <t>Gestión Jurídica</t>
  </si>
  <si>
    <t>Uusuarios internos de APC-Coiombia, proveedores , entidades, aliados</t>
  </si>
  <si>
    <t xml:space="preserve">Realizar mesas de trabajo interinstitucional con entidades aliadas técnicas, beneficiarias, ejecutoras y oferentes de cooperación internacional técnica y financiera no reembolsable, a solicitud de las direcciones técnicas y áreas de trabajo de la Agencia. </t>
  </si>
  <si>
    <t>Portafolio de evidencias y/o Presentaciones y/o Lista de asistencia</t>
  </si>
  <si>
    <t>Martha García</t>
  </si>
  <si>
    <t>Realizar un espacio de conocimiento con supervisores de contratos de APC - Colombia y aliados técnicos.</t>
  </si>
  <si>
    <t>Presentaciones  y Lista de asistencia</t>
  </si>
  <si>
    <t>1) Consultor: Ajustar redacción de indicador y fórmula.
2) CI: Determinar el alcance del producto, pues para CI hace falta la Defensa Jurídica, asi como determinar cual es el rol del proceso en este producto. También mirar el tema de la vigencia pues al politica es a dos años
3) DEP:  Ok con el ajuste de redacción del ID. Ajustar redacción del producto para saber cuál es la condición deseada.</t>
  </si>
  <si>
    <t>Faisuly Urrea López</t>
  </si>
  <si>
    <t>Gestión Financiera</t>
  </si>
  <si>
    <t>Proceso de Gestión Financiera</t>
  </si>
  <si>
    <t>Personal del proceso</t>
  </si>
  <si>
    <t>María Victoria Losada</t>
  </si>
  <si>
    <t>Direccionamiento Estratégico y Planeación</t>
  </si>
  <si>
    <t>usuarios internos
Cabeza de sector, DNP</t>
  </si>
  <si>
    <t>Formular el cronograma de acciones del plan Maestro de Planeación  2024</t>
  </si>
  <si>
    <t>Cronograma de acciones definidas</t>
  </si>
  <si>
    <t>Julio Ignacio Gutiérrez</t>
  </si>
  <si>
    <t>Realizar la ejecución y seguimiento a las acciones del cronograma</t>
  </si>
  <si>
    <t>Matriz de seguimiento de acciones definidias</t>
  </si>
  <si>
    <t>Compras y contratación pública</t>
  </si>
  <si>
    <t>Programa de  Gestión Documental</t>
  </si>
  <si>
    <t>Plan Anual de Adquisiciones</t>
  </si>
  <si>
    <t>Plan Estratégico de Talento Humano</t>
  </si>
  <si>
    <t>Plan De Bienestar e Incentivos</t>
  </si>
  <si>
    <t xml:space="preserve">Plan Institucional de Capacitación  </t>
  </si>
  <si>
    <t>Plan De Previsión de Recursos Humanos</t>
  </si>
  <si>
    <t>Plan de Trabajo Anual en Seguridad y Salud en el Trabajo</t>
  </si>
  <si>
    <t>Plan anual de Vacantes</t>
  </si>
  <si>
    <t>Plan Estratégico de Tecnologías de la Información y las Comunicaciones - PETI</t>
  </si>
  <si>
    <t>Plan De Seguridad y Privacidad de la Información</t>
  </si>
  <si>
    <t>ALI-125</t>
  </si>
  <si>
    <t>Sandra Yanneth Bermúdez Marín</t>
  </si>
  <si>
    <t>Porcentaje de las acciones implementadas por APC-Colombia en el marco de la Estrategia Nacional de Cooperación Internacional ENCI 2023-2026 durante la vigencia 2025</t>
  </si>
  <si>
    <t>(Número de acciones realizadas durante la vigencia en la implementación estrategia  ENCI 2023-2026 /  Número de acciones programadas en la vigencia en la implementación estrategia  ENCI 2023-2026) x 100</t>
  </si>
  <si>
    <t>Realizar seguimiento y gestión a 10 planes de trabajo de Cooperación Internacional acordados durante la vigencia 2024 .</t>
  </si>
  <si>
    <t>Planes de trabajo en ejecución y gestión y evidencias del seguimiento realizado</t>
  </si>
  <si>
    <t>Equipo de Talento Humano y recursos financieros</t>
  </si>
  <si>
    <t>Formular e implementar el Programa de Fortalecimiento de capacidades para los actores del SNCICol durante la vigencia 2025</t>
  </si>
  <si>
    <t xml:space="preserve">Evidencias de las acciones de fortalecimiento de capacidades realizadas
 1. Documento de programa formulado.
2. evidencias de participación en las actividades del programa (listas de asistencia, piezas de comunicación, espacios sincrónicos)
</t>
  </si>
  <si>
    <t xml:space="preserve">Porcentaje de alineación de los recursos de cooperación internacional a las prioridades definidas en la Estrategia Nacional de Cooperación Internacional ENCI 2023-2026. </t>
  </si>
  <si>
    <t>(Monto de recursos alineados a las prioridades definidas en la ENCI 2023-2026 / Monto total de la cooperación registrada) * 100</t>
  </si>
  <si>
    <t>Acompañar y brindar insumos para negociación de marcos país</t>
  </si>
  <si>
    <t>Julian Ramirez</t>
  </si>
  <si>
    <t>Se actualizó, Enero 30 de 2025, sesión ordinaria adelantada ayer del comité institucional de gestión y desempeño</t>
  </si>
  <si>
    <t>Formular y avanzar en la implementación de una estrategia de movilización de recursos de cooperación internacional durante la vigencia 2025</t>
  </si>
  <si>
    <t>Documento con estrategia de movilización de recursos y matriz de seguimiento a la implementación de la estrategia</t>
  </si>
  <si>
    <t xml:space="preserve">Orientar las iniciativas de cooperación en los mecanismos de gobernanza en los que participa APC Colombia </t>
  </si>
  <si>
    <t>Actas de reuniones de Comités Técnicos y Directivos de los mecanismos de gobernanza y/o Listas de asistencia y/o Ayudas memoria de los espacios en que se participe y/o correos electrónicos.</t>
  </si>
  <si>
    <t>Laura Cadavid</t>
  </si>
  <si>
    <t>Porcentaje de proyectos aprobados de demanda y doble vía alineados a la ENCI 2023-2026 (Igual o mayor a 60%)</t>
  </si>
  <si>
    <t>(Proyectos aprobados de demanda y doble vía alineados a la ENCI 2023-2026 / proyectos aprobados de demanda y doble vía ) * 100</t>
  </si>
  <si>
    <t>Porcentaje del Sistema Nacional de Cooperación Internacional Dinamizado en la vigencia 2025</t>
  </si>
  <si>
    <t>(Número de acciones realizadas durante la vigencia para la dinamización del Sistema Nacional de Cooperación Internacional /  número de acciones programadas en la vigencia para la dinamización del Sistema Nacional de Cooperación Internacional) x100</t>
  </si>
  <si>
    <t xml:space="preserve">Gestionar 10 mesas de trabajo sectoriales (temáticas) y territoriales para la Dinamización del SNCI Sistema Nacional de Cooperación Internacional. </t>
  </si>
  <si>
    <t>1. Ayuda memoria de reuniones convocadas por  las mesas para la articulación y gestion de la CI.
2. actas de las reuniones.
3. listados de asitencia</t>
  </si>
  <si>
    <t>Equipo de Talento Humano, recursos financieros</t>
  </si>
  <si>
    <t>Gestionar 5 intercambios de conocimiento Col-Col, alineados a los planes de trabajo del SNCI.</t>
  </si>
  <si>
    <t>Porcentaje de recursos de contrapartida nacional asignados a proyectos de cooperación internacional no reembolsable alineados a la ENCI 2023-2026</t>
  </si>
  <si>
    <t>(Recursos de contrapartida nacional asignados a proyectos de cooperación internacional alineados con la ENCI 2023-2026/ total de recursos disponibles para la cofianciación de los proyectos con contrapartida nacional) x 100</t>
  </si>
  <si>
    <t>Articular alianza multiactor en al menos 1 proyecto financiado con recursos de contrapartida nacional</t>
  </si>
  <si>
    <t>Santiago Quiñones Cárdenas</t>
  </si>
  <si>
    <t>Dirección de Gestión de Demanda de Cooperación Internacional</t>
  </si>
  <si>
    <t>(Actividades de posicionamiento desarrolladas que contribuyen al posicionamiento de Colombia en la Cooperación Internacional a través de la AOD / Actividades de posicionamiento programadas) *100</t>
  </si>
  <si>
    <t>Facilitar el acceso  a oportunidades de cooperación  internacional no reembolsable, a través de las difusión de al menos 200 convocatorias internacionales y el acompañamiento a al menos 20 convocatorias</t>
  </si>
  <si>
    <t>Formular y hacer seguimiento a al menos 10 planes de trabajo con socios de cooperación bilaterales y multilares</t>
  </si>
  <si>
    <t>Carolina Rodriguez</t>
  </si>
  <si>
    <t>FOCAI</t>
  </si>
  <si>
    <t>Implementar el plan de trabajo para la mejora continua del procedimiento de gestión de Certificados de Utilidad Común promoviendo actividades de acompañamiento y socialización permanentes.</t>
  </si>
  <si>
    <t>Ayudas memoria de reuniones y/o instrumentos de formalización de apoyo de la cooperación y/o correos electrónicos</t>
  </si>
  <si>
    <t>Daniel Rodríguez Rubiano</t>
  </si>
  <si>
    <t>Dirección de Oferta de Cooperación Internacional</t>
  </si>
  <si>
    <t>Alianzas y estrategias regionales en ejecución alineadas con el Sistema Nacional de Cooperación Internacional SNCI o agendas de desarrollo.</t>
  </si>
  <si>
    <t xml:space="preserve">Número de Alianzas y estrategias regionales en ejecución alineadas con el Sistema Nacional de Cooperación Internacional SNCI o agendas de desarrollo </t>
  </si>
  <si>
    <t>Numérico</t>
  </si>
  <si>
    <t xml:space="preserve">Hacer seguimiento a 12 alianzas y 2 estrategias regionales de cooperación sur sur alineadas a líneas estratégicas la ENCI y/o Agendas de desarrollo.
 </t>
  </si>
  <si>
    <t>Porcentaje de nuevos proyectos de oferta y de doble vía de CSS y Tr del país aprobados, en los que Colombia  es líder  (igual o mayor al 50%)</t>
  </si>
  <si>
    <t>(Nuevos proyectos de oferta y de doble vía de CSS y Tr del país aprobados, en los que Colombia  es líder / Nuevos proyectos de oferta y de doble vía de CSS y Tr del país aprobados) x 100</t>
  </si>
  <si>
    <t>Convergencia regional,
Transformación productiva, internacionalización y acción climática</t>
  </si>
  <si>
    <t>Alinear la cooperación internacional a las prioridades y agendas de desarrollo.</t>
  </si>
  <si>
    <t>Identificación y priorización, preparación y formulación, implementación y seguimiento, gestión contractual, gestión financiera, gestión jurídica, administración de recursos y donaciones en especie.</t>
  </si>
  <si>
    <t>Gina Carolina Castellanos Bahos</t>
  </si>
  <si>
    <t> </t>
  </si>
  <si>
    <t>Socializar el documento de lineamiento para la Administración de Recursos de Cooperación Internacional No Reembolsable y Donaciones en Especie</t>
  </si>
  <si>
    <t>Actas de asitencia</t>
  </si>
  <si>
    <t>Realizar acompañamiento a las direcciones misionales  para la consecución de nuevos recursos de cooperacion internacional para ser administrados por APC-Colombia</t>
  </si>
  <si>
    <t xml:space="preserve">Actas de reunión de seguimiento, listas de asistencias
(Visitas y/o reuniones virtuales)  de los acompañamientos realizados a las direcciones misionales </t>
  </si>
  <si>
    <t>Actas de reunión de seguimiento, listas de asistencias
(Visitas y/o reuniones virtuales) y/o informes.</t>
  </si>
  <si>
    <t>(Donaciones Internacionales en especie canalizadas / Total de donaciones Internacionales en especie programadas)*100</t>
  </si>
  <si>
    <t>Canalizar las donaciones en especie en el marco  de la  cooperación internacional.</t>
  </si>
  <si>
    <t xml:space="preserve">Realizar el seguimiento de los informes de impacto  de las donaciones en especie canalizadas por APC Colombia. </t>
  </si>
  <si>
    <t xml:space="preserve">Informes de impacto presentados por los beneficiarios finales </t>
  </si>
  <si>
    <t>x</t>
  </si>
  <si>
    <t>Número de mecanismos  innovadores de financiemiento diseñados y/o implementados</t>
  </si>
  <si>
    <t>No. De mecanismos innovadores de financiamiento diseñados y/o implementados</t>
  </si>
  <si>
    <t>Número</t>
  </si>
  <si>
    <t>Fortalecer capacidades dentro del SNCI para la gestión de mecanismos innovadores de financiación</t>
  </si>
  <si>
    <t>Pensum de cursos sobre mecanismos innovadores y/o listados de asistencia y/o grabaciones y fotografias de desarrollo de los cursos y/o material didactico</t>
  </si>
  <si>
    <t>Adelantar un estudio jurídico y técnico que defina la hoja de ruta para instalar un nuevo mecanismo en la Agencia</t>
  </si>
  <si>
    <t>Documento de estudio jurídico y técnico</t>
  </si>
  <si>
    <t>Natalia Vargas</t>
  </si>
  <si>
    <t>Apoyar la Consolidación de la mesa de trabajo con el sector sin ánimo de lucro dentro del SNCI.</t>
  </si>
  <si>
    <t>Actas de reuniones; planes de trabajo derivados de la mesa; listados de asistencia</t>
  </si>
  <si>
    <t>GES-125</t>
  </si>
  <si>
    <t>Gestionar el Observatorio de Cooperación Internacional técnica y Financiera no reembolsable durante la vigencia 2025</t>
  </si>
  <si>
    <t>Maria Paula Alonso Gamboa</t>
  </si>
  <si>
    <t>Porcentaje de avance en la ejecución del Plan de Trabajo del observatorio durante la vigencia</t>
  </si>
  <si>
    <t>(Porcentaje de actividades desarrolladas en la vigencia 2025, del Plan de Trabajo del observatorio  / Total de actividades programadas en el plan de trabajo del observatorio de cooperación internacional técnica y financiera no reembolsable para la vigencia 2025) *100</t>
  </si>
  <si>
    <t>Formular el Plan de Trabajo del Observatorio para la vigencia 2025</t>
  </si>
  <si>
    <t>Plan de Trabajo Formulado</t>
  </si>
  <si>
    <t>Documento de justificación del espacio de conocimeinto, documento de planeación(acatas, perfiles de participantes, cronograma)</t>
  </si>
  <si>
    <t>Avance en la implementación de la Estrategia de Gestión del Conocimiento y la Innovación durante la vigencia 2025</t>
  </si>
  <si>
    <t>Maria Victoria Losada Trujillo y Silvia Rocío Goméz Sandoval</t>
  </si>
  <si>
    <t>Porcentaje de avance en la implementación de la estrategia de gestión del conocimiento y la innovación diseñada</t>
  </si>
  <si>
    <t>(Número de acciones realizadas durante la vigencia para el desarrollo de la estrategia de Gestión del Conocimiento y la Innovación /  número de acciones programadas en la vigencia para el desarrollo de la estrategia de Gestión del Conocimiento y la Innovación) x100</t>
  </si>
  <si>
    <t>Presentar a la Alta dirección la propuesta de la hoja de ruta (estrategia) de gestión del conocimiento y la innovación y socializarla  al interior de la Entidad</t>
  </si>
  <si>
    <t>Lista de asistencia y documento de presentación  dela propuesta de la hoja de ruta (estrategia) de gestión del conocimiento y la innovación</t>
  </si>
  <si>
    <t>Gloria Patricia Pinzón Batidas y/oSilvia Rocio Gómez Sandoval</t>
  </si>
  <si>
    <t>Avanzar en la implementación de la hoja de ruta (estrategia) de gestión del conocimiento y la innovación, durante la vigencia 2025 y efectuar seguimiento a su desarrollo.</t>
  </si>
  <si>
    <t>Evidencias de la implementación de la hoja de ruta. Informes períodicos de avance de la  hoja de ruta (estrategia) de gestión del conocimiento y la innovación,</t>
  </si>
  <si>
    <t>PRO-125</t>
  </si>
  <si>
    <t xml:space="preserve"> Diseño de documentos en el marco de la implementación de la política estadística de la entidad.</t>
  </si>
  <si>
    <t>Porcentaje de avance del diseño de documentos en el marco de la implementación de la política estadística</t>
  </si>
  <si>
    <t>(Número de documentos diseñados durante la vigencia en el marco de la implementación de la política estadística /  Número de documentos programados para la vigencia en el marco de la implementación de la política estadística) x100</t>
  </si>
  <si>
    <t>Elaborar al menos 4 de los documentos requeridos  para avanzar la implementacion de la política estadística en la entidad</t>
  </si>
  <si>
    <t>Evidencias de los avances de los documentos, documentos elaborados/diseñados</t>
  </si>
  <si>
    <t>Jaime Gallego</t>
  </si>
  <si>
    <t>Documento de Analisis de  Asistencia Oficial al Desarrollo (AOD) que recibe el país 2024, enviado a diagramación.</t>
  </si>
  <si>
    <t>Sistema de Gestión de la Información implementado</t>
  </si>
  <si>
    <t>Willy Alexander Vijalba Caballero</t>
  </si>
  <si>
    <t xml:space="preserve">Número de iniciativas implementadas durante la vigencia, conforme a la hoja de ruta del PETI.
 </t>
  </si>
  <si>
    <t>Número de iniciativas implementadas durante la vigencia, conforme a la hoja de ruta del PETI.</t>
  </si>
  <si>
    <t xml:space="preserve">Reporte de avance de las iniciativas contratadas para incorporar nuevas capacidades TICS
</t>
  </si>
  <si>
    <t xml:space="preserve"> Willy Alexander Vijalba Caballero</t>
  </si>
  <si>
    <t>Fortalecer y mantener las capacidades de servcios tecnológicos para la transformación digital TIC</t>
  </si>
  <si>
    <t>Reporte de avance de las iniciativas contratadas para fortalecer o sostener la operación TICS</t>
  </si>
  <si>
    <t xml:space="preserve">
Ruben Dario Rojas Morales </t>
  </si>
  <si>
    <t>Realizar Jornadas de Socialización con los Clientes Internos sobre la Ejecución del PETI 2024 y la atención al usuario</t>
  </si>
  <si>
    <t>Informe de socialización y atención de casos de TICS</t>
  </si>
  <si>
    <t>Erika Marcela Quiñones</t>
  </si>
  <si>
    <t>OPT-125</t>
  </si>
  <si>
    <t>Jeny Patricia Gutiérrez Ropero</t>
  </si>
  <si>
    <t>Porcentaje de iniciativas y/o proyectos aprobadas del Fondo del Pacífico con seguimiento técnico.</t>
  </si>
  <si>
    <t>Implementación del Plan Estratégico de Comunicaciones en la vigencia 2025</t>
  </si>
  <si>
    <t>Porcentaje del Plan Estratégico de Comunicaciones PEC 2025 implementado</t>
  </si>
  <si>
    <t>Porcentaje de avance en la implementación del PEC durante el período</t>
  </si>
  <si>
    <t>Elaborar y publicar boletín interno "Mi Agencia al Día"</t>
  </si>
  <si>
    <t>Documento con evidencia de boletines elaborados y publicados</t>
  </si>
  <si>
    <t>Elaborar y publicar el boletín virtual mensual externo "Cooperación para la Vida" y el boletín semanal "En Breve" en redes sociales</t>
  </si>
  <si>
    <t xml:space="preserve">Documento con evidencia de boletines elaborados y publicados </t>
  </si>
  <si>
    <t>Documento con parrilla y análisis de las redes sociales</t>
  </si>
  <si>
    <t>Visubilizar la gestión de la Agencia a través de eventos</t>
  </si>
  <si>
    <t xml:space="preserve">Documento con evidencia de piezas y canales de los eventos que visibilizan la gestión de la Agencia. </t>
  </si>
  <si>
    <t>P18</t>
  </si>
  <si>
    <t>S32</t>
  </si>
  <si>
    <t>Analizar los resultados de la implementación del Plan Estratégico de Comunicaciones obtenidos durante la vigencia 2025</t>
  </si>
  <si>
    <t>Documento Word con metodolgía DOFA</t>
  </si>
  <si>
    <t xml:space="preserve">Convergencia regional,
Transformación productiva, </t>
  </si>
  <si>
    <t>Implementación del plan de trabajo del proceso de gestión administrativa 2025</t>
  </si>
  <si>
    <t>Luis Alejandro Gutiérrez Salazar</t>
  </si>
  <si>
    <t xml:space="preserve">Plan de trabajo del proceso de gestión administrativa 2025 implementado </t>
  </si>
  <si>
    <t xml:space="preserve">
Dirección Administrativa y Financiera</t>
  </si>
  <si>
    <t>usuarios internos</t>
  </si>
  <si>
    <t>Porcentaje de implementación del Plan de trabajo del proceso de gestión administrativa 2025 en el 2025</t>
  </si>
  <si>
    <t>Definir, implementar y hacer seguimiento al plan de trabajo del proceso de gestión administrativa</t>
  </si>
  <si>
    <t>Porcentaje de implementación del Plan de trabajo del proceso de gestión administrativa 2025 en el 2026</t>
  </si>
  <si>
    <t>Avanzar en las actividades relacionadas con la gestion documental enfocadas a la politica de MIPG</t>
  </si>
  <si>
    <t>Porcentaje de implementación del Plan de trabajo del proceso de gestión administrativa 2025 en el 2027</t>
  </si>
  <si>
    <t>Realizar seguimiento y evaluación al Plan Institucional de Gestión Ambiental - PIGA</t>
  </si>
  <si>
    <t>Porcentaje de implementación del Plan de trabajo del proceso de gestión administrativa 2025 en el 2028</t>
  </si>
  <si>
    <t xml:space="preserve">Realizar el seguimiento al Plan Anual de Adquisiciones vigente  de la entidad al menos tres (3) veces al año con el proceso gestión Contractual </t>
  </si>
  <si>
    <t>Implementación del Plan Estratégico de Talento Humano en la vigencia 2025</t>
  </si>
  <si>
    <t>Yvette Araújo Hernández</t>
  </si>
  <si>
    <t>Porcentaje del Nivel de cumplimiento del Plan Estratégico del Talento Humano en la vigencia 2025</t>
  </si>
  <si>
    <t>(((([No. De Actividades ejecutadas PIC]/[No. Actividades Programadas PIC 2025])*0.3+([No. Actividades ejecutadas PEI]/[No. Actividades Programadas PEI 2025])*0.3+([No Actividades Ejecutadas PASGSST 2025]/[No. Actividades Programadas PASGSST 2025])*0.2+([No. actividades ejecutadas PAV]/[No. actividades programadas PAV 2025])*0.2)*100)*0.25)</t>
  </si>
  <si>
    <t>Formular y publicar los planes de TH en la sede electrónica de la entidad correspondientes a la vigencia 2025</t>
  </si>
  <si>
    <t>Yvette Araujo Hernandez</t>
  </si>
  <si>
    <t>Evaluar los resultados de la ejecución de los planes de Talento Humano</t>
  </si>
  <si>
    <t>Implementación plan de trabajo de gestión contractual vigencia 2025</t>
  </si>
  <si>
    <t>Edna Lorena Yisseth León Savedra</t>
  </si>
  <si>
    <t>Porcentaje de avance del plan de trabajo de gestion contractual Vigencia 2025</t>
  </si>
  <si>
    <t xml:space="preserve">Usuarios internos de APC-Coiombia, proveedores </t>
  </si>
  <si>
    <t xml:space="preserve"> $     24.000.000,00</t>
  </si>
  <si>
    <t>Ivanna Carolina Berrio</t>
  </si>
  <si>
    <t>Realizar capacitación sobre el contenido del documento de lineamientos sobre la debida diligencia en la supervisión de contratos, conforme al plan de trabajo de la implementación de la política de prevención del daño antijurídico 2024-2025</t>
  </si>
  <si>
    <t>Liistado de asistencia, fotografias, presentación</t>
  </si>
  <si>
    <t>Jennifer Sierra Calderon</t>
  </si>
  <si>
    <t>Divulgar el documento de lineamientos sobre la debida diligencia en la supervisión de contratos, conforme al plan de trabajo de la implementación de la política de prevención del daño antijurídico 2024-2025</t>
  </si>
  <si>
    <t xml:space="preserve">Solicitud de pieza comunicacional y constancia de publicacion y/o divulgación </t>
  </si>
  <si>
    <t>Implementación del Plan de Trabajo de Control Interno vigencia 2025</t>
  </si>
  <si>
    <t>Carlos Alberto Aristizábal Ospina</t>
  </si>
  <si>
    <t>Claudia Milena Lasso Sanchez</t>
  </si>
  <si>
    <t>Implementación de la política de prevención de daño antijurídico en la vigencia 2025</t>
  </si>
  <si>
    <t>Diana del Pilar Morales Betancourt</t>
  </si>
  <si>
    <t>Porcentaje de la política de prevención de daño antijurídico implementada en la vigencia 2025</t>
  </si>
  <si>
    <t>Cesar Camilo Saavedra Arteaga</t>
  </si>
  <si>
    <t>Realizar un conversatorio dirigido a colaboradores, servidores y contratistas de APC-Colombia, respecto a la teorìa de motivos y finalidades del acto administrativo.</t>
  </si>
  <si>
    <t>Elaboración y publicación de estados financieros en la vigencia 2025</t>
  </si>
  <si>
    <t>Implementación del plan Maestro de Planeación y Seguimiento Institucional 2025</t>
  </si>
  <si>
    <t>María Victoria Losada Trujillo</t>
  </si>
  <si>
    <t>(Actividades del plan maestro de planeación y seguimiento institucional 2025 ejecutadas / actividades del plan maestro de planeación y seguimiento institucional 2025 programadas)*100</t>
  </si>
  <si>
    <t>Formular el cronograma de acciones del plan Maestro de Planeación  2025</t>
  </si>
  <si>
    <t>Realizar la ejecución y seguimiento a las acciones del cronograma el plan Maestro de Planeación  2025</t>
  </si>
  <si>
    <t>Inversión (Fortalecimiento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</si>
</sst>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2">
    <font>
      <sz val="11"/>
      <color theme="1"/>
      <name val="Aptos Narrow"/>
      <family val="2"/>
      <scheme val="minor"/>
    </font>
    <font>
      <sz val="11"/>
      <color theme="1"/>
      <name val="Aptos Narrow"/>
      <family val="2"/>
      <scheme val="minor"/>
    </font>
    <font>
      <b/>
      <sz val="11"/>
      <color theme="1"/>
      <name val="Aptos Narrow"/>
      <family val="2"/>
      <scheme val="minor"/>
    </font>
    <font>
      <b/>
      <sz val="12"/>
      <name val="Arial"/>
      <family val="2"/>
    </font>
    <font>
      <b/>
      <sz val="10"/>
      <color theme="0"/>
      <name val="Arial"/>
      <family val="2"/>
    </font>
    <font>
      <sz val="10"/>
      <name val="Arial"/>
      <family val="2"/>
    </font>
    <font>
      <sz val="10"/>
      <color theme="0"/>
      <name val="Arial"/>
      <family val="2"/>
    </font>
    <font>
      <b/>
      <sz val="10"/>
      <name val="Arial"/>
      <family val="2"/>
    </font>
    <font>
      <sz val="10"/>
      <color theme="1"/>
      <name val="Aptos Narrow"/>
      <family val="2"/>
      <scheme val="minor"/>
    </font>
    <font>
      <sz val="10"/>
      <color rgb="FFFF0000"/>
      <name val="Aptos Narrow"/>
      <family val="2"/>
      <scheme val="minor"/>
    </font>
    <font>
      <b/>
      <sz val="9"/>
      <color indexed="81"/>
      <name val="Tahoma"/>
      <charset val="1"/>
    </font>
    <font>
      <sz val="9"/>
      <color indexed="81"/>
      <name val="Tahoma"/>
      <charset val="1"/>
    </font>
    <font>
      <sz val="8"/>
      <name val="Aptos Narrow"/>
      <family val="2"/>
      <scheme val="minor"/>
    </font>
    <font>
      <sz val="11"/>
      <color rgb="FFFF0000"/>
      <name val="Aptos Narrow"/>
      <family val="2"/>
      <scheme val="minor"/>
    </font>
    <font>
      <sz val="10"/>
      <color rgb="FF000000"/>
      <name val="Aptos Narrow"/>
      <charset val="1"/>
    </font>
    <font>
      <b/>
      <sz val="10"/>
      <color theme="0"/>
      <name val="Arial"/>
    </font>
    <font>
      <b/>
      <sz val="10"/>
      <name val="Arial"/>
    </font>
    <font>
      <sz val="10"/>
      <color theme="1"/>
      <name val="Arial"/>
    </font>
    <font>
      <sz val="10"/>
      <color rgb="FF000000"/>
      <name val="Arial"/>
    </font>
    <font>
      <b/>
      <sz val="10"/>
      <color rgb="FF000000"/>
      <name val="Arial"/>
    </font>
    <font>
      <sz val="10"/>
      <color rgb="FF000000"/>
      <name val="Arial"/>
      <family val="2"/>
    </font>
    <font>
      <b/>
      <sz val="10"/>
      <color rgb="FF000000"/>
      <name val="Arial"/>
      <family val="2"/>
    </font>
  </fonts>
  <fills count="22">
    <fill>
      <patternFill patternType="none"/>
    </fill>
    <fill>
      <patternFill patternType="gray125"/>
    </fill>
    <fill>
      <patternFill patternType="solid">
        <fgColor theme="7" tint="0.39997558519241921"/>
        <bgColor rgb="FF2F5496"/>
      </patternFill>
    </fill>
    <fill>
      <patternFill patternType="solid">
        <fgColor theme="0" tint="-0.249977111117893"/>
        <bgColor rgb="FF2F5496"/>
      </patternFill>
    </fill>
    <fill>
      <patternFill patternType="solid">
        <fgColor theme="8" tint="-0.249977111117893"/>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79998168889431442"/>
        <bgColor theme="9" tint="0.79998168889431442"/>
      </patternFill>
    </fill>
    <fill>
      <patternFill patternType="solid">
        <fgColor rgb="FFFCED97"/>
        <bgColor indexed="64"/>
      </patternFill>
    </fill>
    <fill>
      <patternFill patternType="solid">
        <fgColor theme="8"/>
        <bgColor indexed="64"/>
      </patternFill>
    </fill>
    <fill>
      <patternFill patternType="solid">
        <fgColor rgb="FFFCA7BB"/>
        <bgColor indexed="64"/>
      </patternFill>
    </fill>
    <fill>
      <patternFill patternType="solid">
        <fgColor rgb="FFFCD9C5"/>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auto="1"/>
      </left>
      <right/>
      <top style="thin">
        <color rgb="FF000000"/>
      </top>
      <bottom/>
      <diagonal/>
    </border>
    <border>
      <left/>
      <right/>
      <top style="thin">
        <color rgb="FF00000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2">
    <xf numFmtId="0" fontId="0" fillId="0" borderId="0" xfId="0"/>
    <xf numFmtId="0" fontId="4" fillId="4" borderId="4" xfId="0" applyFont="1" applyFill="1" applyBorder="1" applyAlignment="1">
      <alignment horizontal="center" vertical="top" wrapText="1"/>
    </xf>
    <xf numFmtId="0" fontId="4" fillId="5" borderId="4" xfId="0" applyFont="1" applyFill="1" applyBorder="1" applyAlignment="1">
      <alignment horizontal="center" vertical="top" wrapText="1"/>
    </xf>
    <xf numFmtId="0" fontId="5" fillId="6" borderId="4" xfId="0" applyFont="1" applyFill="1" applyBorder="1" applyAlignment="1">
      <alignment horizontal="center" vertical="center" textRotation="90" wrapText="1"/>
    </xf>
    <xf numFmtId="0" fontId="5" fillId="7" borderId="4" xfId="0" applyFont="1" applyFill="1" applyBorder="1" applyAlignment="1">
      <alignment horizontal="center" vertical="center" textRotation="90" wrapText="1"/>
    </xf>
    <xf numFmtId="0" fontId="6" fillId="8" borderId="5" xfId="0" applyFont="1" applyFill="1" applyBorder="1" applyAlignment="1">
      <alignment horizontal="center" vertical="center" wrapText="1"/>
    </xf>
    <xf numFmtId="0" fontId="5" fillId="9" borderId="6" xfId="0" applyFont="1" applyFill="1" applyBorder="1" applyAlignment="1">
      <alignment vertical="center" wrapText="1"/>
    </xf>
    <xf numFmtId="0" fontId="7" fillId="9" borderId="6" xfId="0" applyFont="1" applyFill="1" applyBorder="1" applyAlignment="1">
      <alignment vertical="center" wrapText="1"/>
    </xf>
    <xf numFmtId="9" fontId="7" fillId="9" borderId="6" xfId="2"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0" fontId="8" fillId="9" borderId="4" xfId="0" applyFont="1" applyFill="1" applyBorder="1" applyAlignment="1">
      <alignment horizontal="center" vertical="center" wrapText="1"/>
    </xf>
    <xf numFmtId="9" fontId="8" fillId="9" borderId="4" xfId="2" applyFont="1" applyFill="1" applyBorder="1" applyAlignment="1">
      <alignment horizontal="center" vertical="center" wrapText="1"/>
    </xf>
    <xf numFmtId="3" fontId="8" fillId="9" borderId="4" xfId="0" applyNumberFormat="1" applyFont="1" applyFill="1" applyBorder="1" applyAlignment="1">
      <alignment horizontal="center" vertical="center" wrapText="1"/>
    </xf>
    <xf numFmtId="0" fontId="8" fillId="9" borderId="6" xfId="0" applyFont="1" applyFill="1" applyBorder="1" applyAlignment="1">
      <alignment horizontal="center" vertical="center" wrapText="1"/>
    </xf>
    <xf numFmtId="3" fontId="8" fillId="9" borderId="6" xfId="0" applyNumberFormat="1" applyFont="1" applyFill="1" applyBorder="1" applyAlignment="1">
      <alignment horizontal="center" vertical="center" wrapText="1"/>
    </xf>
    <xf numFmtId="9" fontId="8" fillId="9" borderId="6" xfId="2" applyFont="1" applyFill="1" applyBorder="1" applyAlignment="1">
      <alignment horizontal="center" vertical="center" wrapText="1"/>
    </xf>
    <xf numFmtId="14" fontId="8" fillId="9" borderId="6" xfId="0" applyNumberFormat="1" applyFont="1" applyFill="1" applyBorder="1" applyAlignment="1">
      <alignment horizontal="center" vertical="center" wrapText="1"/>
    </xf>
    <xf numFmtId="0" fontId="0" fillId="0" borderId="0" xfId="0" applyAlignment="1">
      <alignment wrapText="1"/>
    </xf>
    <xf numFmtId="0" fontId="8" fillId="9" borderId="5" xfId="0" applyFont="1" applyFill="1" applyBorder="1" applyAlignment="1">
      <alignment horizontal="center" vertical="center" wrapText="1"/>
    </xf>
    <xf numFmtId="9" fontId="8" fillId="9" borderId="5" xfId="2" applyFont="1" applyFill="1" applyBorder="1" applyAlignment="1">
      <alignment horizontal="center" vertical="center" wrapText="1"/>
    </xf>
    <xf numFmtId="3" fontId="8" fillId="9" borderId="5"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9" fontId="8" fillId="9" borderId="7" xfId="2" applyFont="1" applyFill="1" applyBorder="1" applyAlignment="1">
      <alignment horizontal="center" vertical="center" wrapText="1"/>
    </xf>
    <xf numFmtId="3" fontId="8" fillId="9" borderId="7" xfId="0" applyNumberFormat="1" applyFont="1" applyFill="1" applyBorder="1" applyAlignment="1">
      <alignment horizontal="center" vertical="center" wrapText="1"/>
    </xf>
    <xf numFmtId="44" fontId="8" fillId="9" borderId="6" xfId="1" applyFont="1" applyFill="1" applyBorder="1" applyAlignment="1">
      <alignment horizontal="center" vertical="center" wrapText="1"/>
    </xf>
    <xf numFmtId="3" fontId="8" fillId="10" borderId="6" xfId="0" applyNumberFormat="1" applyFont="1" applyFill="1" applyBorder="1" applyAlignment="1">
      <alignment horizontal="center" vertical="center" wrapText="1"/>
    </xf>
    <xf numFmtId="9" fontId="8" fillId="10" borderId="6" xfId="2" applyFont="1" applyFill="1" applyBorder="1" applyAlignment="1">
      <alignment horizontal="center" vertical="center" wrapText="1"/>
    </xf>
    <xf numFmtId="4" fontId="8" fillId="9" borderId="4" xfId="0" applyNumberFormat="1" applyFont="1" applyFill="1" applyBorder="1" applyAlignment="1">
      <alignment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3" fontId="8" fillId="9" borderId="6" xfId="2" applyNumberFormat="1" applyFont="1" applyFill="1" applyBorder="1" applyAlignment="1">
      <alignment horizontal="center" vertical="center" wrapText="1"/>
    </xf>
    <xf numFmtId="0" fontId="7" fillId="11" borderId="6" xfId="0" applyFont="1" applyFill="1" applyBorder="1" applyAlignment="1">
      <alignment vertical="center" wrapText="1"/>
    </xf>
    <xf numFmtId="9" fontId="7" fillId="11" borderId="4" xfId="2" applyFont="1" applyFill="1" applyBorder="1" applyAlignment="1">
      <alignment vertical="center" wrapText="1"/>
    </xf>
    <xf numFmtId="9" fontId="7" fillId="11" borderId="6" xfId="2" applyFont="1" applyFill="1" applyBorder="1" applyAlignment="1">
      <alignment vertical="center" wrapText="1"/>
    </xf>
    <xf numFmtId="0" fontId="8" fillId="11" borderId="6" xfId="0" applyFont="1" applyFill="1" applyBorder="1" applyAlignment="1">
      <alignment vertical="center" wrapText="1"/>
    </xf>
    <xf numFmtId="0" fontId="9" fillId="11" borderId="6" xfId="0" applyFont="1" applyFill="1" applyBorder="1" applyAlignment="1">
      <alignment vertical="center" wrapText="1"/>
    </xf>
    <xf numFmtId="0" fontId="8" fillId="11" borderId="6" xfId="0" applyFont="1" applyFill="1" applyBorder="1" applyAlignment="1">
      <alignment horizontal="center" vertical="center" wrapText="1"/>
    </xf>
    <xf numFmtId="9" fontId="8" fillId="11" borderId="6" xfId="2" applyFont="1" applyFill="1" applyBorder="1" applyAlignment="1">
      <alignment horizontal="center" vertical="center" wrapText="1"/>
    </xf>
    <xf numFmtId="3" fontId="8" fillId="11" borderId="6" xfId="0" applyNumberFormat="1" applyFont="1" applyFill="1" applyBorder="1" applyAlignment="1">
      <alignment horizontal="center" vertical="center" wrapText="1"/>
    </xf>
    <xf numFmtId="14" fontId="8" fillId="11" borderId="6" xfId="0" applyNumberFormat="1" applyFont="1" applyFill="1" applyBorder="1" applyAlignment="1">
      <alignment horizontal="center" vertical="center" wrapText="1"/>
    </xf>
    <xf numFmtId="0" fontId="7" fillId="12" borderId="6" xfId="0" applyFont="1" applyFill="1" applyBorder="1" applyAlignment="1">
      <alignment vertical="center" wrapText="1"/>
    </xf>
    <xf numFmtId="9" fontId="7" fillId="12" borderId="6" xfId="2" applyFont="1" applyFill="1" applyBorder="1" applyAlignment="1">
      <alignment vertical="center" wrapText="1"/>
    </xf>
    <xf numFmtId="0" fontId="8" fillId="12" borderId="6" xfId="0" applyFont="1" applyFill="1" applyBorder="1" applyAlignment="1">
      <alignment vertical="center" wrapText="1"/>
    </xf>
    <xf numFmtId="0" fontId="8" fillId="12" borderId="6" xfId="0" applyFont="1" applyFill="1" applyBorder="1" applyAlignment="1">
      <alignment horizontal="center" vertical="center" wrapText="1"/>
    </xf>
    <xf numFmtId="9" fontId="8" fillId="12" borderId="6" xfId="2" applyFont="1" applyFill="1" applyBorder="1" applyAlignment="1">
      <alignment horizontal="center" vertical="center" wrapText="1"/>
    </xf>
    <xf numFmtId="3" fontId="8" fillId="12" borderId="6" xfId="0" applyNumberFormat="1" applyFont="1" applyFill="1" applyBorder="1" applyAlignment="1">
      <alignment horizontal="center" vertical="center" wrapText="1"/>
    </xf>
    <xf numFmtId="14" fontId="8" fillId="12" borderId="6" xfId="0" applyNumberFormat="1" applyFont="1" applyFill="1" applyBorder="1" applyAlignment="1">
      <alignment horizontal="center" vertical="center" wrapText="1"/>
    </xf>
    <xf numFmtId="0" fontId="7" fillId="13" borderId="6" xfId="0" applyFont="1" applyFill="1" applyBorder="1" applyAlignment="1">
      <alignment vertical="center" wrapText="1"/>
    </xf>
    <xf numFmtId="9" fontId="7" fillId="13" borderId="6" xfId="2" applyFont="1" applyFill="1" applyBorder="1" applyAlignment="1">
      <alignment vertical="center" wrapText="1"/>
    </xf>
    <xf numFmtId="9" fontId="7" fillId="13" borderId="4" xfId="2" applyFont="1" applyFill="1" applyBorder="1" applyAlignment="1">
      <alignment vertical="center" wrapText="1"/>
    </xf>
    <xf numFmtId="0" fontId="8" fillId="13" borderId="6" xfId="0" applyFont="1" applyFill="1" applyBorder="1" applyAlignment="1">
      <alignment horizontal="center" vertical="center" wrapText="1"/>
    </xf>
    <xf numFmtId="9" fontId="8" fillId="13" borderId="6" xfId="2" applyFont="1" applyFill="1" applyBorder="1" applyAlignment="1">
      <alignment horizontal="center" vertical="center" wrapText="1"/>
    </xf>
    <xf numFmtId="3" fontId="8" fillId="13" borderId="6" xfId="0" applyNumberFormat="1" applyFont="1" applyFill="1" applyBorder="1" applyAlignment="1">
      <alignment horizontal="center" vertical="center" wrapText="1"/>
    </xf>
    <xf numFmtId="14" fontId="8" fillId="13" borderId="6" xfId="0" applyNumberFormat="1" applyFont="1" applyFill="1" applyBorder="1" applyAlignment="1">
      <alignment horizontal="center" vertical="center" wrapText="1"/>
    </xf>
    <xf numFmtId="0" fontId="8" fillId="13" borderId="6" xfId="0" applyFont="1" applyFill="1" applyBorder="1" applyAlignment="1">
      <alignment vertical="center" wrapText="1"/>
    </xf>
    <xf numFmtId="0" fontId="8" fillId="13" borderId="4" xfId="0" applyFont="1" applyFill="1" applyBorder="1" applyAlignment="1">
      <alignment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7" xfId="0" applyFont="1" applyFill="1" applyBorder="1" applyAlignment="1">
      <alignment horizontal="center" vertical="center" wrapText="1"/>
    </xf>
    <xf numFmtId="3" fontId="8" fillId="13" borderId="4" xfId="0" applyNumberFormat="1" applyFont="1" applyFill="1" applyBorder="1" applyAlignment="1">
      <alignment horizontal="center" vertical="center" wrapText="1"/>
    </xf>
    <xf numFmtId="3" fontId="8" fillId="13" borderId="5" xfId="0" applyNumberFormat="1" applyFont="1" applyFill="1" applyBorder="1" applyAlignment="1">
      <alignment horizontal="center" vertical="center" wrapText="1"/>
    </xf>
    <xf numFmtId="3" fontId="8" fillId="13" borderId="7"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2" fillId="0" borderId="0" xfId="0" applyFont="1"/>
    <xf numFmtId="0" fontId="0" fillId="0" borderId="6"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14" borderId="0" xfId="0" applyFill="1"/>
    <xf numFmtId="0" fontId="13" fillId="0" borderId="0" xfId="0" applyFont="1"/>
    <xf numFmtId="0" fontId="0" fillId="15" borderId="0" xfId="0" applyFill="1"/>
    <xf numFmtId="0" fontId="2" fillId="17" borderId="6" xfId="0" applyFont="1" applyFill="1" applyBorder="1" applyAlignment="1">
      <alignment horizontal="center" vertical="center" wrapText="1"/>
    </xf>
    <xf numFmtId="9" fontId="0" fillId="0" borderId="0" xfId="2" applyFont="1" applyBorder="1" applyAlignment="1">
      <alignment horizontal="center"/>
    </xf>
    <xf numFmtId="0" fontId="0" fillId="0" borderId="8" xfId="0" applyBorder="1" applyAlignment="1">
      <alignment horizontal="center"/>
    </xf>
    <xf numFmtId="0" fontId="2" fillId="12" borderId="6" xfId="0" applyFont="1" applyFill="1" applyBorder="1" applyAlignment="1">
      <alignment horizontal="center"/>
    </xf>
    <xf numFmtId="0" fontId="0" fillId="0" borderId="8" xfId="0" applyBorder="1" applyAlignment="1">
      <alignment horizontal="center" vertical="center"/>
    </xf>
    <xf numFmtId="0" fontId="2" fillId="0" borderId="8" xfId="0" applyFont="1" applyBorder="1" applyAlignment="1">
      <alignment horizontal="center" vertical="center"/>
    </xf>
    <xf numFmtId="9" fontId="0" fillId="0" borderId="8" xfId="0" applyNumberFormat="1" applyBorder="1" applyAlignment="1">
      <alignment horizontal="center"/>
    </xf>
    <xf numFmtId="0" fontId="2" fillId="12" borderId="0" xfId="0" applyFont="1" applyFill="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9" fontId="16" fillId="18" borderId="6" xfId="2" applyFont="1" applyFill="1" applyBorder="1" applyAlignment="1">
      <alignment horizontal="left" vertical="center" wrapText="1"/>
    </xf>
    <xf numFmtId="0" fontId="18" fillId="18" borderId="6"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19" borderId="4" xfId="0" applyFont="1" applyFill="1" applyBorder="1" applyAlignment="1">
      <alignment horizontal="left" vertical="center" wrapText="1"/>
    </xf>
    <xf numFmtId="0" fontId="18"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9" fontId="19" fillId="9" borderId="6" xfId="2" applyFont="1" applyFill="1" applyBorder="1" applyAlignment="1">
      <alignment horizontal="left" vertical="center" wrapText="1"/>
    </xf>
    <xf numFmtId="3" fontId="18" fillId="9" borderId="6" xfId="0" applyNumberFormat="1" applyFont="1" applyFill="1" applyBorder="1" applyAlignment="1">
      <alignment horizontal="left" vertical="center" wrapText="1"/>
    </xf>
    <xf numFmtId="9" fontId="18" fillId="9" borderId="6" xfId="2" applyFont="1" applyFill="1" applyBorder="1" applyAlignment="1">
      <alignment horizontal="left" vertical="center" wrapText="1"/>
    </xf>
    <xf numFmtId="14" fontId="18" fillId="9" borderId="6" xfId="0" applyNumberFormat="1" applyFont="1" applyFill="1" applyBorder="1" applyAlignment="1">
      <alignment horizontal="left" vertical="center" wrapText="1"/>
    </xf>
    <xf numFmtId="9" fontId="18" fillId="9" borderId="6" xfId="0" applyNumberFormat="1" applyFont="1" applyFill="1" applyBorder="1" applyAlignment="1">
      <alignment horizontal="left" vertical="center" wrapText="1"/>
    </xf>
    <xf numFmtId="44" fontId="18" fillId="9" borderId="6" xfId="1" applyFont="1" applyFill="1" applyBorder="1" applyAlignment="1">
      <alignment horizontal="left" vertical="center" wrapText="1"/>
    </xf>
    <xf numFmtId="0" fontId="18" fillId="9" borderId="6" xfId="2" applyNumberFormat="1" applyFont="1" applyFill="1" applyBorder="1" applyAlignment="1">
      <alignment horizontal="left" vertical="center" wrapText="1"/>
    </xf>
    <xf numFmtId="3" fontId="18" fillId="9" borderId="6" xfId="2" applyNumberFormat="1" applyFont="1" applyFill="1" applyBorder="1" applyAlignment="1">
      <alignment horizontal="left" vertical="center" wrapText="1"/>
    </xf>
    <xf numFmtId="0" fontId="19" fillId="12" borderId="6" xfId="0" applyFont="1" applyFill="1" applyBorder="1" applyAlignment="1">
      <alignment horizontal="left" vertical="center" wrapText="1"/>
    </xf>
    <xf numFmtId="9" fontId="19" fillId="12" borderId="6" xfId="2" applyFont="1" applyFill="1" applyBorder="1" applyAlignment="1">
      <alignment horizontal="left" vertical="center" wrapText="1"/>
    </xf>
    <xf numFmtId="0" fontId="18" fillId="12" borderId="6" xfId="0" applyFont="1" applyFill="1" applyBorder="1" applyAlignment="1">
      <alignment horizontal="left" vertical="center" wrapText="1"/>
    </xf>
    <xf numFmtId="9" fontId="18" fillId="12" borderId="6" xfId="2" applyFont="1" applyFill="1" applyBorder="1" applyAlignment="1">
      <alignment horizontal="left" vertical="center" wrapText="1"/>
    </xf>
    <xf numFmtId="3" fontId="18" fillId="12" borderId="6" xfId="0" applyNumberFormat="1" applyFont="1" applyFill="1" applyBorder="1" applyAlignment="1">
      <alignment horizontal="left" vertical="center" wrapText="1"/>
    </xf>
    <xf numFmtId="14" fontId="18" fillId="12" borderId="6" xfId="0" applyNumberFormat="1" applyFont="1" applyFill="1" applyBorder="1" applyAlignment="1">
      <alignment horizontal="left" vertical="center" wrapText="1"/>
    </xf>
    <xf numFmtId="0" fontId="19" fillId="13" borderId="6" xfId="0" applyFont="1" applyFill="1" applyBorder="1" applyAlignment="1">
      <alignment horizontal="left" vertical="center" wrapText="1"/>
    </xf>
    <xf numFmtId="9" fontId="19" fillId="13" borderId="6" xfId="2" applyFont="1" applyFill="1" applyBorder="1" applyAlignment="1">
      <alignment horizontal="left" vertical="center" wrapText="1"/>
    </xf>
    <xf numFmtId="0" fontId="18" fillId="13" borderId="6" xfId="0" applyFont="1" applyFill="1" applyBorder="1" applyAlignment="1">
      <alignment horizontal="left" vertical="center" wrapText="1"/>
    </xf>
    <xf numFmtId="9" fontId="18" fillId="13" borderId="6" xfId="2" applyFont="1" applyFill="1" applyBorder="1" applyAlignment="1">
      <alignment horizontal="left" vertical="center" wrapText="1"/>
    </xf>
    <xf numFmtId="3" fontId="18" fillId="13" borderId="6" xfId="0" applyNumberFormat="1" applyFont="1" applyFill="1" applyBorder="1" applyAlignment="1">
      <alignment horizontal="left" vertical="center" wrapText="1"/>
    </xf>
    <xf numFmtId="14" fontId="18" fillId="13" borderId="6" xfId="0" applyNumberFormat="1" applyFont="1" applyFill="1" applyBorder="1" applyAlignment="1">
      <alignment horizontal="left" vertical="center" wrapText="1"/>
    </xf>
    <xf numFmtId="1" fontId="18" fillId="13" borderId="6" xfId="2" applyNumberFormat="1" applyFont="1" applyFill="1" applyBorder="1" applyAlignment="1">
      <alignment horizontal="left" vertical="center" wrapText="1"/>
    </xf>
    <xf numFmtId="44" fontId="18" fillId="13" borderId="6" xfId="1" applyFont="1" applyFill="1" applyBorder="1" applyAlignment="1">
      <alignment horizontal="left" vertical="center" wrapText="1"/>
    </xf>
    <xf numFmtId="0" fontId="19" fillId="18" borderId="6" xfId="0" applyFont="1" applyFill="1" applyBorder="1" applyAlignment="1">
      <alignment horizontal="left" vertical="center" wrapText="1"/>
    </xf>
    <xf numFmtId="9" fontId="19" fillId="18" borderId="6" xfId="2" applyFont="1" applyFill="1" applyBorder="1" applyAlignment="1">
      <alignment horizontal="left" vertical="center" wrapText="1"/>
    </xf>
    <xf numFmtId="9" fontId="18" fillId="18" borderId="6" xfId="2" applyFont="1" applyFill="1" applyBorder="1" applyAlignment="1">
      <alignment horizontal="left" vertical="center" wrapText="1"/>
    </xf>
    <xf numFmtId="3" fontId="18" fillId="18" borderId="6" xfId="0" applyNumberFormat="1" applyFont="1" applyFill="1" applyBorder="1" applyAlignment="1">
      <alignment horizontal="left" vertical="center" wrapText="1"/>
    </xf>
    <xf numFmtId="14" fontId="18" fillId="18" borderId="6" xfId="0" applyNumberFormat="1" applyFont="1" applyFill="1" applyBorder="1" applyAlignment="1">
      <alignment horizontal="left" vertical="center" wrapText="1"/>
    </xf>
    <xf numFmtId="1" fontId="18" fillId="18" borderId="6" xfId="2" applyNumberFormat="1" applyFont="1" applyFill="1" applyBorder="1" applyAlignment="1">
      <alignment horizontal="left" vertical="center" wrapText="1"/>
    </xf>
    <xf numFmtId="0" fontId="18" fillId="21" borderId="4" xfId="0" applyFont="1" applyFill="1" applyBorder="1" applyAlignment="1">
      <alignment horizontal="left" textRotation="90" wrapText="1"/>
    </xf>
    <xf numFmtId="0" fontId="18" fillId="20" borderId="4" xfId="0" applyFont="1" applyFill="1" applyBorder="1" applyAlignment="1">
      <alignment horizontal="left" textRotation="90"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9" fontId="18" fillId="9" borderId="6" xfId="2" applyNumberFormat="1" applyFont="1" applyFill="1" applyBorder="1" applyAlignment="1">
      <alignment horizontal="left" vertical="center" wrapText="1"/>
    </xf>
    <xf numFmtId="0" fontId="17" fillId="18" borderId="6" xfId="0" applyFont="1" applyFill="1" applyBorder="1" applyAlignment="1">
      <alignment horizontal="left" vertical="center" wrapText="1"/>
    </xf>
    <xf numFmtId="9" fontId="17" fillId="18" borderId="6" xfId="2" applyFont="1" applyFill="1" applyBorder="1" applyAlignment="1">
      <alignment horizontal="left" vertical="center" wrapText="1"/>
    </xf>
    <xf numFmtId="3" fontId="17" fillId="18" borderId="6" xfId="0" applyNumberFormat="1" applyFont="1" applyFill="1" applyBorder="1" applyAlignment="1">
      <alignment horizontal="left" vertical="center" wrapText="1"/>
    </xf>
    <xf numFmtId="0" fontId="16" fillId="18" borderId="6" xfId="0" applyFont="1" applyFill="1" applyBorder="1" applyAlignment="1">
      <alignment horizontal="left" vertical="center" wrapText="1"/>
    </xf>
    <xf numFmtId="14" fontId="17" fillId="18" borderId="6" xfId="0" applyNumberFormat="1" applyFont="1" applyFill="1" applyBorder="1" applyAlignment="1">
      <alignment horizontal="left" vertical="center" wrapText="1"/>
    </xf>
    <xf numFmtId="0" fontId="2" fillId="12" borderId="6" xfId="0" applyFont="1" applyFill="1" applyBorder="1" applyAlignment="1">
      <alignment horizontal="center"/>
    </xf>
    <xf numFmtId="0" fontId="0" fillId="0" borderId="0" xfId="0" applyAlignment="1">
      <alignment horizontal="center" vertical="center" wrapText="1"/>
    </xf>
    <xf numFmtId="0" fontId="0" fillId="0" borderId="8" xfId="0"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wrapText="1"/>
    </xf>
    <xf numFmtId="0" fontId="0" fillId="0" borderId="0" xfId="0" applyAlignment="1">
      <alignment horizontal="center" wrapText="1"/>
    </xf>
    <xf numFmtId="0" fontId="0" fillId="0" borderId="0" xfId="0" applyAlignment="1">
      <alignment horizontal="lef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8" fillId="16" borderId="0" xfId="0" applyFont="1" applyFill="1" applyAlignment="1">
      <alignment horizontal="center" vertical="center" wrapText="1"/>
    </xf>
    <xf numFmtId="0" fontId="8" fillId="16" borderId="13"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9"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16" borderId="11" xfId="0" applyFont="1" applyFill="1" applyBorder="1" applyAlignment="1">
      <alignment horizontal="center" vertical="center" wrapText="1"/>
    </xf>
    <xf numFmtId="9" fontId="19" fillId="9" borderId="6" xfId="0" applyNumberFormat="1" applyFont="1" applyFill="1" applyBorder="1" applyAlignment="1">
      <alignment horizontal="left" vertical="center" wrapText="1"/>
    </xf>
    <xf numFmtId="0" fontId="18" fillId="18" borderId="6" xfId="0" applyFont="1" applyFill="1" applyBorder="1" applyAlignment="1">
      <alignment horizontal="left" vertical="center" wrapText="1"/>
    </xf>
    <xf numFmtId="9" fontId="19" fillId="18" borderId="6" xfId="0" applyNumberFormat="1" applyFont="1" applyFill="1" applyBorder="1" applyAlignment="1">
      <alignment horizontal="left" vertical="center" wrapText="1"/>
    </xf>
    <xf numFmtId="9" fontId="18" fillId="18" borderId="6" xfId="0" applyNumberFormat="1" applyFont="1" applyFill="1" applyBorder="1" applyAlignment="1">
      <alignment horizontal="left" vertical="center" wrapText="1"/>
    </xf>
    <xf numFmtId="0" fontId="19" fillId="18" borderId="4"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9" fillId="18" borderId="7" xfId="0" applyFont="1" applyFill="1" applyBorder="1" applyAlignment="1">
      <alignment horizontal="center" vertical="center" wrapText="1"/>
    </xf>
    <xf numFmtId="9" fontId="19" fillId="18" borderId="6" xfId="2" applyFont="1" applyFill="1" applyBorder="1" applyAlignment="1">
      <alignment horizontal="center" vertical="center" wrapText="1"/>
    </xf>
    <xf numFmtId="9" fontId="19" fillId="18" borderId="4" xfId="2" applyFont="1" applyFill="1" applyBorder="1" applyAlignment="1">
      <alignment horizontal="center" vertical="center" wrapText="1"/>
    </xf>
    <xf numFmtId="9" fontId="19" fillId="18" borderId="5" xfId="2" applyFont="1" applyFill="1" applyBorder="1" applyAlignment="1">
      <alignment horizontal="center" vertical="center" wrapText="1"/>
    </xf>
    <xf numFmtId="9" fontId="19" fillId="18" borderId="7" xfId="2"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3" borderId="4"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9" fontId="19" fillId="13" borderId="4" xfId="2" applyFont="1" applyFill="1" applyBorder="1" applyAlignment="1">
      <alignment horizontal="center" vertical="center" wrapText="1"/>
    </xf>
    <xf numFmtId="9" fontId="19" fillId="13" borderId="5" xfId="2" applyFont="1" applyFill="1" applyBorder="1" applyAlignment="1">
      <alignment horizontal="center" vertical="center" wrapText="1"/>
    </xf>
    <xf numFmtId="9" fontId="19" fillId="13" borderId="7" xfId="2" applyFont="1" applyFill="1" applyBorder="1" applyAlignment="1">
      <alignment horizontal="center" vertical="center" wrapText="1"/>
    </xf>
    <xf numFmtId="9" fontId="19" fillId="12" borderId="4" xfId="2" applyFont="1" applyFill="1" applyBorder="1" applyAlignment="1">
      <alignment horizontal="center" vertical="center" wrapText="1"/>
    </xf>
    <xf numFmtId="9" fontId="19" fillId="12" borderId="5" xfId="2" applyFont="1" applyFill="1" applyBorder="1" applyAlignment="1">
      <alignment horizontal="center" vertical="center" wrapText="1"/>
    </xf>
    <xf numFmtId="9" fontId="19" fillId="12" borderId="7" xfId="2"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5" xfId="0" applyFont="1" applyFill="1" applyBorder="1" applyAlignment="1">
      <alignment horizontal="center" vertical="center" wrapText="1"/>
    </xf>
    <xf numFmtId="9" fontId="18" fillId="12" borderId="4" xfId="2" applyFont="1" applyFill="1" applyBorder="1" applyAlignment="1">
      <alignment horizontal="center" vertical="center" wrapText="1"/>
    </xf>
    <xf numFmtId="9" fontId="18" fillId="12" borderId="5" xfId="2" applyFont="1" applyFill="1" applyBorder="1" applyAlignment="1">
      <alignment horizontal="center" vertical="center" wrapText="1"/>
    </xf>
    <xf numFmtId="9" fontId="18" fillId="12" borderId="7" xfId="2" applyFont="1" applyFill="1" applyBorder="1" applyAlignment="1">
      <alignment horizontal="center" vertical="center" wrapText="1"/>
    </xf>
    <xf numFmtId="3" fontId="18" fillId="12" borderId="6" xfId="0" applyNumberFormat="1" applyFont="1" applyFill="1" applyBorder="1" applyAlignment="1">
      <alignment horizontal="center" vertical="center" wrapText="1"/>
    </xf>
    <xf numFmtId="3" fontId="18" fillId="12" borderId="4" xfId="0" applyNumberFormat="1" applyFont="1" applyFill="1" applyBorder="1" applyAlignment="1">
      <alignment horizontal="center" vertical="center" wrapText="1"/>
    </xf>
    <xf numFmtId="3" fontId="18" fillId="12" borderId="5" xfId="0" applyNumberFormat="1" applyFont="1" applyFill="1" applyBorder="1" applyAlignment="1">
      <alignment horizontal="center" vertical="center" wrapText="1"/>
    </xf>
    <xf numFmtId="3" fontId="18" fillId="12" borderId="7" xfId="0" applyNumberFormat="1"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8" fillId="13" borderId="7" xfId="0" applyFont="1" applyFill="1" applyBorder="1" applyAlignment="1">
      <alignment horizontal="center" vertical="center" wrapText="1"/>
    </xf>
    <xf numFmtId="9" fontId="20" fillId="13" borderId="4" xfId="2" applyFont="1" applyFill="1" applyBorder="1" applyAlignment="1">
      <alignment horizontal="center" vertical="center" wrapText="1"/>
    </xf>
    <xf numFmtId="9" fontId="20" fillId="13" borderId="7" xfId="2" applyFont="1" applyFill="1" applyBorder="1" applyAlignment="1">
      <alignment horizontal="center" vertical="center" wrapText="1"/>
    </xf>
    <xf numFmtId="1" fontId="20" fillId="13" borderId="4" xfId="2" applyNumberFormat="1" applyFont="1" applyFill="1" applyBorder="1" applyAlignment="1">
      <alignment horizontal="center" vertical="center" wrapText="1"/>
    </xf>
    <xf numFmtId="9" fontId="20" fillId="13" borderId="5" xfId="2" applyFont="1" applyFill="1" applyBorder="1" applyAlignment="1">
      <alignment horizontal="center" vertical="center" wrapText="1"/>
    </xf>
    <xf numFmtId="1" fontId="20" fillId="13" borderId="5" xfId="2" applyNumberFormat="1" applyFont="1" applyFill="1" applyBorder="1" applyAlignment="1">
      <alignment horizontal="center" vertical="center" wrapText="1"/>
    </xf>
    <xf numFmtId="1" fontId="20" fillId="13" borderId="7" xfId="2" applyNumberFormat="1" applyFont="1" applyFill="1" applyBorder="1" applyAlignment="1">
      <alignment horizontal="center" vertical="center" wrapText="1"/>
    </xf>
    <xf numFmtId="3" fontId="20" fillId="13" borderId="4" xfId="2" applyNumberFormat="1" applyFont="1" applyFill="1" applyBorder="1" applyAlignment="1">
      <alignment horizontal="center" vertical="center" wrapText="1"/>
    </xf>
    <xf numFmtId="3" fontId="20" fillId="13" borderId="5" xfId="2" applyNumberFormat="1" applyFont="1" applyFill="1" applyBorder="1" applyAlignment="1">
      <alignment horizontal="center" vertical="center" wrapText="1"/>
    </xf>
    <xf numFmtId="3" fontId="20" fillId="13" borderId="7" xfId="2" applyNumberFormat="1" applyFont="1" applyFill="1" applyBorder="1" applyAlignment="1">
      <alignment horizontal="center" vertical="center" wrapText="1"/>
    </xf>
    <xf numFmtId="9" fontId="20" fillId="18" borderId="4" xfId="2" applyFont="1" applyFill="1" applyBorder="1" applyAlignment="1">
      <alignment horizontal="center" vertical="center" wrapText="1"/>
    </xf>
    <xf numFmtId="1" fontId="20" fillId="18" borderId="4" xfId="2" applyNumberFormat="1" applyFont="1" applyFill="1" applyBorder="1" applyAlignment="1">
      <alignment horizontal="center" vertical="center" wrapText="1"/>
    </xf>
    <xf numFmtId="9" fontId="20" fillId="18" borderId="7" xfId="2" applyFont="1" applyFill="1" applyBorder="1" applyAlignment="1">
      <alignment horizontal="center" vertical="center" wrapText="1"/>
    </xf>
    <xf numFmtId="1" fontId="20" fillId="18" borderId="7" xfId="2" applyNumberFormat="1" applyFont="1" applyFill="1" applyBorder="1" applyAlignment="1">
      <alignment horizontal="center" vertical="center" wrapText="1"/>
    </xf>
    <xf numFmtId="2" fontId="20" fillId="18" borderId="4" xfId="2" applyNumberFormat="1" applyFont="1" applyFill="1" applyBorder="1" applyAlignment="1">
      <alignment horizontal="center" vertical="center" wrapText="1"/>
    </xf>
    <xf numFmtId="2" fontId="20" fillId="18" borderId="7" xfId="2" applyNumberFormat="1" applyFont="1" applyFill="1" applyBorder="1" applyAlignment="1">
      <alignment horizontal="center" vertical="center" wrapText="1"/>
    </xf>
    <xf numFmtId="9" fontId="21" fillId="18" borderId="4" xfId="2" applyFont="1" applyFill="1" applyBorder="1" applyAlignment="1">
      <alignment horizontal="center" vertical="center" wrapText="1"/>
    </xf>
    <xf numFmtId="9" fontId="21" fillId="18" borderId="7" xfId="2" applyFont="1" applyFill="1" applyBorder="1" applyAlignment="1">
      <alignment horizontal="center" vertical="center" wrapText="1"/>
    </xf>
    <xf numFmtId="2" fontId="20" fillId="18" borderId="5" xfId="2" applyNumberFormat="1" applyFont="1" applyFill="1" applyBorder="1" applyAlignment="1">
      <alignment horizontal="center" vertical="center" wrapText="1"/>
    </xf>
    <xf numFmtId="3" fontId="18" fillId="18" borderId="6" xfId="0" applyNumberFormat="1" applyFont="1" applyFill="1" applyBorder="1" applyAlignment="1">
      <alignment horizontal="center" vertical="center" wrapText="1"/>
    </xf>
    <xf numFmtId="3" fontId="18" fillId="18" borderId="4" xfId="0" applyNumberFormat="1" applyFont="1" applyFill="1" applyBorder="1" applyAlignment="1">
      <alignment horizontal="center" vertical="center" wrapText="1"/>
    </xf>
    <xf numFmtId="3" fontId="18" fillId="18" borderId="5" xfId="0" applyNumberFormat="1" applyFont="1" applyFill="1" applyBorder="1" applyAlignment="1">
      <alignment horizontal="center" vertical="center" wrapText="1"/>
    </xf>
    <xf numFmtId="3" fontId="18" fillId="18" borderId="7" xfId="0" applyNumberFormat="1" applyFont="1" applyFill="1" applyBorder="1" applyAlignment="1">
      <alignment horizontal="center" vertical="center" wrapText="1"/>
    </xf>
    <xf numFmtId="9" fontId="18" fillId="18" borderId="6" xfId="2" applyFont="1" applyFill="1" applyBorder="1" applyAlignment="1">
      <alignment horizontal="center" vertical="center" wrapText="1"/>
    </xf>
    <xf numFmtId="9" fontId="18" fillId="18" borderId="4" xfId="2" applyFont="1" applyFill="1" applyBorder="1" applyAlignment="1">
      <alignment horizontal="center" vertical="center" wrapText="1"/>
    </xf>
    <xf numFmtId="9" fontId="18" fillId="18" borderId="5" xfId="2" applyFont="1" applyFill="1" applyBorder="1" applyAlignment="1">
      <alignment horizontal="center" vertical="center" wrapText="1"/>
    </xf>
    <xf numFmtId="9" fontId="18" fillId="18" borderId="7" xfId="2" applyFont="1" applyFill="1" applyBorder="1" applyAlignment="1">
      <alignment horizontal="center" vertical="center" wrapText="1"/>
    </xf>
    <xf numFmtId="9" fontId="20" fillId="18" borderId="5" xfId="2" applyFont="1" applyFill="1" applyBorder="1" applyAlignment="1">
      <alignment horizontal="center" vertical="center" wrapText="1"/>
    </xf>
    <xf numFmtId="3" fontId="20" fillId="18" borderId="4" xfId="2" applyNumberFormat="1" applyFont="1" applyFill="1" applyBorder="1" applyAlignment="1">
      <alignment horizontal="center" vertical="center" wrapText="1"/>
    </xf>
    <xf numFmtId="3" fontId="20" fillId="18" borderId="5" xfId="2" applyNumberFormat="1" applyFont="1" applyFill="1" applyBorder="1" applyAlignment="1">
      <alignment horizontal="center" vertical="center" wrapText="1"/>
    </xf>
    <xf numFmtId="3" fontId="20" fillId="18" borderId="7" xfId="2" applyNumberFormat="1" applyFont="1" applyFill="1" applyBorder="1" applyAlignment="1">
      <alignment horizontal="center" vertical="center" wrapText="1"/>
    </xf>
    <xf numFmtId="9" fontId="21" fillId="18" borderId="5" xfId="2" applyFont="1" applyFill="1" applyBorder="1" applyAlignment="1">
      <alignment horizontal="center" vertical="center" wrapText="1"/>
    </xf>
    <xf numFmtId="0" fontId="20" fillId="18" borderId="4"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20" fillId="18" borderId="7" xfId="0" applyFont="1" applyFill="1" applyBorder="1" applyAlignment="1">
      <alignment horizontal="center" vertical="center" wrapText="1"/>
    </xf>
    <xf numFmtId="3" fontId="20" fillId="18" borderId="4" xfId="0" applyNumberFormat="1" applyFont="1" applyFill="1" applyBorder="1" applyAlignment="1">
      <alignment horizontal="center" vertical="center" wrapText="1"/>
    </xf>
    <xf numFmtId="3" fontId="20" fillId="18" borderId="5" xfId="0" applyNumberFormat="1" applyFont="1" applyFill="1" applyBorder="1" applyAlignment="1">
      <alignment horizontal="center" vertical="center" wrapText="1"/>
    </xf>
    <xf numFmtId="3" fontId="20" fillId="18" borderId="7" xfId="0" applyNumberFormat="1" applyFont="1" applyFill="1" applyBorder="1" applyAlignment="1">
      <alignment horizontal="center" vertical="center" wrapText="1"/>
    </xf>
    <xf numFmtId="0" fontId="21" fillId="18" borderId="4" xfId="0" applyFont="1" applyFill="1" applyBorder="1" applyAlignment="1">
      <alignment horizontal="center" vertical="center" wrapText="1"/>
    </xf>
    <xf numFmtId="0" fontId="21" fillId="18" borderId="5" xfId="0" applyFont="1" applyFill="1" applyBorder="1" applyAlignment="1">
      <alignment horizontal="center" vertical="center" wrapText="1"/>
    </xf>
    <xf numFmtId="0" fontId="21" fillId="18" borderId="7" xfId="0" applyFont="1" applyFill="1" applyBorder="1" applyAlignment="1">
      <alignment horizontal="center" vertical="center" wrapText="1"/>
    </xf>
    <xf numFmtId="0" fontId="18" fillId="18" borderId="6" xfId="0" applyFont="1" applyFill="1" applyBorder="1" applyAlignment="1">
      <alignment horizontal="center" vertical="center" wrapText="1"/>
    </xf>
    <xf numFmtId="14" fontId="18" fillId="18" borderId="6" xfId="0" applyNumberFormat="1" applyFont="1" applyFill="1" applyBorder="1" applyAlignment="1">
      <alignment horizontal="center" vertical="center" wrapText="1"/>
    </xf>
    <xf numFmtId="9" fontId="18" fillId="18" borderId="6" xfId="0" applyNumberFormat="1" applyFont="1" applyFill="1" applyBorder="1" applyAlignment="1">
      <alignment horizontal="center" vertical="center" wrapText="1"/>
    </xf>
    <xf numFmtId="0" fontId="17" fillId="18" borderId="6" xfId="0" applyFont="1" applyFill="1" applyBorder="1" applyAlignment="1">
      <alignment horizontal="center" vertical="center" wrapText="1"/>
    </xf>
    <xf numFmtId="3" fontId="17" fillId="18" borderId="6" xfId="0" applyNumberFormat="1" applyFont="1" applyFill="1" applyBorder="1" applyAlignment="1">
      <alignment horizontal="center" vertical="center" wrapText="1"/>
    </xf>
    <xf numFmtId="9" fontId="17" fillId="18" borderId="6" xfId="2" applyFont="1" applyFill="1" applyBorder="1" applyAlignment="1">
      <alignment horizontal="center" vertical="center" wrapText="1"/>
    </xf>
    <xf numFmtId="14" fontId="17" fillId="18" borderId="6" xfId="0" applyNumberFormat="1" applyFont="1" applyFill="1" applyBorder="1" applyAlignment="1">
      <alignment horizontal="center" vertical="center" wrapText="1"/>
    </xf>
    <xf numFmtId="9" fontId="19" fillId="9" borderId="4" xfId="2" applyFont="1" applyFill="1" applyBorder="1" applyAlignment="1">
      <alignment horizontal="center" vertical="center" wrapText="1"/>
    </xf>
    <xf numFmtId="9" fontId="19" fillId="9" borderId="5" xfId="2" applyFont="1" applyFill="1" applyBorder="1" applyAlignment="1">
      <alignment horizontal="center" vertical="center" wrapText="1"/>
    </xf>
    <xf numFmtId="9" fontId="19" fillId="9" borderId="7" xfId="2" applyFont="1" applyFill="1" applyBorder="1" applyAlignment="1">
      <alignment horizontal="center" vertical="center" wrapText="1"/>
    </xf>
    <xf numFmtId="9" fontId="20" fillId="9" borderId="4" xfId="2" applyFont="1" applyFill="1" applyBorder="1" applyAlignment="1">
      <alignment horizontal="center" vertical="center" wrapText="1"/>
    </xf>
    <xf numFmtId="9" fontId="20" fillId="9" borderId="5" xfId="2" applyFont="1" applyFill="1" applyBorder="1" applyAlignment="1">
      <alignment horizontal="center" vertical="center" wrapText="1"/>
    </xf>
    <xf numFmtId="9" fontId="20" fillId="9" borderId="7" xfId="2" applyFont="1" applyFill="1" applyBorder="1" applyAlignment="1">
      <alignment horizontal="center" vertical="center" wrapText="1"/>
    </xf>
    <xf numFmtId="1" fontId="20" fillId="9" borderId="4" xfId="2" applyNumberFormat="1" applyFont="1" applyFill="1" applyBorder="1" applyAlignment="1">
      <alignment horizontal="center" vertical="center" wrapText="1"/>
    </xf>
    <xf numFmtId="1" fontId="20" fillId="9" borderId="5" xfId="2" applyNumberFormat="1" applyFont="1" applyFill="1" applyBorder="1" applyAlignment="1">
      <alignment horizontal="center" vertical="center" wrapText="1"/>
    </xf>
    <xf numFmtId="1" fontId="20" fillId="9" borderId="7" xfId="2" applyNumberFormat="1" applyFont="1" applyFill="1" applyBorder="1" applyAlignment="1">
      <alignment horizontal="center" vertical="center" wrapText="1"/>
    </xf>
    <xf numFmtId="9" fontId="21" fillId="9" borderId="4" xfId="2" applyFont="1" applyFill="1" applyBorder="1" applyAlignment="1">
      <alignment horizontal="center" vertical="center" wrapText="1"/>
    </xf>
    <xf numFmtId="9" fontId="21" fillId="9" borderId="5" xfId="2" applyFont="1" applyFill="1" applyBorder="1" applyAlignment="1">
      <alignment horizontal="center" vertical="center" wrapText="1"/>
    </xf>
    <xf numFmtId="9" fontId="21" fillId="9" borderId="7" xfId="2"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7" xfId="0" applyFont="1" applyFill="1" applyBorder="1" applyAlignment="1">
      <alignment horizontal="center" vertical="center" wrapText="1"/>
    </xf>
    <xf numFmtId="9" fontId="18" fillId="9" borderId="6" xfId="2" applyFont="1" applyFill="1" applyBorder="1" applyAlignment="1">
      <alignment horizontal="center" vertical="center" wrapText="1"/>
    </xf>
    <xf numFmtId="3" fontId="18" fillId="9" borderId="6" xfId="0" applyNumberFormat="1" applyFont="1" applyFill="1" applyBorder="1" applyAlignment="1">
      <alignment horizontal="center" vertical="center" wrapText="1"/>
    </xf>
    <xf numFmtId="9" fontId="18" fillId="9" borderId="4" xfId="2" applyFont="1" applyFill="1" applyBorder="1" applyAlignment="1">
      <alignment horizontal="center" vertical="center" wrapText="1"/>
    </xf>
    <xf numFmtId="9" fontId="18" fillId="9" borderId="7" xfId="2" applyFont="1" applyFill="1" applyBorder="1" applyAlignment="1">
      <alignment horizontal="center" vertical="center" wrapText="1"/>
    </xf>
    <xf numFmtId="3" fontId="18" fillId="9" borderId="4" xfId="0" applyNumberFormat="1" applyFont="1" applyFill="1" applyBorder="1" applyAlignment="1">
      <alignment horizontal="center" vertical="center" wrapText="1"/>
    </xf>
    <xf numFmtId="3" fontId="18" fillId="9" borderId="7" xfId="0" applyNumberFormat="1" applyFont="1" applyFill="1" applyBorder="1" applyAlignment="1">
      <alignment horizontal="center" vertical="center" wrapText="1"/>
    </xf>
    <xf numFmtId="0" fontId="18" fillId="9" borderId="5" xfId="0" applyFont="1" applyFill="1" applyBorder="1" applyAlignment="1">
      <alignment horizontal="center" vertical="center" wrapText="1"/>
    </xf>
    <xf numFmtId="3" fontId="18" fillId="9" borderId="5" xfId="0" applyNumberFormat="1" applyFont="1" applyFill="1" applyBorder="1" applyAlignment="1">
      <alignment horizontal="center" vertical="center" wrapText="1"/>
    </xf>
    <xf numFmtId="9" fontId="18" fillId="9" borderId="5" xfId="2" applyFont="1" applyFill="1" applyBorder="1" applyAlignment="1">
      <alignment horizontal="center" vertical="center" wrapText="1"/>
    </xf>
    <xf numFmtId="14" fontId="18" fillId="9" borderId="6" xfId="0" applyNumberFormat="1" applyFont="1" applyFill="1" applyBorder="1" applyAlignment="1">
      <alignment horizontal="center" vertical="center" wrapText="1"/>
    </xf>
    <xf numFmtId="9" fontId="18" fillId="9" borderId="6" xfId="0" applyNumberFormat="1" applyFont="1" applyFill="1" applyBorder="1" applyAlignment="1">
      <alignment horizontal="center" vertical="center" wrapText="1"/>
    </xf>
    <xf numFmtId="9" fontId="18" fillId="12" borderId="6" xfId="2" applyFont="1" applyFill="1" applyBorder="1" applyAlignment="1">
      <alignment horizontal="center" vertical="center" wrapText="1"/>
    </xf>
    <xf numFmtId="14" fontId="18" fillId="12" borderId="6" xfId="0" applyNumberFormat="1" applyFont="1" applyFill="1" applyBorder="1" applyAlignment="1">
      <alignment horizontal="center" vertical="center" wrapText="1"/>
    </xf>
    <xf numFmtId="3" fontId="18" fillId="13" borderId="6" xfId="0" applyNumberFormat="1" applyFont="1" applyFill="1" applyBorder="1" applyAlignment="1">
      <alignment horizontal="center" vertical="center" wrapText="1"/>
    </xf>
    <xf numFmtId="9" fontId="18" fillId="13" borderId="6" xfId="2" applyFont="1" applyFill="1" applyBorder="1" applyAlignment="1">
      <alignment horizontal="center" vertical="center" wrapText="1"/>
    </xf>
    <xf numFmtId="14" fontId="18" fillId="13" borderId="6" xfId="0" applyNumberFormat="1" applyFont="1" applyFill="1" applyBorder="1" applyAlignment="1">
      <alignment horizontal="center" vertical="center" wrapText="1"/>
    </xf>
    <xf numFmtId="0" fontId="0" fillId="0" borderId="0" xfId="0" applyFont="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CD9C5"/>
      <color rgb="FFFCA7BB"/>
      <color rgb="FFFCED97"/>
      <color rgb="FFF7FA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3067050</xdr:colOff>
      <xdr:row>8</xdr:row>
      <xdr:rowOff>114300</xdr:rowOff>
    </xdr:to>
    <mc:AlternateContent xmlns:mc="http://schemas.openxmlformats.org/markup-compatibility/2006" xmlns:a14="http://schemas.microsoft.com/office/drawing/2010/main">
      <mc:Choice Requires="a14">
        <xdr:graphicFrame macro="">
          <xdr:nvGraphicFramePr>
            <xdr:cNvPr id="2" name="Dirección  responsable del Producto">
              <a:extLst>
                <a:ext uri="{FF2B5EF4-FFF2-40B4-BE49-F238E27FC236}">
                  <a16:creationId xmlns:a16="http://schemas.microsoft.com/office/drawing/2014/main" id="{021927C8-1AB6-F037-E955-851B34AE9222}"/>
                </a:ext>
              </a:extLst>
            </xdr:cNvPr>
            <xdr:cNvGraphicFramePr/>
          </xdr:nvGraphicFramePr>
          <xdr:xfrm>
            <a:off x="0" y="0"/>
            <a:ext cx="0" cy="0"/>
          </xdr:xfrm>
          <a:graphic>
            <a:graphicData uri="http://schemas.microsoft.com/office/drawing/2010/slicer">
              <sle:slicer xmlns:sle="http://schemas.microsoft.com/office/drawing/2010/slicer" name="Dirección  responsable del Producto"/>
            </a:graphicData>
          </a:graphic>
        </xdr:graphicFrame>
      </mc:Choice>
      <mc:Fallback xmlns="">
        <xdr:sp macro="" textlink="">
          <xdr:nvSpPr>
            <xdr:cNvPr id="0" name=""/>
            <xdr:cNvSpPr>
              <a:spLocks noTextEdit="1"/>
            </xdr:cNvSpPr>
          </xdr:nvSpPr>
          <xdr:spPr>
            <a:xfrm>
              <a:off x="142874" y="0"/>
              <a:ext cx="2924176" cy="1638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3114674</xdr:colOff>
      <xdr:row>0</xdr:row>
      <xdr:rowOff>0</xdr:rowOff>
    </xdr:from>
    <xdr:to>
      <xdr:col>1</xdr:col>
      <xdr:colOff>1724025</xdr:colOff>
      <xdr:row>8</xdr:row>
      <xdr:rowOff>114300</xdr:rowOff>
    </xdr:to>
    <mc:AlternateContent xmlns:mc="http://schemas.openxmlformats.org/markup-compatibility/2006" xmlns:a14="http://schemas.microsoft.com/office/drawing/2010/main">
      <mc:Choice Requires="a14">
        <xdr:graphicFrame macro="">
          <xdr:nvGraphicFramePr>
            <xdr:cNvPr id="3" name="Dirección  responsable del Subproducto">
              <a:extLst>
                <a:ext uri="{FF2B5EF4-FFF2-40B4-BE49-F238E27FC236}">
                  <a16:creationId xmlns:a16="http://schemas.microsoft.com/office/drawing/2014/main" id="{4BE5D386-C951-0CEC-08A7-11C4F360AD6B}"/>
                </a:ext>
              </a:extLst>
            </xdr:cNvPr>
            <xdr:cNvGraphicFramePr/>
          </xdr:nvGraphicFramePr>
          <xdr:xfrm>
            <a:off x="0" y="0"/>
            <a:ext cx="0" cy="0"/>
          </xdr:xfrm>
          <a:graphic>
            <a:graphicData uri="http://schemas.microsoft.com/office/drawing/2010/slicer">
              <sle:slicer xmlns:sle="http://schemas.microsoft.com/office/drawing/2010/slicer" name="Dirección  responsable del Subproducto"/>
            </a:graphicData>
          </a:graphic>
        </xdr:graphicFrame>
      </mc:Choice>
      <mc:Fallback xmlns="">
        <xdr:sp macro="" textlink="">
          <xdr:nvSpPr>
            <xdr:cNvPr id="0" name=""/>
            <xdr:cNvSpPr>
              <a:spLocks noTextEdit="1"/>
            </xdr:cNvSpPr>
          </xdr:nvSpPr>
          <xdr:spPr>
            <a:xfrm>
              <a:off x="3114674" y="0"/>
              <a:ext cx="2876551" cy="1638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1771648</xdr:colOff>
      <xdr:row>0</xdr:row>
      <xdr:rowOff>0</xdr:rowOff>
    </xdr:from>
    <xdr:to>
      <xdr:col>3</xdr:col>
      <xdr:colOff>47625</xdr:colOff>
      <xdr:row>8</xdr:row>
      <xdr:rowOff>76200</xdr:rowOff>
    </xdr:to>
    <mc:AlternateContent xmlns:mc="http://schemas.openxmlformats.org/markup-compatibility/2006" xmlns:a14="http://schemas.microsoft.com/office/drawing/2010/main">
      <mc:Choice Requires="a14">
        <xdr:graphicFrame macro="">
          <xdr:nvGraphicFramePr>
            <xdr:cNvPr id="4" name="Proceso Responsable del subproducto">
              <a:extLst>
                <a:ext uri="{FF2B5EF4-FFF2-40B4-BE49-F238E27FC236}">
                  <a16:creationId xmlns:a16="http://schemas.microsoft.com/office/drawing/2014/main" id="{EC59CE3A-0D16-C856-D363-FAF032BD1299}"/>
                </a:ext>
              </a:extLst>
            </xdr:cNvPr>
            <xdr:cNvGraphicFramePr/>
          </xdr:nvGraphicFramePr>
          <xdr:xfrm>
            <a:off x="0" y="0"/>
            <a:ext cx="0" cy="0"/>
          </xdr:xfrm>
          <a:graphic>
            <a:graphicData uri="http://schemas.microsoft.com/office/drawing/2010/slicer">
              <sle:slicer xmlns:sle="http://schemas.microsoft.com/office/drawing/2010/slicer" name="Proceso Responsable del subproducto"/>
            </a:graphicData>
          </a:graphic>
        </xdr:graphicFrame>
      </mc:Choice>
      <mc:Fallback xmlns="">
        <xdr:sp macro="" textlink="">
          <xdr:nvSpPr>
            <xdr:cNvPr id="0" name=""/>
            <xdr:cNvSpPr>
              <a:spLocks noTextEdit="1"/>
            </xdr:cNvSpPr>
          </xdr:nvSpPr>
          <xdr:spPr>
            <a:xfrm>
              <a:off x="6038848" y="0"/>
              <a:ext cx="5276852" cy="16002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SEBASTIAN CAMILO MALPICA CARDENAS" id="{22214EDF-3E0A-44FA-9D89-B0FD3807EFCF}" userId="S::SEBASTIANMALPICA@esap.edu.co::c5faffdb-7c36-49e2-9e9f-9bbecc44686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basMC" refreshedDate="45559.635834837965" createdVersion="8" refreshedVersion="8" minRefreshableVersion="3" recordCount="63">
  <cacheSource type="worksheet">
    <worksheetSource ref="A6:CB69" sheet="V3"/>
  </cacheSource>
  <cacheFields count="80">
    <cacheField name="Alineado al PND (transformador)" numFmtId="0">
      <sharedItems/>
    </cacheField>
    <cacheField name="Objetivo estratégico" numFmtId="0">
      <sharedItems/>
    </cacheField>
    <cacheField name="Peso ponderado del objetivo estratégico " numFmtId="9">
      <sharedItems containsSemiMixedTypes="0" containsString="0" containsNumber="1" minValue="0.2" maxValue="0.3"/>
    </cacheField>
    <cacheField name="Código" numFmtId="0">
      <sharedItems/>
    </cacheField>
    <cacheField name="Meta cuatrienio (objetivo estratégico) en porcentaje_x000a_" numFmtId="9">
      <sharedItems containsSemiMixedTypes="0" containsString="0" containsNumber="1" containsInteger="1" minValue="1" maxValue="1"/>
    </cacheField>
    <cacheField name="Meta año_x000a_(objetivo estratégico) en porcentaje" numFmtId="9">
      <sharedItems containsSemiMixedTypes="0" containsString="0" containsNumber="1" containsInteger="1" minValue="1" maxValue="1"/>
    </cacheField>
    <cacheField name="Cod Producto" numFmtId="9">
      <sharedItems count="17">
        <s v="P2"/>
        <s v="P1"/>
        <s v="P3"/>
        <s v="P4"/>
        <s v="P6"/>
        <s v="P5"/>
        <s v="P7"/>
        <s v="P8"/>
        <s v="P10"/>
        <s v="P17"/>
        <s v="P13"/>
        <s v="P14"/>
        <s v="P16"/>
        <s v="P12"/>
        <s v="P11"/>
        <s v="P9"/>
        <s v="P15"/>
      </sharedItems>
    </cacheField>
    <cacheField name="Producto Institucional / Producto de Gestión " numFmtId="0">
      <sharedItems count="17">
        <s v="Implementación de la Estrategia Nacional de Cooperación Internacional ENCI 2023-2026. "/>
        <s v="Dinamización del Sistema Nacional de Cooperación Internacional."/>
        <s v="Posicionamiento de Colombia en la gestión de cooperación internacional a través de las diferentes modalidades."/>
        <s v="Potencialización de nuevas fuentes  y mecanismos de financiamiento"/>
        <s v="Observatorio de Cooperación Internacional técnica y Financiera no reembolsable"/>
        <s v="Diseño e Implementación de la Estrategia de Gestión del Conocimiento y la Innovación"/>
        <s v="Operación Estadística"/>
        <s v="Sistema de Gestión de la Información"/>
        <s v="Gestión de proyectos de cooperación internacional"/>
        <s v="Plan Estratégico de Comunicaciones"/>
        <s v="Implementación del plan de trabajo del proceso de gestión administrativa 2024"/>
        <s v="Implementación del Plan Estratégico de Talento Humano en la vigencia 2024"/>
        <s v="Implementación plan de trabajo de gestión contractual"/>
        <s v="Implementación del Plan de Trabajo de Control Interno vigencia 2024"/>
        <s v="Implementación de la política de prevención de daño antijurídico en la vigencia 2024"/>
        <s v="Elaboración y publicación de estados financieros"/>
        <s v="Implementación del plan Maestro de Planeación y Seguimiento Institucional 2024"/>
      </sharedItems>
    </cacheField>
    <cacheField name="Revisión de Producto" numFmtId="0">
      <sharedItems/>
    </cacheField>
    <cacheField name="Gerente del Producto" numFmtId="0">
      <sharedItems/>
    </cacheField>
    <cacheField name="Dirección  responsable del Producto" numFmtId="0">
      <sharedItems count="5">
        <s v="Dirección de Coordinación Interinstitucional"/>
        <s v="Dirección de Gestión de Demanda"/>
        <s v="Dirección de Oferta"/>
        <s v="Dirección Administrativa y Financiera"/>
        <s v="Dirección General"/>
      </sharedItems>
    </cacheField>
    <cacheField name="Cod Subproducto" numFmtId="0">
      <sharedItems count="31">
        <s v="S2"/>
        <s v="S3"/>
        <s v="S4"/>
        <s v="S1"/>
        <s v="S9"/>
        <s v="S12"/>
        <s v="S6"/>
        <s v="S8"/>
        <s v="S5"/>
        <s v="S10"/>
        <s v="S11"/>
        <s v="S7"/>
        <s v="S13"/>
        <s v="S15"/>
        <s v="S16"/>
        <s v="S14"/>
        <s v="S17"/>
        <s v="S18"/>
        <s v="S20"/>
        <s v="S31"/>
        <s v="S23"/>
        <s v="S24"/>
        <s v="S26"/>
        <s v="S25"/>
        <s v="S30"/>
        <s v="S29"/>
        <s v="S28"/>
        <s v="S22"/>
        <s v="S21"/>
        <s v="S19"/>
        <s v="S27"/>
      </sharedItems>
    </cacheField>
    <cacheField name="Indicador de resultado (subproducto)" numFmtId="0">
      <sharedItems count="31">
        <s v=" Estrategia ENCI 2023-2026 implementada"/>
        <s v="Alineación de los recursos de cooperación internacional a las prioridades definidas de la ENCI 2023-2026. "/>
        <s v="Porcentaje de proyectos incorporados con prioridades de la ENCI"/>
        <s v="Sistema Nacional de Cooperación Internacional Dinamizado "/>
        <s v="IMPLEMENTACIÓN DE PROYECTOS DE COOPERACIÓN INTERNACIONAL NO REEMBOLSABLE CON APORTE DE RECURSOS DE CONTRAPARTIDA NACIONAL"/>
        <s v="Posicionamiento a través de la Ayuda Oficial al Desarrollo"/>
        <s v="Alianzas y Estratégias Regionales alineadas a líneas estratégicas de la ENCI."/>
        <s v="Identificación y priorización, preparación y formulación, gestión contracutal, gestión financiera, gestión jurídica"/>
        <s v="_x000a_% de avance en el # de proyectos en ejecución enmarcados en las estrategias de cooperación sur-sur "/>
        <s v="Plan de trabajo para la cooperación descentralizada 2024"/>
        <s v="Porcentaje de recursos recibidos en Administración ejecutados presupuestalmente"/>
        <s v="Donaciones Internacionales en especie canalizadas alineadas al Plan Nacional de Desarrollo"/>
        <s v="Dos mecanismos  privados de financiemiento diseñados"/>
        <s v="Producidos el 100% de los documentos definidos en el plan de trabajo para la vigencia 2024"/>
        <s v="Realizadas el 100% de las actividades programadas desde el observatorio de cooperación internacional técnica y financiera no reembolsable_x000a_"/>
        <s v="Porcentaje de implementación en la vigencia 2024, de la estrategia de gestión del conocimiento y la innovación diseñada. "/>
        <s v="Plan de Trabajo Fase I de la Operación Estadística"/>
        <s v="Implementación de las  unidades del Portafolio de la hoja de ruta del PETI 2024"/>
        <s v="_x000a_% de avance del seguimiento técnico de las iniciativas y/o proyectos aprobadas del Fondo del Pacífico"/>
        <s v="Cumplimiento del Plan Estratégico de Comunicaciones 2024"/>
        <s v="Plan de trabajo del proceso de gestión administrativa 2024 implementado "/>
        <s v="Cumplimiento en la formulación y publicación de planes de talento humano"/>
        <s v="Nivel de cumplimiento del Plan Estratégico del Talento Humano en la vigencia 2024"/>
        <s v="Impacto de los resultados de los planes de TH"/>
        <s v="Matriz contractual actualizada"/>
        <s v="Documento elaborado lineamientos sobre la debida diligencia en la supervisión de contratos"/>
        <s v="Actualización de la documentacion de proceso de Gestión Contractual"/>
        <s v="Cumplimiento plan de trabajo "/>
        <s v="Avance de implementación de la política de prevención de daño antijurídico en la vigencia 2024"/>
        <s v="Estados financieros elaborados y publicados"/>
        <s v="Plan Maestro 2024 implementado"/>
      </sharedItems>
    </cacheField>
    <cacheField name="Revisión de Indicador" numFmtId="0">
      <sharedItems count="30">
        <s v="Porcentaje de las acciones implementadas por APC Colombia en el marco de la Estrategia ENCI 2023-2026 para la vigencia 2024"/>
        <s v="Porcentaje de recursos de cooperación internacional alineados a las prioridades definidas en la ENCI 2023-2026. "/>
        <s v="Porcentaje de proyectos aprobados de demanda y doble vía alineados a la ENCI"/>
        <s v="Porcentaje del Sistema Nacional de Cooperación Internacional Dinamizado para la vigencia 2024"/>
        <s v="Porcentaje de implementación de proyectos de cooperación internacional no reembolsable con aporte de recursos de contrapartida nacional"/>
        <s v="Porcentaje de actividades desarrolladas que contribuyen al posicionamiento de Colombia en la gestión de la cooperación internacional a través de la Ayuda Oficial al Desarrollo"/>
        <s v="Alianzas y estrategias regionales desarrolladas alineadas con la ENCI"/>
        <s v="Revisar las dos opciones del nombre"/>
        <s v="Porcentaje de implementación del plan de trabajo para la cooperación descentralizada durante 2024"/>
        <s v="OK"/>
        <s v="Porcentaje de donaciones Internacionales en especie canalizadas alineadas al Plan Nacional de Desarrollo"/>
        <s v="Número de mecanismos  privados de financiemiento diseñados"/>
        <s v="Porcentaje de documentos definidos en el plan de trabajo del observatorio de cooperación internacional técnica y financiera no reembolsable producidos"/>
        <s v="Porcentaje de actividades programadas desde el observatorio de cooperación internacional técnica y financiera no reembolsable realizadas"/>
        <s v="Porcentaje de la estrategia de gestión del conocimiento y la innovación implementada"/>
        <s v="Porcentaje del Plan de Trabajo Fase I de la Operación Estadística implementado"/>
        <s v="Porcentaje de unidades del portafolio de la hoja de ruta del PETI  implementadas"/>
        <s v="Porcentaje de iniciativas y/o proyectos aprobadas del Fondo del Pacífico con seguimiento técnico"/>
        <s v="Porcentaje del Plan Estratégico de Comunicaciones 2024 implementado"/>
        <s v="¨Porcentaje del Plan de trabajo del proceso de gestión administrativa 2024 implementado "/>
        <s v="Porcentaje de Planes de talento humano formulados y publicados"/>
        <s v="Porcentaje del Nivel de cumplimiento del Plan Estratégico del Talento Humano en la vigencia 2024"/>
        <s v="Porcentaje de satisfacción frente a los planes de talento humano"/>
        <s v="Porcentaje de la matriz contractual actualizada"/>
        <s v="Porcentaje de documento de lineamientos sobre la debida diligencia en la supervisión de contratos elaborado"/>
        <s v="Porcentaje de la documentacion del proceso de Gestión Contractual actualizada"/>
        <s v="Porcentaje del plan de trabajo de control interno ejecutado"/>
        <s v="Porcentaje de la política de prevención de daño antijurídico implementada"/>
        <s v="Porcentaje de estados financieros elaborados y publicados"/>
        <s v="Porcentaje del Plan Maestro de Planeación y Seguimiento Institucional implementado"/>
      </sharedItems>
    </cacheField>
    <cacheField name="Proceso Responsable del subproducto" numFmtId="0">
      <sharedItems count="14">
        <s v="Preparación y formulación de la Cooperación Internacional"/>
        <s v="Identificación y priorización de Cooperación Internacional"/>
        <s v="Implementación y segumiento de Cooperación Internacional"/>
        <s v="Administración de Recursos de Cooperación Internacional No Reembolsable y Donaciones en Especie"/>
        <s v="Gestión de comunicaciones"/>
        <s v="PENDIENTE"/>
        <s v="Gestión de Tecnologías de la información"/>
        <s v="Gestión Administrativa"/>
        <s v="Gestión del Talento Humano"/>
        <s v="Gestión Contractual"/>
        <s v="Evaluación control y mejora"/>
        <s v="Gestión Jurídica"/>
        <s v="Gestión Financiera"/>
        <s v="Direccionamiento Estratégico y Planeación"/>
      </sharedItems>
    </cacheField>
    <cacheField name="Dirección  responsable del Subproducto" numFmtId="0">
      <sharedItems count="5">
        <s v="Dirección de Coordinación Interinstitucional"/>
        <s v="Dirección de Gestión de Demanda"/>
        <s v="Dirección de Oferta"/>
        <s v="Dirección Administrativa y Financiera"/>
        <s v="Dirección General"/>
      </sharedItems>
    </cacheField>
    <cacheField name="Procesos involucrados" numFmtId="0">
      <sharedItems/>
    </cacheField>
    <cacheField name="Grupos de valor involucrados " numFmtId="0">
      <sharedItems longText="1"/>
    </cacheField>
    <cacheField name="Fórmula del indicador" numFmtId="0">
      <sharedItems count="31">
        <s v="Porcentaje de avance en la implementación estrategia  ENCI 2023-2026. "/>
        <s v="(Monto de recursos alineados a las prioridades definidas / monto total de la cooperación registrada) * 100"/>
        <s v="Número de proyectos de demanda y doble vía alineados a la ENCI sobre número de proyectos de demanda y doble vía aprobados"/>
        <s v="Porcentaje de avance en la dinamización del Sistema Nacional de Cooperación Internacional. "/>
        <s v="Porcentaje de Asignación de recursos de contrapartida nacional a proyectos de Cooperación Internacional alineados con la ENCI 2023-2026."/>
        <s v="(Actividades de posicionamiento desarrolladas / Actividades de posicionamiento identifcadas) *100"/>
        <s v="Número de Alianzas y Estratégias establecidas sobre número de alianzas y estrategias programadas"/>
        <s v="Número de Alianzas y Estratégias Regionales alineadas a líneas estratégicas de la ENCI."/>
        <s v="Número de proyectos de oferta y doble vía que incorporan teman en los que Colombia es líder sobre número de proyectos de oferta y doble vía aprobados"/>
        <s v="Porcentaje de avance de implementación del plan de trabajo para la cooperación descentralizada durante la vigencia 2024"/>
        <s v="(Recursos ejecutados presupuestalmente a nivel de obligaciones / Recursos apropiados) * 100"/>
        <s v="Sumatoria total de número de donaciones en especie entregadas alineadas al Plan Nacional de Desarrollo"/>
        <s v="No. De mecanismos privados de financiamiento diseñados"/>
        <s v="Actividades ejecutadas sobre  actividades progrmadas"/>
        <s v="Actividades ejecutadas sobre actividades programadas"/>
        <s v="Porcentaje de ejecución en la vigencia 2024, de la estrategia de gestión del conocimiento y la innovación diseñada. "/>
        <s v="PENDIENTE"/>
        <s v="Porcentaje de avance del conjunto de iniciativas implementada de la Hoja de Ruta del PETI  2024"/>
        <s v="Iniciativas dce los planes de trabajo con procesos de seguimiento y/o ejecución/ proyectos de los planes de trabajo aprobadas por el mecanismo."/>
        <s v="Porcentaje de Cumplimiento del Plan Estratégico de Comunicaciones 2024"/>
        <s v="Porcentaje de implementación del Plan de trabajo del proceso de gestión administrativa 2024 en el 2024"/>
        <s v="(No. de planes formulados / Total de planes publicados en sede electrónica)*100"/>
        <s v="((No. De Actividades ejecutadas PIC/No. Actividades Programadas) *0.3+ (No. Actividades ejecutadas PEI/No. Actividades Programadas) *0.3 + (PASGSST No Actividades Ejecutadas PAV/No. Actividades Programadas) *0.2+ (PAVACANTES Y DE PREVISIÓN) *0.2))"/>
        <s v="Encuesta de satisfacción "/>
        <s v="Matriz contractual actualizada mensualmente con los contratos suscritos durante el mes "/>
        <s v="Porcentaje de avance en la elaboración del documento de lineamientos sobre la debida diligencia en la supervisión de contratos."/>
        <s v="No de documentos actualizados  / Total de documentos del proceso de gestión contractual"/>
        <s v="actividades del plan ejecutada/actividades del plan programadas"/>
        <s v="Porcentaje de avance  de implementación de la política de prevención de daño antijurídico en la vigencia 2024"/>
        <s v="Estados Financieros Publicados / elaborados Estados Financieros"/>
        <s v="Porcentaje de avance de implementación del plan maestro 2024"/>
      </sharedItems>
    </cacheField>
    <cacheField name="Revisión de la formula" numFmtId="0">
      <sharedItems containsBlank="1" count="28" longText="1">
        <s v="Para cada etapa: (Número de acciones realizadas durante la vigencia en la implementación estrategia  ENCI 2023-2026. /  número de acciones programadas en la vigencia en la implementación estrategia  ENCI 2023-2026.) x100_x000a__x000a_Etapa 1. cumplida (33%): 2024_x000a_Etapa 2. cumplida (66%): 2025_x000a_Etapa 3. cumplida (100%): 2026"/>
        <s v="OK"/>
        <s v="(Número de proyectos aprobados de demanda y doble vía alineados a la ENCI / número de proyectos de demanda y doble vía aprobados) x100"/>
        <s v="Para cada etapa: (Número de acciones realizadas durante la vigencia para la dinamización del Sistema Nacional de Cooperación Internacional /  número de acciones programadas en la vigencia para la dinamización del Sistema Nacional de Cooperación Internacional) x100_x000a__x000a_Etapa 1. cumplida (33%): 2024_x000a_Etapa 2. cumplida (66%): 2025_x000a_Etapa 3. cumplida (100%): 2026"/>
        <s v="Recursos de contrapartida nacional asignados a proyectos de cooperación internacional alineados con la ENCI 2023-2026/ total de recursos disponibles para proyectos con contrapartida nacional"/>
        <s v="(Actividades de posicionamiento desarrolladas que contribuyen al posicionamiento de Colombia en la Cooperación Internacióna a través de la AOD / Actividades de posicionamiento programadas) *100"/>
        <s v="(Alianzas y estrategias regionales desarrolladas alineadas con la ENCI  / Alianzas y estrategias alineadas con la ENCI programadas)*100"/>
        <s v="(Proyectos de cooperación Sur - Sur alineados con las prioridades y agendas de desarrollo del país / Total de proyectos de cooperación Sur - Sur en ejecución) *100"/>
        <s v="(Número de actividades ejecutadas del plan de trabajo para la cooperación descentralizada para la vigencia 2024 / número de actividades programadas) x100"/>
        <s v="(Donaciones Internacionales en especie alineadas al Plan Nacional de Desarrollo / Total de donaciones Internacionales en especie canalizadas) *100"/>
        <s v="(Documentos del observatorio de cooperación internacional técnica y financiera no reembolsable producidos / Total de documentos definidos en el plan de trabajo del observatorio de cooperación internacional técnica y financiera no reembolsable) *100"/>
        <s v="(Actividades realizadas desde el observatorio de cooperación internacional técnica y financiera no reembolsable / Total de actividades programadas desde el observatorio de cooperación internacional técnica y financiera no reembolsable) *100"/>
        <s v="Para cada etapa: (Número de acciones realizadas durante la vigencia para la implementación de la estrategia de Gestión del Conocimiento y la Innovación /  número de acciones programadas en la vigencia para la implementación de la estrategia de Gestión del Conocimiento y la Innovación) x100_x000a__x000a_Etapa 1. cumplida (33%): 2024_x000a_Etapa 2. cumplida (66%): 2025_x000a_Etapa 3. cumplida (100%): 2026"/>
        <s v="Para cada etapa: (Número de acciones realizadas durante la vigencia para la implementación del Plan de Trabajo de la Operación Estadística /  número de acciones programadas en la vigencia para la implementación Plan de Trabajo Fase I de la Operación Estadística) x100_x000a__x000a_Etapa 1. cumplida (33%): 2024_x000a_Etapa 2. cumplida (66%): 2025_x000a_Etapa 3. cumplida (100%): 2026"/>
        <s v="(Número de unidades del portafolio de la hoja de ruta del PETI  implementadas / Número  de unidades del portafolio de la hoja de ruta del PETI a implementar) x100"/>
        <s v="(Iniciativas y/o proyectos aprobadas del Fondo del Pacífico con seguimiento técnico / Total de Iniciativas y/o proyectos aprobadas del Fondo del Pacífico)*100"/>
        <s v="(Número de actividades del Plan Estratégico de Comunicaciones 2024 implementadas / número de actividades del Plan Estratégico de Comunicaciones 2024 programadas)x100"/>
        <s v="(Número de actividades del Plan de trabajo del proceso de gestión administrativa 2024 implementadas / número de actividades del Plande trabajo del proceso de gestión administrativa 2024 programadas)x100"/>
        <s v="(Número de planes de talento humano formulados y publicados / Total de planes de talento humano programados)*100"/>
        <s v="(Número de encuestados que calificaron bien o excelente los planes de talento humano / Número total de encuestados) * 100"/>
        <s v="(Número de contratos actualizados en la matriz contractual / número de contratos suscritos) x100"/>
        <s v="(Avance en la elaboración del documento de lineamientos sobre la debida diligencia / Total de documentos a elaborar)x100"/>
        <s v="(Documentos del proceso de Gestión Contractual actualizados  / Total de documentos del proceso de gestión contractual)*100"/>
        <s v="(Actividades del plan de trabajo de control interno ejecutadas / actividades del plan de trabajo de control interno programadas)*100"/>
        <s v="(Actividades de la política de prevención de daño antijurídico ejecutadas / actividades de la política de prevención de daño antijurídico  programadas)*100"/>
        <s v="(Estados financieros elaborados y publicados / Estados financieros programados) * 100"/>
        <s v="(Actividades del plan maestro de planeación y seguimiento institucional 2024 ejecutadas / actividades del plan maestro de planeación y seguimiento institucional 2024 programadas)*100"/>
        <m u="1"/>
      </sharedItems>
    </cacheField>
    <cacheField name="Unidad de medida de indicador en moneda, porcentaje, número" numFmtId="0">
      <sharedItems count="1">
        <s v="Porcentaje"/>
      </sharedItems>
    </cacheField>
    <cacheField name="Línea base " numFmtId="0">
      <sharedItems containsMixedTypes="1" containsNumber="1" minValue="0" maxValue="98" count="10">
        <n v="0"/>
        <s v="PENDIENTE"/>
        <n v="3"/>
        <n v="0.499"/>
        <n v="1"/>
        <s v="N/A"/>
        <n v="0.94"/>
        <n v="0.98"/>
        <s v="N.D."/>
        <n v="98"/>
      </sharedItems>
    </cacheField>
    <cacheField name="Meta a 31 de marzo" numFmtId="9">
      <sharedItems containsSemiMixedTypes="0" containsString="0" containsNumber="1" minValue="0" maxValue="1" count="10">
        <n v="0.25"/>
        <n v="0.8"/>
        <n v="0"/>
        <n v="0.1"/>
        <n v="0.375"/>
        <n v="0.05"/>
        <n v="0.15"/>
        <n v="1"/>
        <n v="0.24"/>
        <n v="0.27"/>
      </sharedItems>
    </cacheField>
    <cacheField name="Meta a 30 de Junio " numFmtId="9">
      <sharedItems containsSemiMixedTypes="0" containsString="0" containsNumber="1" minValue="0" maxValue="1" count="13">
        <n v="0.5"/>
        <n v="0.8"/>
        <n v="0.33333333333333331"/>
        <n v="0.3"/>
        <n v="0.4"/>
        <n v="0.375"/>
        <n v="0.33"/>
        <n v="0.14000000000000001"/>
        <n v="1"/>
        <n v="0.25"/>
        <n v="0"/>
        <n v="0.45"/>
        <n v="0.53"/>
      </sharedItems>
    </cacheField>
    <cacheField name="Meta a 30 de Septiembre " numFmtId="9">
      <sharedItems containsSemiMixedTypes="0" containsString="0" containsNumber="1" minValue="0" maxValue="1" count="12">
        <n v="0.75"/>
        <n v="0.8"/>
        <n v="0.66666666666666663"/>
        <n v="0.7"/>
        <n v="1"/>
        <n v="0.5"/>
        <n v="0.66"/>
        <n v="0.4"/>
        <n v="0.85"/>
        <n v="0.25"/>
        <n v="0"/>
        <n v="0.83"/>
      </sharedItems>
    </cacheField>
    <cacheField name="Meta a 31 de diciembre " numFmtId="9">
      <sharedItems containsSemiMixedTypes="0" containsString="0" containsNumber="1" minValue="0" maxValue="1" count="4">
        <n v="1"/>
        <n v="0.8"/>
        <n v="0"/>
        <n v="0.25"/>
      </sharedItems>
    </cacheField>
    <cacheField name="Meta anual vigencia" numFmtId="9">
      <sharedItems containsSemiMixedTypes="0" containsString="0" containsNumber="1" minValue="0.8" maxValue="1" count="2">
        <n v="1"/>
        <n v="0.8"/>
      </sharedItems>
    </cacheField>
    <cacheField name="Presupuesto total subproducto" numFmtId="0">
      <sharedItems containsSemiMixedTypes="0" containsString="0" containsNumber="1" minValue="0" maxValue="15322000000" count="18">
        <n v="183800000"/>
        <n v="0"/>
        <n v="3100000000"/>
        <n v="493632914"/>
        <n v="1189686714"/>
        <n v="198000000"/>
        <n v="9945000000"/>
        <n v="86850000"/>
        <n v="4400000000"/>
        <n v="15322000000"/>
        <n v="70000000"/>
        <n v="45100000"/>
        <n v="13600000"/>
        <n v="1212112028.25"/>
        <n v="189750000"/>
        <n v="44000000"/>
        <n v="160000000"/>
        <n v="16000000"/>
      </sharedItems>
    </cacheField>
    <cacheField name="Fuente del presupuesto (seleccionar lista desplegable)" numFmtId="0">
      <sharedItems containsMixedTypes="1" containsNumber="1" containsInteger="1" minValue="0" maxValue="0"/>
    </cacheField>
    <cacheField name="Nombre de la actividad establecida" numFmtId="0">
      <sharedItems count="63" longText="1">
        <s v="Elaborar y hacer seguimiento a 10 planes de trabajo para la vigencia 2024 de Cooperación Internacional."/>
        <s v="Desarrollar 5 acciones de fortalecimiento de capacidades en gestión de cooperación internacional. "/>
        <s v="Implementar la estrategia de apropiación institucional y social de la linea tecnica de la Cooperación internacional feminista"/>
        <s v="Elaborar la linea tecnica interseccional (Genero, Etnicos, Territorio) de la Cooperación Internacional. "/>
        <s v="Acompañar y brindar insumos   para negociación  de marcos país"/>
        <s v="Orientar  las iniciativas de cooperación en los mecanismos de gobernanza en los que participa APC Colombia "/>
        <s v="Incorporar líneas estratégicas de la ENCI, en proyectos de demanda y de doble vía de Colombia, en al menos el 60% de los nuevos que se negocien con países y mecanismos del Sur Global."/>
        <s v="Conformar 10 mesas de trabajo temáticas y territoriales para la Dinamización del SNCI Sistema Nacional de Cooperación Internacional. "/>
        <s v="Elaborar y hacer seguimiento a 10 planes de trabajo tematicas y territoriales para la vigencia 2024 de Cooperación Internacional en el marco del SNCI"/>
        <s v="Desarrollar 5 intercambios de conocimiento Col-Col, alineados a las prioridades de la ENCI 2023-2026"/>
        <s v="Realizar seguimiento a 3 intercambios de conocimiento Col-Col, alineados a las prioridades de la ENCI 2023-2026"/>
        <s v="Articular la  financiación de al menos 1 proyecto con enfoque multiactor y recursos de contrapartidas"/>
        <s v="Cofinanciar proyectos de cooperación internacional mediante el desembolso de recursos de contrapartidas nacional"/>
        <s v="Facilitar el acceso  a oportunidades de cooperación  internacional no reembolsable, a través de las difusión y acompañamiento  a convocatorias"/>
        <s v="Formular y hacer seguimiento a planes de trabajo con socios de cooperación bilaterales y multilares"/>
        <s v="Optimizar la gestión de Certificados de Utilidad Común promoviendo actividades de acompañamiento y socialización permanentes."/>
        <s v="Establecer  6 alianzas y 2 estrategias regionales de cooperación sur sur alineadas a líneas estratégicas la ENCI y/o Agendas de desarrollo._x000a_ "/>
        <s v="Hacer seguimiento a 6 alianzas y 2 estrategias regionales de cooperación sur sur alineadas a líneas estratégicas la ENCI y/o Agendas de desarrollo._x000a_ "/>
        <s v="_x000a_Incorporar los temas en los que Colombia es reconocido como líder técnico, en al menos el 50% de  los nuevos proyectos de oferta y de doble vía de CSS y Tr del país._x000a_ "/>
        <s v="Elaborar y socializar un documento  que defina el marco conceptual y de acción para APC-Colombia en materia de cooperación descentralizada "/>
        <s v="Definir e implementar el plan de trabajo  en cooperación descentralizada durante la vigencia 2024"/>
        <s v="Definir lineamientos técnicos, operativos y metodológicos para la administración de recursos"/>
        <s v="Ejecutar los recursos de cooperación internacional no reembolsables recibidos en administración en APC-Colombia. "/>
        <s v="Realizar gestiones para la consecución de nuevos recursos de donación para ser administrados por APC-Colombia"/>
        <s v="Realizar el seguimiento de los recursos recibidos en administración ante el aliado técnico o el contratista."/>
        <s v="Socializar a nivel interno y externo el instrumento que orienta el procedimiento actualizado de donaciones en especie en la entidad"/>
        <s v="Realizar el seguimiento de las donaciones en especie canalizadas a los beneficiarios finales."/>
        <s v="Formular  la estrategia de mecanismos de financiación  para el desarrollo con fuentes privadas"/>
        <s v="Orientar la estructuración de  dos mecanismos privados de financiamiento para el desarrollo"/>
        <s v="Producir documentos a partir de insumos relacionados por las direcciones técnicas"/>
        <s v="Generar espacios de conocimiento"/>
        <s v="Diseñar la estrategia de gestión del conocimiento y la innovación."/>
        <s v="Diseñar y habilitar el repositorio de saberes misionales y de apoyo de APC-Colombia"/>
        <s v="Determinar la estructura para contar con una unidad de capacitación, acompañamiento y formulación de proyectos"/>
        <s v="Implementar los componentes de la estrategia de gestión del conocimiento y la innovación, en las líneas de preinducción, inducción, reinducción y gestión documental programados para la vigencia 2024."/>
        <s v="Reallizar un diagnóstico frente al estado actual de la política de Gestión Estadística"/>
        <s v="Brindar lineamientos  y recomendaciones para el registro de información de Cooperación Internacional (AOD)"/>
        <s v="Elaborar productos de análisis de la Asistencia Oficial al Desarrollo (AOD) que recibe el país"/>
        <s v="Incorporar nuevas capacidades de servicios tecnológicos para la trasformación digital TIC"/>
        <s v="Fortalecer o sostener la operación TICS"/>
        <s v="Realizar seguimiento a la ejecución técnica de las iniciativas y/o proyectos del Fondo Alianza del Pacífico, según el modelo de gestión determinado."/>
        <s v="Aprobar e implementar el PEC 2024"/>
        <s v="Visibilizar eventos institucionales de la Agencia"/>
        <s v="Publicar boletines externo e internos"/>
        <s v="Desarrollar estrategia de redes sociales"/>
        <s v="Formular y hacer seguimiento al plan de gestión administrativa"/>
        <s v="Realizar digitalización del archivo central e histórico de APC Colombia"/>
        <s v="Actualizar y poner en marcha el Plan institucional de gestión ambiental - PIGA"/>
        <s v="Realizar el seguimiento al Plan Anual de Adquisiciones vigente  de la entidad al menos tres (3) veces al año con el proceso gestión Contractual y Financiera."/>
        <s v="Formular y publicar los planes de TH en la sede electronica correspondientes a la vigencia 2024"/>
        <s v="Ejecutar y realizar seguimiento a los planes  de Talento Humano"/>
        <s v="Evaluar los resultados de los planes de TH"/>
        <s v="Realizar seguimiento, a partir del mes de febrero, a la matriz de gestion contractual, a través de mesas de trabajo programadas."/>
        <s v="Elaborar el documento de lineamientos sobre la debida diligencia en la supervisión de contratos, conforme al plan de trabajo de la implementación de la política de prevención del daño antijurídico 2024-2025"/>
        <s v="Actualizar la documentación del proceso de gestión contractual requerida conforme a validación "/>
        <s v="Formular plan de trabajo (auditoría)"/>
        <s v="Ejecutar el plan de trabajo (auditoría)"/>
        <s v="Realizar mesas de trabajo interinstitucional con entidades aliadas técnicas, beneficiarias, ejecutoras y oferentes de cooperación internacional técnica y financiera no reembolsable, a solicitud de las direcciones técnicas y áreas de trabajo de la Agencia. "/>
        <s v="Realizar un espacio de conocimiento con supervisores de contratos de APC - Colombia y aliados técnicos."/>
        <s v="Registrar oportunamente las obligaciones tramitadas al grupo financiero"/>
        <s v="Analizar y depurar las cuentas contables"/>
        <s v="Formular el cronograma de acciones del plan Maestro de Planeación  2024"/>
        <s v="Realizar la ejecución y seguimiento a las acciones del cronograma"/>
      </sharedItems>
    </cacheField>
    <cacheField name="Presupuesto por actividad" numFmtId="3">
      <sharedItems containsString="0" containsBlank="1" containsNumber="1" minValue="0" maxValue="15322000000" count="24">
        <n v="155800000"/>
        <n v="28000000"/>
        <n v="0"/>
        <n v="3100000000"/>
        <n v="180000000"/>
        <n v="141000000"/>
        <n v="142632914"/>
        <n v="30000000"/>
        <n v="1189686714"/>
        <n v="198000000"/>
        <n v="9945000000"/>
        <n v="86850000"/>
        <n v="4400000000"/>
        <n v="15322000000"/>
        <n v="35000000"/>
        <n v="45100000"/>
        <n v="13600000"/>
        <n v="762112028.25"/>
        <n v="450000000"/>
        <n v="189750000"/>
        <n v="44000000"/>
        <n v="160000000"/>
        <n v="16000000"/>
        <m/>
      </sharedItems>
    </cacheField>
    <cacheField name="Peso ponderado de la actividad" numFmtId="9">
      <sharedItems containsSemiMixedTypes="0" containsString="0" containsNumber="1" minValue="0.1" maxValue="1"/>
    </cacheField>
    <cacheField name="Evidencias, soportes de la actividad" numFmtId="0">
      <sharedItems count="61" longText="1">
        <s v="Planes de trabajo elaborados y evidencias del seguimiento realizado"/>
        <s v="Evidencias de lass acciones de fortalecimiento de capacidades realizadas (1. convenio Esap._x000a_2. evidencias de participación en webinar_x000a_3. Reuniones virtuales de capacitación a enlaces territoriales ESAP._x000a_4. Asitencia a espacios de fortalecimiento (listas de asistencia y evidencias fotográficas)._x000a_5. espacios virtuales de capacitación enlaces regionales (evidencias fotográficas, listado de asistencia).)"/>
        <s v="Documento de sistematización socializado con la Mesa de Genero de la  Cooperación Internacional. "/>
        <s v="Documentos técnicos elaborados"/>
        <s v="Actas de negocicación_x000a__x000a_Actas de reuniones_x000a__x000a_Documentos Ejecutivos"/>
        <s v="Actas de reuniones de Comités Técnicos y Directivos de los mecanismos de gobernanza._x000a__x000a_Listas de asistencia"/>
        <s v="Formatos de formulación de proyectos, actas de Comisiones Mixtas, notas conceptuales, matriz de programación y segumiento DOCI."/>
        <s v="1. Actas de conformación de las mesas._x000a_2. actas de las reuniones._x000a_3. listados de asitencia"/>
        <s v="1. Notas concepto elaboradas._x000a_2. Planes de acción desarrollados._x000a_3. Listados de asistencia._x000a_4. Registro fotográfico"/>
        <s v="_x000a_1. Planes de acción desarrollados._x000a_2. Listados de asistencia._x000a_3. Registro fotográfico"/>
        <s v="Ficha técnica, mapa de actores  estrategicos, bateria/artefacto de criterios, Ayuda de memoria,  listdado asistencias, registro fotográfico,  informes que evidencie toda la gestión y estructuración.  "/>
        <s v="Convenios suscritos para el mecanismo de contrapartida nacional"/>
        <s v="Matriz de seguimiento de oportunidades de cooperación  internacional no reembolsable (convocatorias) "/>
        <s v="Planes de trabajo formulados_x000a__x000a_Actas de seguimiento a los Planes de Trabajo"/>
        <s v="Ayudas de Memoria de actividades de acompañamiento y socialización_x000a__x000a_Soporte Teams de Acompañamientos Virtuales_x000a__x000a_Registro y Seguimiento CUC"/>
        <s v="Documento que formaliza las alianzas y sus anexos que evidencian la estrategia."/>
        <s v="Actas reuniones, ayuda memoria, reportes, informes de balance o de segumiento."/>
        <s v="Avances del documento preliminar, documento elaborado y evidencias de la socialización interna."/>
        <s v="Plan de trabajo definido y evidencias de implementación de las actividades."/>
        <s v="Documento elaborado"/>
        <s v="Reporte Ejecución presupuestal"/>
        <s v="Documentos soportes de la gestión y nuevos acuerdos en caso de ser suscritos"/>
        <s v="Actas de reunión de seguimiento, listas de asistencias _x000a_(Visitas y/o reuniones virtuales) y/o informes."/>
        <s v="Listas de asistencia, correos electrónicos, publicaciones o piezas gráficas elaboradas"/>
        <s v="Actas de Validación en Campo, Correos electrónicos, listas de asistencias, actas de entrega de la donación."/>
        <s v="Documento &quot;Estrategia de Mecanismos de financiación para el desarrollo con fuentes privadas&quot;"/>
        <s v="Documento orientador de la  estructura de dos mecanismos privados de financiamiento para el desarrollo. "/>
        <s v="Documentos producidos"/>
        <s v="Documento de justificación del espacio de conocimeinto, documento de planeación(acatas, perfiles de participantes, cronograma) "/>
        <s v="Documento de Estrategia de Gestión del Conocimiento y la Innovación y Manual de implementación en APC-colombia"/>
        <s v="1. Metodología de captura del conocimiento de valor y de los grupos de valor._x000a_2. Documento en el que se definan los instrumentos y herramientas físicas y tecnológicas en que se construirá el repositorio. _x000a_3. Repositorio físico y digital de saberes misionales y de apoyo de APC-Colombia. "/>
        <s v="1. Documento en el que se especifique la estructuración de la unidad de capacitación, indicando sus integrantes, cómo operará, plan de acción, cronograma, recursos requeridos, y propuesta de formalizar normativamente la Unidad al interior de APC-Colombia. _x000a_2. Documento con diseño de curso de formulación de proyectos estructurado. "/>
        <s v="1. Documento con las directrices de formación para la preinducción, inducción y reinducción; metodologías, tiempos de capacitación, cronograma de capacitaciones para 2024. _x000a_2. Documento con las directrices de implementación de la Estrategia de Gestión de Conocimiento y la Innovación en la gestión documental, con directrices, metodologías, plan de trabajo y cronograma para 2024. "/>
        <s v="Documento diagnostico Estado Actual de la Política de Gestión Estadística_x000a__x000a_Actas de reunión"/>
        <s v="Documento de Lineamientos y Recomendaciones para el registro de información de Cooperación Internacional (AOD)"/>
        <s v="Documento de Analisis de  Asistencia Oficial al Desarrollo (AOD) que recibe el país 2023."/>
        <s v="Reporte de avance de las iniciativas implementadas para incorporar nuevas capacidades TICS_x000a_"/>
        <s v="Reporte de avance de las iniciativas implementadas para fortalecer o sostener la operación TICS"/>
        <s v="Informes y/o  reportes de avance, actas de reuniones."/>
        <s v="Documento aprobado y % de implementación del PEC en la vigencia 2024"/>
        <s v="1. Parrilla de contenidos de Redes sociales y medios y/o 2. Publicaciones en RRSS y/o 3. Transmisión del evento y/o 4. Matriz de seguimiento o documento que haga su función "/>
        <s v="Documento con boletines publicados"/>
        <s v="Documento con el seguimiento a la parrilla de contenidos periódica y un análisis periódico de redes sociales "/>
        <s v=" Plan de gestión administrativa formulado. Tablero de control al desarrollo de actividades del Pinar - PGD - Servicio al ciudadano) "/>
        <s v="Tablero de control de medición avance sobre el Archivo digitalizado"/>
        <s v="Plan Institucional de Gestión Ambiental actualizado._x000a_Tablero de control sobre el desarrollo  de actividades del PIGA"/>
        <s v="Resultado del seguimiento efectuado al del Plan Anual de Adquisiciones de la entidad."/>
        <s v="Planes publicados en la sede electrónica"/>
        <s v="Informe consolidado de los planes de TH"/>
        <s v="Informe consolidado de los planes de TH "/>
        <s v="Actas de reunion y matriz de datos contractual"/>
        <s v="Avances del documento preliminar y documento remitido al proceso de gestión jurídica."/>
        <s v="Diagnóstico de documentos del proceso y Documentos actualizados "/>
        <s v="Plan de trabajo aprobado. Acta Comité de Cooridnación Sistema de Control Interno "/>
        <s v="Informes de Auditoría publicados"/>
        <s v="Portafolio de evidencias y/o Presentaciones y/o Lista de asistencia"/>
        <s v="Presentaciones  y Lista de asistencia"/>
        <s v="Listado de obligaciones"/>
        <s v="Ajustes contables"/>
        <s v="Cronograma de acciones definidas"/>
        <s v="Matriz de seguimiento de acciones definidias"/>
      </sharedItems>
    </cacheField>
    <cacheField name="Fecha de inicio (dd/mm/aaaa)" numFmtId="14">
      <sharedItems containsSemiMixedTypes="0" containsNonDate="0" containsDate="1" containsString="0" minDate="2024-01-01T00:00:00" maxDate="2024-12-18T00:00:00"/>
    </cacheField>
    <cacheField name="Fecha final (dd/mm/aaaa)" numFmtId="14">
      <sharedItems containsSemiMixedTypes="0" containsNonDate="0" containsDate="1" containsString="0" minDate="2024-01-31T00:00:00" maxDate="2025-01-01T00:00:00"/>
    </cacheField>
    <cacheField name="Responsable de la actividad en el proceso" numFmtId="0">
      <sharedItems containsBlank="1" count="32">
        <s v="Marlen Espitia"/>
        <s v="Andrea Esguerra "/>
        <s v="Kelly Gómez"/>
        <s v="Coordinaciones bilateral  y multilateral"/>
        <s v="Coordinadora de América Latina y el Caribe"/>
        <m/>
        <s v="Luz Emerita Lopez "/>
        <s v="Cielo Chamorro"/>
        <s v="Coordinaciones Bilateral y Multilateral"/>
        <s v="Equipo CUC"/>
        <s v="Coordinadora de Asia África y Eurasia"/>
        <s v="Jhonnatan Gamboa"/>
        <s v="GIT Administración de Recursos y Donaciones en Especie"/>
        <s v="Andres Ceballos"/>
        <s v="Equipo del Observatorio"/>
        <s v="Equipo de Gestión de conocimiento"/>
        <s v="Coordinación Bilaterales"/>
        <s v="Profesional Especializado G20 - Willy Alexander Vijalba Caballero"/>
        <s v="_x000a_Profesional Especializado G20 - Ruben Dario Rojas Morales "/>
        <s v="Responsable en DOCI del FAP (Jeny Patricia Gutierrez)"/>
        <s v="Sandra Garzón"/>
        <s v="Diller Ruthney Castro"/>
        <s v="Diller Ruthney Castro_x000a__x000a_Luis Alejandro Gutiérrez S."/>
        <s v="Luis Alejandro Gutiérrez S."/>
        <s v="Coordinadora GIT de Gestión de Talento Humano"/>
        <s v="Edna Lorena Leon Saavedra"/>
        <s v="Lucena Valencia Giraldo "/>
        <s v="Adriana Botero"/>
        <s v="Martha García"/>
        <s v="Carlos Castañeda"/>
        <s v="Faisuly Urrea"/>
        <s v="Julio Ignacio Gutiérrez"/>
      </sharedItems>
    </cacheField>
    <cacheField name="Recursos necesarios (personal, infraestructura, insumos, herramientas, entre otros)" numFmtId="0">
      <sharedItems/>
    </cacheField>
    <cacheField name="Planeación Institucional " numFmtId="0">
      <sharedItems containsBlank="1"/>
    </cacheField>
    <cacheField name="Gestión Presupuestal y eficiencia del gasto público " numFmtId="0">
      <sharedItems containsBlank="1"/>
    </cacheField>
    <cacheField name="Compras y contrataciónpública" numFmtId="0">
      <sharedItems containsBlank="1"/>
    </cacheField>
    <cacheField name="Talento Humano " numFmtId="0">
      <sharedItems containsBlank="1"/>
    </cacheField>
    <cacheField name="Integridad " numFmtId="0">
      <sharedItems containsNonDate="0" containsString="0" containsBlank="1"/>
    </cacheField>
    <cacheField name="Gestión Presupuestal y eficiencia del gasto público 2" numFmtId="0">
      <sharedItems containsBlank="1"/>
    </cacheField>
    <cacheField name="Fortalecimiento organizacional  y simplificación de procesos " numFmtId="0">
      <sharedItems containsNonDate="0" containsString="0" containsBlank="1"/>
    </cacheField>
    <cacheField name="Gobierno Digital, antes Gobierno en Línea " numFmtId="0">
      <sharedItems containsBlank="1"/>
    </cacheField>
    <cacheField name="Seguridad Digital " numFmtId="0">
      <sharedItems containsBlank="1"/>
    </cacheField>
    <cacheField name="Defensa jurídica " numFmtId="0">
      <sharedItems containsNonDate="0" containsString="0" containsBlank="1"/>
    </cacheField>
    <cacheField name="Mejora Normativa" numFmtId="0">
      <sharedItems containsNonDate="0" containsString="0" containsBlank="1"/>
    </cacheField>
    <cacheField name="Servicio al ciudadano " numFmtId="0">
      <sharedItems containsBlank="1"/>
    </cacheField>
    <cacheField name="Participación ciudadana en la gestión pública" numFmtId="0">
      <sharedItems containsBlank="1"/>
    </cacheField>
    <cacheField name="Racionalización de trámites " numFmtId="0">
      <sharedItems containsBlank="1"/>
    </cacheField>
    <cacheField name="Integridad 2" numFmtId="0">
      <sharedItems containsBlank="1"/>
    </cacheField>
    <cacheField name="Seguimiento y evaluación del desempeño institucional " numFmtId="0">
      <sharedItems containsBlank="1"/>
    </cacheField>
    <cacheField name="Gestión documental " numFmtId="0">
      <sharedItems containsBlank="1"/>
    </cacheField>
    <cacheField name="Transparencia, acceso a la información pública y lucha contra la corrupción" numFmtId="0">
      <sharedItems containsBlank="1"/>
    </cacheField>
    <cacheField name="Gestión de la información estadística" numFmtId="0">
      <sharedItems containsBlank="1"/>
    </cacheField>
    <cacheField name="Gestión del conocimiento y la innovación " numFmtId="0">
      <sharedItems containsBlank="1"/>
    </cacheField>
    <cacheField name="Control Interno " numFmtId="0">
      <sharedItems containsBlank="1"/>
    </cacheField>
    <cacheField name="PND 2022-2026" numFmtId="0">
      <sharedItems containsBlank="1"/>
    </cacheField>
    <cacheField name="PES 2023-2026" numFmtId="0">
      <sharedItems containsBlank="1"/>
    </cacheField>
    <cacheField name="PEI 2023-2026" numFmtId="0">
      <sharedItems containsBlank="1"/>
    </cacheField>
    <cacheField name="Administración de riesgos " numFmtId="0">
      <sharedItems containsBlank="1"/>
    </cacheField>
    <cacheField name="Racionalizacion de tramites" numFmtId="0">
      <sharedItems containsBlank="1"/>
    </cacheField>
    <cacheField name="Participación ciudadana y rendición de cuentas" numFmtId="0">
      <sharedItems containsNonDate="0" containsString="0" containsBlank="1"/>
    </cacheField>
    <cacheField name="Mecanismos para mejorar la atención al ciudadano" numFmtId="0">
      <sharedItems containsNonDate="0" containsString="0" containsBlank="1"/>
    </cacheField>
    <cacheField name="Mecanismos para la transparencia y acceso  a la información" numFmtId="0">
      <sharedItems containsNonDate="0" containsString="0" containsBlank="1"/>
    </cacheField>
    <cacheField name="Plan de Participación Ciudadana" numFmtId="0">
      <sharedItems containsNonDate="0" containsString="0" containsBlank="1"/>
    </cacheField>
    <cacheField name="Plan Institucional de Archivos - PINAR" numFmtId="0">
      <sharedItems containsBlank="1"/>
    </cacheField>
    <cacheField name="De Gestión Documental" numFmtId="0">
      <sharedItems containsBlank="1"/>
    </cacheField>
    <cacheField name="Anual de Adquisiciones" numFmtId="0">
      <sharedItems containsBlank="1"/>
    </cacheField>
    <cacheField name="Estratégico de Talento Humano" numFmtId="0">
      <sharedItems containsBlank="1"/>
    </cacheField>
    <cacheField name="De Bienestar e Incentivos" numFmtId="0">
      <sharedItems containsBlank="1"/>
    </cacheField>
    <cacheField name="Institucional de Capacitación  " numFmtId="0">
      <sharedItems containsBlank="1"/>
    </cacheField>
    <cacheField name="De Previsión de Recursos Humanos" numFmtId="0">
      <sharedItems containsBlank="1"/>
    </cacheField>
    <cacheField name="Trabajo Anual en Seguridad y Salud en el Trabajo" numFmtId="0">
      <sharedItems containsBlank="1"/>
    </cacheField>
    <cacheField name="Anual de Vacantes" numFmtId="0">
      <sharedItems containsBlank="1"/>
    </cacheField>
    <cacheField name="Estratégico de Tecnologías de la Información y las Comunicaciones - PETI" numFmtId="0">
      <sharedItems containsBlank="1"/>
    </cacheField>
    <cacheField name="De Seguridad y Privacidad de la Información" numFmtId="0">
      <sharedItems containsBlank="1"/>
    </cacheField>
    <cacheField name="De Seguridad y Privacidad de la Información2" numFmtId="0">
      <sharedItems containsBlank="1"/>
    </cacheField>
    <cacheField name="Observaciones planeaciones" numFmtId="0">
      <sharedItems count="24" longText="1">
        <s v="1) Consultor: definir etapas (alcance por vigencia) OK_x000a_2) CI: Revisar redacción del producto de acuerdo con alcance APC OK_x000a_3) Seguimiento 1erT: N/A OK_x000a_Pendiente: revisar actividades CI"/>
        <s v="1) Consultor: ajustar redacción indicador OK_x000a_2) CI: N/A OK_x000a_3) Seguimiento 1erT: N/A OK_x000a_Pendiente: Ajustar linea base con relación a la meta del 80%"/>
        <s v="1) Consultor: ajustar redacción indicador PENDIENTE y definir el alcance por etapas hasta el 2026_x000a_2) CI: Dar alcance a la palabra &quot;dinamizado&quot;_x000a_3) DEP:creemos que la dinamización se explica a traves del desarrollo de las actividades y no vemos necesario el ajuste del nombre"/>
        <s v="1) Consultor: ajustar redacción indicador _x000a_2) CI: N/A_x000a_3) DEP: reenfoque de la redacción propuesta por el consultor"/>
        <s v="1) Consultor: ajustar redacción indicador _x000a_2) CI: N/A_x000a_3) DEP: Aprobar la redacción propuesta por el consultor. Asignación de pesos actividades"/>
        <s v="1) Consultor: ajustar redacción indicador _x000a_2) CI: N/A_x000a_3) DEP: Aprobar la redacción propuesta por el consultor. Considerar determinar linea base_x000a_REVISAR tener dos indicadores muy similares"/>
        <s v="1) Consultor: ajustar redacción indicador _x000a_2) CI: N/A_x000a_3) DEP: Aprobar la redacción propuesta por el consultor. Considerar determinar linea base_x000a_Pendiente línea base"/>
        <s v="1) Consultor: ajustar redacción indicador _x000a_2) CI: N/A_x000a_3) DEP: Aprobar la redacción propuesta por el consultor. Considerar determinar linea base y asignar presupuesto a las actividades_x000a_Pendiente línea base y presupuesto"/>
        <s v="1) Consultor: indica que se requiere ajuste pues la línea base está en 50% y la meta empieza en 0%_x000a_2) CI: N/A_x000a_3) DEP: OK"/>
        <s v="1) Consultor: indica que se requiere ajuste pues la línea base está en 100% y la meta empieza en 0%_x000a_2) CI: N/A_x000a_3) DEP: OK"/>
        <s v="1) Consultor: Ajustar redacción. La unidad de medida y la programación no coincide con la formula_x000a_2) CI: N/A_x000a_3) DEP:  Es necesario ajustar la programación para que coincida con la fórmula"/>
        <s v="1) Consultor: Ajustar redacción de indicador y fórmula_x000a_2) CI: Indica que el observatorio no es producto de un plan de acción para 2024 y debe pensarse otro nombre_x000a_3) DEP:  Ok con el ajuste de redacción del ID y con el cambio de nombre del producto"/>
        <s v="1) Consultor: Ajustar redacción de indicador y fórmula_x000a_2) CI: N/A_x000a_3) DEP:  Ok con el ajuste de redacción del ID. Se debe incluir el proceso al que hace parte. Ajustar redacción del producto"/>
        <s v="1) Consultor: Ajustar redacción de indicador y propone fórmula ya que no tenía. También incluir línea base_x000a_2) CI: Indica q se debe ajustar el producto ya que la redacción no es consistente con el indicador y plantea revisar las actividades_x000a_3) DEP:  Ok con el ajuste de redacción del ID. Ajustar redacción del producto y asignar proceso responsable"/>
        <s v="1) Consultor: Ajustar redacción de indicador y fórmula. También incluir línea base_x000a_2) CI: Indica q se debe ajustar el producto ya que la redacción no es consistente con el indicador ni con las actividades_x000a_3) DEP:  Ok con el ajuste de redacción del ID. Ajustar redacción del producto para saber cuál es la condición deseada"/>
        <s v="1) Consultor: Ajustar redacción de indicador y fórmula. También incluir línea base_x000a_2) CI: N/A_x000a_3) DEP:  Ok con el ajuste de redacción del ID. Ajustar redacción del producto para saber cuál es la condición deseada"/>
        <s v="1) Consultor: Ajustar redacción de indicador y fórmula._x000a_2) CI: N/A_x000a_3) DEP:  Ok con el ajuste de redacción del ID. Ajustar redacción del producto para saber cuál es la condición deseada"/>
        <s v="1) Consultor: Ajustar redacción de indicador y fórmula._x000a_2) CI: N/A_x000a_3) DEP:  Ok con el ajuste de redacción del ID. Ajustar redacción del producto para saber cuál es la condición deseada."/>
        <s v="1) Consultor: Ajustar redacción de indicador y fórmula._x000a_2) CI: N/A_x000a_3) DEP:  Ok con el ajuste de redacción del ID. Ajustar redacción del producto para saber cuál es la condición deseada. Se modifica la unidad de medida"/>
        <s v="1) Consultor: Ajustar redacción de indicador y fórmula. Definir línea base_x000a_2) CI: Dice que las actividades no dan cuenta de la gestión contractual y deja interrogantes para el proceso_x000a_3) DEP:  Ok con el ajuste de redacción del ID. Ajustar redacción del producto para saber cuál es la condición deseada._x000a_Pendiente: si la formula se cumple cada mes, la meta debe ser 100% constante. Revisar"/>
        <s v="1) Consultor: Ajustar redacción de indicador y fórmula. Definir línea base_x000a_2) CI: Dice que las actividades no dan cuenta de la gestión contractual y deja interrogantes para el proceso_x000a_3) DEP:  Ok con el ajuste de redacción del ID. Ajustar redacción del producto para saber cuál es la condición deseada."/>
        <s v="1) Consultor: Ajustar redacción de indicador y fórmula._x000a_2) CI: Dice que las actividades no dan cuenta de la gestión contractual y deja interrogantes para el proceso_x000a_3) DEP:  Ok con el ajuste de redacción del ID. Ajustar redacción del producto para saber cuál es la condición deseada."/>
        <s v="1) Consultor: Ajustar redacción de indicador y fórmula._x000a_2) CI: Determinar el alcance del producto, pues para CI hace falta la Defensa Jurídica, asi como determinar cual es el rol del proceso en este producto. También mirar el tema de la vigencia pues al politica es a dos años_x000a_3) DEP:  Ok con el ajuste de redacción del ID. Ajustar redacción del producto para saber cuál es la condición deseada."/>
        <s v="1) Consultor: Ajustar redacción de indicador y propone fórmula ya que no tenía. También incluir línea base_x000a_2) CI: Indica q se debe ajustar el producto ya que la redacción no es consistente con el indicador y plantea revisar las actividades_x000a_3) DEP:  Ok con el ajuste de redacción del ID. Ajustar redacción del producto" u="1"/>
      </sharedItems>
    </cacheField>
  </cacheFields>
  <extLst>
    <ext xmlns:x14="http://schemas.microsoft.com/office/spreadsheetml/2009/9/main" uri="{725AE2AE-9491-48be-B2B4-4EB974FC3084}">
      <x14:pivotCacheDefinition pivotCacheId="1193367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0"/>
    <x v="0"/>
    <n v="0.4"/>
    <x v="0"/>
    <d v="2024-02-01T00:00:00"/>
    <d v="2024-12-31T00:00:00"/>
    <x v="0"/>
    <s v="Equipo de Talento Humano"/>
    <s v="X"/>
    <s v="X"/>
    <s v="X"/>
    <m/>
    <m/>
    <s v="X"/>
    <m/>
    <m/>
    <m/>
    <m/>
    <m/>
    <s v="X"/>
    <s v="X"/>
    <m/>
    <m/>
    <m/>
    <m/>
    <m/>
    <m/>
    <m/>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1"/>
    <x v="1"/>
    <n v="0.2"/>
    <x v="1"/>
    <d v="2024-02-01T00:00:00"/>
    <d v="2024-12-31T00:00:00"/>
    <x v="1"/>
    <s v="Equipo de Talento Humano"/>
    <m/>
    <s v="X"/>
    <s v="X"/>
    <m/>
    <m/>
    <s v="X"/>
    <m/>
    <m/>
    <m/>
    <m/>
    <m/>
    <s v="X"/>
    <s v="X"/>
    <m/>
    <m/>
    <m/>
    <m/>
    <s v="X"/>
    <m/>
    <s v="X"/>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2"/>
    <x v="2"/>
    <n v="0.2"/>
    <x v="2"/>
    <d v="2024-02-01T00:00:00"/>
    <d v="2024-12-31T00:00:00"/>
    <x v="2"/>
    <s v="Equipo de Talento Humano"/>
    <s v="X"/>
    <s v="X"/>
    <s v="X"/>
    <m/>
    <m/>
    <s v="X"/>
    <m/>
    <m/>
    <m/>
    <m/>
    <m/>
    <s v="X"/>
    <s v="X"/>
    <m/>
    <m/>
    <m/>
    <m/>
    <m/>
    <m/>
    <m/>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3"/>
    <x v="2"/>
    <n v="0.2"/>
    <x v="3"/>
    <d v="2024-02-01T00:00:00"/>
    <d v="2024-12-31T00:00:00"/>
    <x v="2"/>
    <s v="Equipo de Talento Humano"/>
    <s v="X"/>
    <s v="X"/>
    <s v="X"/>
    <m/>
    <m/>
    <s v="X"/>
    <m/>
    <m/>
    <m/>
    <m/>
    <m/>
    <s v="X"/>
    <s v="X"/>
    <m/>
    <m/>
    <m/>
    <m/>
    <m/>
    <m/>
    <m/>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1"/>
    <x v="1"/>
    <x v="1"/>
    <x v="1"/>
    <x v="1"/>
    <s v="Identificación y priorización."/>
    <s v="Cooperantes AOD y Sector privado."/>
    <x v="1"/>
    <x v="1"/>
    <x v="0"/>
    <x v="1"/>
    <x v="1"/>
    <x v="1"/>
    <x v="1"/>
    <x v="1"/>
    <x v="1"/>
    <x v="1"/>
    <s v="Inversión (Sistema Nacional de Cooperación Internacional)"/>
    <x v="4"/>
    <x v="2"/>
    <n v="0.5"/>
    <x v="4"/>
    <d v="2024-01-15T00:00:00"/>
    <d v="2024-12-15T00:00:00"/>
    <x v="3"/>
    <s v="Equipo de Talento Humano"/>
    <s v="X"/>
    <m/>
    <m/>
    <m/>
    <m/>
    <m/>
    <m/>
    <m/>
    <m/>
    <m/>
    <m/>
    <s v="X"/>
    <s v="X"/>
    <m/>
    <s v="X"/>
    <m/>
    <m/>
    <m/>
    <m/>
    <m/>
    <m/>
    <s v="X"/>
    <m/>
    <s v="X"/>
    <m/>
    <m/>
    <m/>
    <m/>
    <m/>
    <m/>
    <m/>
    <m/>
    <m/>
    <m/>
    <m/>
    <m/>
    <m/>
    <m/>
    <m/>
    <m/>
    <m/>
    <m/>
    <x v="1"/>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1"/>
    <x v="1"/>
    <x v="1"/>
    <x v="1"/>
    <x v="1"/>
    <s v="Identificación y priorización."/>
    <s v="Cooperantes AOD y Sector privado."/>
    <x v="1"/>
    <x v="1"/>
    <x v="0"/>
    <x v="1"/>
    <x v="1"/>
    <x v="1"/>
    <x v="1"/>
    <x v="1"/>
    <x v="1"/>
    <x v="1"/>
    <s v="Inversión (Sistema Nacional de Cooperación Internacional)"/>
    <x v="5"/>
    <x v="2"/>
    <n v="0.5"/>
    <x v="5"/>
    <d v="2024-01-15T00:00:00"/>
    <d v="2024-12-15T00:00:00"/>
    <x v="3"/>
    <s v="Equipo de Talento Humano"/>
    <m/>
    <m/>
    <m/>
    <m/>
    <m/>
    <m/>
    <m/>
    <m/>
    <m/>
    <m/>
    <m/>
    <s v="X"/>
    <s v="X"/>
    <m/>
    <m/>
    <m/>
    <m/>
    <s v="X"/>
    <m/>
    <m/>
    <m/>
    <m/>
    <m/>
    <m/>
    <m/>
    <m/>
    <m/>
    <m/>
    <m/>
    <m/>
    <m/>
    <m/>
    <m/>
    <m/>
    <m/>
    <m/>
    <m/>
    <m/>
    <m/>
    <m/>
    <m/>
    <m/>
    <x v="1"/>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2"/>
    <x v="2"/>
    <x v="2"/>
    <x v="2"/>
    <x v="2"/>
    <s v="Formulación y preparación de la cooperación internacional, Gestión Contractual y Gestión Financiera"/>
    <s v="Paises Socios_x000a_Entidades publicas de nivel Nacional y Territorial_x000a_Entidades privadas Organizaciones No Gubernamentales_x000a_Academia_x000a_Mecanismos de Integración Regional"/>
    <x v="2"/>
    <x v="2"/>
    <x v="0"/>
    <x v="1"/>
    <x v="2"/>
    <x v="2"/>
    <x v="2"/>
    <x v="0"/>
    <x v="0"/>
    <x v="2"/>
    <s v="Funcionamiento (Transferencias Corrientes - Fondo de Cooperación y Asistencia Internacional FOCAI)"/>
    <x v="6"/>
    <x v="3"/>
    <n v="1"/>
    <x v="6"/>
    <d v="2024-04-01T00:00:00"/>
    <d v="2024-12-31T00:00:00"/>
    <x v="4"/>
    <s v="Profesionales de los equipos de trabajo, Servicios de traducción, Hardware y software para Videoconferencias"/>
    <m/>
    <m/>
    <m/>
    <m/>
    <m/>
    <m/>
    <m/>
    <m/>
    <m/>
    <m/>
    <m/>
    <s v="X"/>
    <s v="X"/>
    <m/>
    <m/>
    <m/>
    <m/>
    <m/>
    <m/>
    <m/>
    <m/>
    <s v="X"/>
    <m/>
    <s v="X"/>
    <m/>
    <m/>
    <m/>
    <m/>
    <m/>
    <m/>
    <m/>
    <m/>
    <m/>
    <m/>
    <m/>
    <m/>
    <m/>
    <m/>
    <m/>
    <m/>
    <m/>
    <m/>
    <x v="1"/>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7"/>
    <x v="4"/>
    <n v="0.3"/>
    <x v="7"/>
    <d v="2024-02-01T00:00:00"/>
    <d v="2024-12-31T00:00:00"/>
    <x v="0"/>
    <s v="Equipo de Talento Humano"/>
    <s v="X"/>
    <s v="X"/>
    <s v="X"/>
    <m/>
    <m/>
    <s v="X"/>
    <m/>
    <m/>
    <m/>
    <m/>
    <m/>
    <s v="X"/>
    <s v="X"/>
    <m/>
    <m/>
    <m/>
    <m/>
    <m/>
    <m/>
    <m/>
    <m/>
    <s v="X"/>
    <m/>
    <s v="X"/>
    <m/>
    <m/>
    <m/>
    <m/>
    <m/>
    <m/>
    <m/>
    <m/>
    <s v="X"/>
    <m/>
    <m/>
    <m/>
    <m/>
    <m/>
    <m/>
    <m/>
    <m/>
    <m/>
    <x v="2"/>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8"/>
    <x v="5"/>
    <n v="0.3"/>
    <x v="0"/>
    <d v="2024-02-01T00:00:00"/>
    <d v="2024-12-31T00:00:00"/>
    <x v="5"/>
    <s v="Equipo de Talento Humano"/>
    <s v="X"/>
    <s v="X"/>
    <s v="X"/>
    <m/>
    <m/>
    <s v="X"/>
    <m/>
    <m/>
    <m/>
    <m/>
    <m/>
    <s v="X"/>
    <s v="X"/>
    <m/>
    <m/>
    <m/>
    <m/>
    <m/>
    <m/>
    <m/>
    <m/>
    <s v="X"/>
    <m/>
    <s v="X"/>
    <m/>
    <m/>
    <m/>
    <m/>
    <m/>
    <m/>
    <m/>
    <m/>
    <s v="X"/>
    <m/>
    <m/>
    <m/>
    <m/>
    <m/>
    <m/>
    <m/>
    <m/>
    <m/>
    <x v="2"/>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9"/>
    <x v="6"/>
    <n v="0.3"/>
    <x v="8"/>
    <d v="2024-02-01T00:00:00"/>
    <d v="2024-12-31T00:00:00"/>
    <x v="5"/>
    <s v="Equipo de Talento Humano"/>
    <m/>
    <s v="X"/>
    <s v="X"/>
    <m/>
    <m/>
    <s v="X"/>
    <m/>
    <m/>
    <m/>
    <m/>
    <m/>
    <s v="X"/>
    <s v="X"/>
    <m/>
    <m/>
    <m/>
    <m/>
    <m/>
    <m/>
    <m/>
    <m/>
    <s v="X"/>
    <m/>
    <s v="X"/>
    <m/>
    <m/>
    <m/>
    <m/>
    <m/>
    <m/>
    <m/>
    <m/>
    <s v="X"/>
    <m/>
    <m/>
    <m/>
    <m/>
    <m/>
    <m/>
    <m/>
    <m/>
    <m/>
    <x v="2"/>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10"/>
    <x v="7"/>
    <n v="0.1"/>
    <x v="9"/>
    <d v="2024-02-01T00:00:00"/>
    <d v="2024-12-31T00:00:00"/>
    <x v="5"/>
    <s v="Equipo de Talento Humano"/>
    <m/>
    <m/>
    <m/>
    <m/>
    <m/>
    <m/>
    <m/>
    <m/>
    <m/>
    <m/>
    <m/>
    <s v="X"/>
    <s v="X"/>
    <m/>
    <s v="X"/>
    <s v="X"/>
    <s v="X"/>
    <s v="X"/>
    <s v="X"/>
    <s v="X"/>
    <s v="X"/>
    <s v="X"/>
    <s v="X"/>
    <s v="X"/>
    <s v="X"/>
    <m/>
    <m/>
    <m/>
    <m/>
    <m/>
    <m/>
    <m/>
    <m/>
    <m/>
    <m/>
    <m/>
    <m/>
    <m/>
    <m/>
    <m/>
    <m/>
    <m/>
    <x v="2"/>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iego Alejandro Zuluaga"/>
    <x v="0"/>
    <x v="4"/>
    <x v="4"/>
    <x v="4"/>
    <x v="0"/>
    <x v="0"/>
    <s v="Preparación y formulación de la Cooperación Internacional"/>
    <s v="Entidades públicas, Organizaciones No Gubernamentales, Cooperantes Internacionales y Entidades Sin Ánimo de Lucro."/>
    <x v="4"/>
    <x v="4"/>
    <x v="0"/>
    <x v="2"/>
    <x v="3"/>
    <x v="3"/>
    <x v="1"/>
    <x v="0"/>
    <x v="0"/>
    <x v="4"/>
    <s v="Inversión (Contrapartidas)"/>
    <x v="11"/>
    <x v="2"/>
    <n v="0.2"/>
    <x v="10"/>
    <d v="2024-02-01T00:00:00"/>
    <d v="2024-12-31T00:00:00"/>
    <x v="6"/>
    <s v="Equipo de Talento Humano"/>
    <s v="X"/>
    <s v="X"/>
    <s v="X"/>
    <m/>
    <m/>
    <s v="X"/>
    <m/>
    <m/>
    <m/>
    <m/>
    <m/>
    <s v="X"/>
    <m/>
    <m/>
    <s v="X"/>
    <m/>
    <m/>
    <s v="X"/>
    <m/>
    <m/>
    <m/>
    <s v="X"/>
    <m/>
    <s v="X"/>
    <m/>
    <m/>
    <m/>
    <m/>
    <m/>
    <m/>
    <m/>
    <m/>
    <s v="X"/>
    <m/>
    <m/>
    <m/>
    <m/>
    <m/>
    <m/>
    <m/>
    <m/>
    <m/>
    <x v="3"/>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iego Alejandro Zuluaga"/>
    <x v="0"/>
    <x v="4"/>
    <x v="4"/>
    <x v="4"/>
    <x v="0"/>
    <x v="0"/>
    <s v="Preparación y formulación de la Cooperación Internacional"/>
    <s v="Entidades públicas, Organizaciones No Gubernamentales, Cooperantes Internacionales y Entidades Sin Ánimo de Lucro."/>
    <x v="4"/>
    <x v="4"/>
    <x v="0"/>
    <x v="2"/>
    <x v="3"/>
    <x v="3"/>
    <x v="1"/>
    <x v="0"/>
    <x v="0"/>
    <x v="4"/>
    <s v="Inversión (Contrapartidas)"/>
    <x v="12"/>
    <x v="8"/>
    <n v="0.8"/>
    <x v="11"/>
    <d v="2024-03-30T00:00:00"/>
    <d v="2024-05-31T00:00:00"/>
    <x v="6"/>
    <s v="Equipo de Talento Humano"/>
    <m/>
    <s v="X"/>
    <s v="X"/>
    <m/>
    <m/>
    <s v="X"/>
    <m/>
    <m/>
    <m/>
    <m/>
    <m/>
    <s v="X"/>
    <m/>
    <m/>
    <s v="X"/>
    <s v="X"/>
    <s v="X"/>
    <s v="X"/>
    <m/>
    <m/>
    <m/>
    <s v="X"/>
    <m/>
    <s v="X"/>
    <m/>
    <m/>
    <m/>
    <m/>
    <m/>
    <m/>
    <m/>
    <m/>
    <s v="X"/>
    <m/>
    <m/>
    <m/>
    <m/>
    <m/>
    <m/>
    <m/>
    <m/>
    <m/>
    <x v="3"/>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Santiago Quiñones"/>
    <x v="1"/>
    <x v="5"/>
    <x v="5"/>
    <x v="5"/>
    <x v="1"/>
    <x v="1"/>
    <s v="Identificación y priorizaciónde la Cooperación Internacional"/>
    <s v="Paises Socios_x000a_Entidades publicas de nivel Nacional y Territorial_x000a_Entidades privadas Organizaciones No Gubernamentales_x000a_Academia_x000a_Mecanismos de Integración Regional"/>
    <x v="5"/>
    <x v="5"/>
    <x v="0"/>
    <x v="0"/>
    <x v="0"/>
    <x v="0"/>
    <x v="0"/>
    <x v="0"/>
    <x v="0"/>
    <x v="5"/>
    <s v="Inversión (Transformación digital)"/>
    <x v="13"/>
    <x v="2"/>
    <n v="0.3"/>
    <x v="12"/>
    <d v="2024-01-15T00:00:00"/>
    <d v="2024-12-15T00:00:00"/>
    <x v="7"/>
    <s v="Equipo de Talento Humano"/>
    <m/>
    <m/>
    <m/>
    <m/>
    <m/>
    <m/>
    <m/>
    <m/>
    <m/>
    <m/>
    <m/>
    <s v="X"/>
    <s v="X"/>
    <m/>
    <s v="X"/>
    <m/>
    <m/>
    <s v="X"/>
    <m/>
    <m/>
    <m/>
    <s v="X"/>
    <m/>
    <s v="X"/>
    <m/>
    <m/>
    <m/>
    <m/>
    <m/>
    <m/>
    <m/>
    <m/>
    <m/>
    <m/>
    <m/>
    <m/>
    <m/>
    <m/>
    <m/>
    <m/>
    <m/>
    <m/>
    <x v="4"/>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Santiago Quiñones"/>
    <x v="1"/>
    <x v="5"/>
    <x v="5"/>
    <x v="5"/>
    <x v="1"/>
    <x v="1"/>
    <s v="Identificación y priorizaciónde la Cooperación Internacional"/>
    <s v="Paises Socios_x000a_Entidades publicas de nivel Nacional y Territorial_x000a_Entidades privadas Organizaciones No Gubernamentales_x000a_Academia_x000a_Mecanismos de Integración Regional"/>
    <x v="5"/>
    <x v="5"/>
    <x v="0"/>
    <x v="0"/>
    <x v="3"/>
    <x v="4"/>
    <x v="3"/>
    <x v="0"/>
    <x v="0"/>
    <x v="5"/>
    <s v="Inversión (Transformación digital)"/>
    <x v="14"/>
    <x v="2"/>
    <n v="0.4"/>
    <x v="13"/>
    <d v="2024-01-15T00:00:00"/>
    <d v="2024-12-15T00:00:00"/>
    <x v="8"/>
    <s v="Equipo de Talento Humano"/>
    <m/>
    <m/>
    <m/>
    <m/>
    <m/>
    <m/>
    <m/>
    <m/>
    <m/>
    <m/>
    <m/>
    <s v="X"/>
    <s v="X"/>
    <m/>
    <m/>
    <s v="X"/>
    <m/>
    <m/>
    <m/>
    <m/>
    <m/>
    <s v="X"/>
    <m/>
    <s v="X"/>
    <m/>
    <m/>
    <m/>
    <m/>
    <m/>
    <m/>
    <m/>
    <m/>
    <m/>
    <m/>
    <m/>
    <m/>
    <m/>
    <m/>
    <m/>
    <m/>
    <m/>
    <m/>
    <x v="4"/>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Santiago Quiñones"/>
    <x v="1"/>
    <x v="5"/>
    <x v="5"/>
    <x v="5"/>
    <x v="1"/>
    <x v="1"/>
    <s v="Identificación y priorizaciónde la Cooperación Internacional"/>
    <s v="Paises Socios_x000a_Entidades publicas de nivel Nacional y Territorial_x000a_Entidades privadas Organizaciones No Gubernamentales_x000a_Academia_x000a_Mecanismos de Integración Regional"/>
    <x v="5"/>
    <x v="5"/>
    <x v="0"/>
    <x v="0"/>
    <x v="3"/>
    <x v="4"/>
    <x v="3"/>
    <x v="0"/>
    <x v="0"/>
    <x v="5"/>
    <s v="Inversión (Transformación digital)"/>
    <x v="15"/>
    <x v="9"/>
    <n v="0.3"/>
    <x v="14"/>
    <d v="2024-01-15T00:00:00"/>
    <d v="2024-12-15T00:00:00"/>
    <x v="9"/>
    <s v="Equipo de Talento Humano"/>
    <m/>
    <s v="X"/>
    <s v="X"/>
    <m/>
    <m/>
    <s v="X"/>
    <m/>
    <m/>
    <m/>
    <m/>
    <m/>
    <s v="X"/>
    <s v="X"/>
    <s v="X"/>
    <s v="X"/>
    <s v="X"/>
    <s v="X"/>
    <s v="X"/>
    <s v="X"/>
    <s v="X"/>
    <m/>
    <s v="X"/>
    <m/>
    <s v="X"/>
    <m/>
    <s v="X"/>
    <m/>
    <m/>
    <m/>
    <m/>
    <m/>
    <m/>
    <s v="X"/>
    <m/>
    <m/>
    <m/>
    <m/>
    <m/>
    <m/>
    <m/>
    <m/>
    <m/>
    <x v="4"/>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aniel Rodríguez"/>
    <x v="2"/>
    <x v="6"/>
    <x v="6"/>
    <x v="6"/>
    <x v="2"/>
    <x v="2"/>
    <s v="Identificación y priorización, preparación y formulación, gestión contracutal, gestión financiera, gestión jurídica"/>
    <s v="Países socios, mecanismos de integración regional, entidades públicas del nivel nacional y territorial, entidades privadas, organizaciones de la sociedad civil y academia"/>
    <x v="6"/>
    <x v="6"/>
    <x v="0"/>
    <x v="1"/>
    <x v="4"/>
    <x v="0"/>
    <x v="4"/>
    <x v="2"/>
    <x v="0"/>
    <x v="6"/>
    <s v="Funcionamiento (Transferencias Corrientes - Fondo de Cooperación y Asistencia Internacional FOCAI)"/>
    <x v="16"/>
    <x v="10"/>
    <n v="0.25"/>
    <x v="15"/>
    <d v="2024-02-15T00:00:00"/>
    <d v="2024-12-31T00:00:00"/>
    <x v="10"/>
    <s v="Profesionales de los equipos de trabajo, Servicios de traducción, Hardware y software para Videoconferencias"/>
    <m/>
    <m/>
    <m/>
    <m/>
    <m/>
    <m/>
    <m/>
    <m/>
    <m/>
    <m/>
    <m/>
    <s v="X"/>
    <m/>
    <m/>
    <s v="X"/>
    <m/>
    <m/>
    <m/>
    <m/>
    <m/>
    <m/>
    <s v="X"/>
    <m/>
    <s v="X"/>
    <m/>
    <m/>
    <m/>
    <m/>
    <m/>
    <m/>
    <m/>
    <m/>
    <m/>
    <m/>
    <m/>
    <m/>
    <m/>
    <m/>
    <m/>
    <m/>
    <m/>
    <m/>
    <x v="5"/>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aniel Rodríguez"/>
    <x v="2"/>
    <x v="7"/>
    <x v="7"/>
    <x v="6"/>
    <x v="2"/>
    <x v="2"/>
    <s v="Identificación y priorización, preparación y formulación, gestión contracutal, gestión financiera, gestión jurídica"/>
    <s v="Países socios, mecanismos de integración regional, entidades públicas del nivel nacional y territorial, entidades privadas, organizaciones de la sociedad civil y academia"/>
    <x v="7"/>
    <x v="6"/>
    <x v="0"/>
    <x v="1"/>
    <x v="2"/>
    <x v="5"/>
    <x v="5"/>
    <x v="0"/>
    <x v="0"/>
    <x v="7"/>
    <s v="Funcionamiento (Transferencias Corrientes - Fondo de Cooperación y Asistencia Internacional FOCAI)"/>
    <x v="17"/>
    <x v="11"/>
    <n v="0.15"/>
    <x v="16"/>
    <d v="2024-03-01T00:00:00"/>
    <d v="2024-12-31T00:00:00"/>
    <x v="10"/>
    <s v="Profesionales de los equipos de trabajo, Servicios de traducción, Hardware y software para Videoconferencias"/>
    <m/>
    <m/>
    <m/>
    <m/>
    <m/>
    <m/>
    <m/>
    <m/>
    <m/>
    <m/>
    <m/>
    <s v="X"/>
    <m/>
    <m/>
    <s v="X"/>
    <s v="X"/>
    <m/>
    <m/>
    <m/>
    <m/>
    <m/>
    <s v="X"/>
    <m/>
    <s v="X"/>
    <s v="X"/>
    <m/>
    <m/>
    <m/>
    <m/>
    <m/>
    <m/>
    <m/>
    <m/>
    <m/>
    <m/>
    <m/>
    <m/>
    <m/>
    <m/>
    <m/>
    <m/>
    <m/>
    <x v="5"/>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aniel Rodríguez"/>
    <x v="2"/>
    <x v="8"/>
    <x v="8"/>
    <x v="7"/>
    <x v="2"/>
    <x v="2"/>
    <s v="Formulación y preparación de la cooperación internacional, Gestión Contractual y Gestión Financiera"/>
    <s v="Paises Socios_x000a_Entidades publicas de nivel Nacional y Territorial_x000a_Entidades privadas Organizaciones No Gubernamentales_x000a_Academia_x000a_Mecanismos de Integración Regional"/>
    <x v="8"/>
    <x v="7"/>
    <x v="0"/>
    <x v="1"/>
    <x v="2"/>
    <x v="6"/>
    <x v="6"/>
    <x v="0"/>
    <x v="0"/>
    <x v="8"/>
    <s v="Funcionamiento (Transferencias Corrientes - Fondo de Cooperación y Asistencia Internacional FOCAI)"/>
    <x v="18"/>
    <x v="12"/>
    <n v="0.25"/>
    <x v="6"/>
    <d v="2024-03-01T00:00:00"/>
    <d v="2024-12-31T00:00:00"/>
    <x v="4"/>
    <s v="Profesionales de los equipos de trabajo, Servicios de traducción, Hardware y software para Videoconferencias"/>
    <s v="X"/>
    <m/>
    <m/>
    <m/>
    <m/>
    <m/>
    <m/>
    <m/>
    <m/>
    <m/>
    <m/>
    <s v="X"/>
    <m/>
    <m/>
    <s v="X"/>
    <s v="X"/>
    <m/>
    <m/>
    <m/>
    <m/>
    <m/>
    <s v="X"/>
    <m/>
    <s v="X"/>
    <s v="X"/>
    <m/>
    <m/>
    <m/>
    <m/>
    <m/>
    <m/>
    <m/>
    <m/>
    <m/>
    <m/>
    <m/>
    <m/>
    <m/>
    <m/>
    <m/>
    <m/>
    <m/>
    <x v="6"/>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Jhonnatan Gamboa"/>
    <x v="0"/>
    <x v="9"/>
    <x v="9"/>
    <x v="8"/>
    <x v="0"/>
    <x v="0"/>
    <s v="Identificación y priorización, preparación y formulación, implementación y seguimiento"/>
    <s v="Entidades públicas departamentales o municipales, aliados nacionales e internacionales"/>
    <x v="9"/>
    <x v="8"/>
    <x v="0"/>
    <x v="1"/>
    <x v="0"/>
    <x v="0"/>
    <x v="0"/>
    <x v="0"/>
    <x v="0"/>
    <x v="8"/>
    <s v="Funcionamiento (Transferencias Corrientes - Fondo de Cooperación y Asistencia Internacional FOCAI)"/>
    <x v="19"/>
    <x v="2"/>
    <n v="0.3"/>
    <x v="17"/>
    <d v="2024-01-01T00:00:00"/>
    <d v="2024-05-31T00:00:00"/>
    <x v="11"/>
    <s v="Equipo de Talento Humano"/>
    <m/>
    <m/>
    <m/>
    <m/>
    <m/>
    <m/>
    <m/>
    <m/>
    <m/>
    <m/>
    <m/>
    <m/>
    <m/>
    <m/>
    <m/>
    <m/>
    <m/>
    <m/>
    <m/>
    <m/>
    <m/>
    <m/>
    <m/>
    <m/>
    <m/>
    <m/>
    <m/>
    <m/>
    <m/>
    <m/>
    <m/>
    <m/>
    <m/>
    <m/>
    <m/>
    <m/>
    <m/>
    <m/>
    <m/>
    <m/>
    <m/>
    <m/>
    <x v="7"/>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Jhonnatan Gamboa"/>
    <x v="0"/>
    <x v="9"/>
    <x v="9"/>
    <x v="8"/>
    <x v="0"/>
    <x v="0"/>
    <s v="Identificación y priorización, preparación y formulación, implementación y seguimiento"/>
    <s v="Entidades públicas departamentales o municipales, aliados nacionales e internacionales"/>
    <x v="9"/>
    <x v="8"/>
    <x v="0"/>
    <x v="1"/>
    <x v="0"/>
    <x v="0"/>
    <x v="0"/>
    <x v="0"/>
    <x v="0"/>
    <x v="8"/>
    <s v="Funcionamiento (Transferencias Corrientes - Fondo de Cooperación y Asistencia Internacional FOCAI)"/>
    <x v="20"/>
    <x v="2"/>
    <n v="0.7"/>
    <x v="18"/>
    <d v="2024-01-01T00:00:00"/>
    <d v="2024-12-31T00:00:00"/>
    <x v="11"/>
    <s v="Equipo de Talento Humano"/>
    <m/>
    <m/>
    <m/>
    <m/>
    <m/>
    <m/>
    <m/>
    <m/>
    <m/>
    <m/>
    <m/>
    <m/>
    <m/>
    <m/>
    <m/>
    <m/>
    <m/>
    <m/>
    <m/>
    <m/>
    <m/>
    <m/>
    <m/>
    <m/>
    <m/>
    <m/>
    <m/>
    <m/>
    <m/>
    <m/>
    <m/>
    <m/>
    <m/>
    <m/>
    <m/>
    <m/>
    <m/>
    <m/>
    <m/>
    <m/>
    <m/>
    <m/>
    <x v="7"/>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1"/>
    <x v="2"/>
    <n v="0.2"/>
    <x v="19"/>
    <d v="2024-01-15T00:00:00"/>
    <d v="2024-04-30T00:00:00"/>
    <x v="12"/>
    <s v="Equipo de Talento Humano"/>
    <s v="X"/>
    <m/>
    <m/>
    <m/>
    <m/>
    <m/>
    <m/>
    <m/>
    <m/>
    <m/>
    <m/>
    <s v="X"/>
    <s v="X"/>
    <m/>
    <m/>
    <m/>
    <m/>
    <m/>
    <m/>
    <m/>
    <m/>
    <s v="X"/>
    <m/>
    <s v="X"/>
    <m/>
    <m/>
    <m/>
    <m/>
    <m/>
    <m/>
    <m/>
    <m/>
    <m/>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2"/>
    <x v="13"/>
    <n v="0.5"/>
    <x v="20"/>
    <d v="2024-01-01T00:00:00"/>
    <d v="2024-12-31T00:00:00"/>
    <x v="12"/>
    <s v="Equipo de Talento Humano"/>
    <m/>
    <s v="X"/>
    <s v="X"/>
    <m/>
    <m/>
    <s v="X"/>
    <m/>
    <m/>
    <m/>
    <m/>
    <m/>
    <s v="X"/>
    <s v="X"/>
    <m/>
    <s v="X"/>
    <s v="X"/>
    <m/>
    <s v="X"/>
    <m/>
    <m/>
    <m/>
    <s v="X"/>
    <m/>
    <s v="X"/>
    <s v="X"/>
    <m/>
    <m/>
    <m/>
    <m/>
    <m/>
    <m/>
    <m/>
    <s v="X"/>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3"/>
    <x v="2"/>
    <n v="0.1"/>
    <x v="21"/>
    <d v="2024-02-01T00:00:00"/>
    <d v="2024-12-31T00:00:00"/>
    <x v="12"/>
    <s v="Equipo de Talento Humano"/>
    <m/>
    <m/>
    <m/>
    <m/>
    <m/>
    <m/>
    <m/>
    <m/>
    <m/>
    <m/>
    <m/>
    <m/>
    <m/>
    <m/>
    <m/>
    <m/>
    <m/>
    <m/>
    <m/>
    <m/>
    <m/>
    <m/>
    <m/>
    <m/>
    <m/>
    <m/>
    <m/>
    <m/>
    <m/>
    <m/>
    <m/>
    <m/>
    <m/>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4"/>
    <x v="2"/>
    <n v="0.2"/>
    <x v="22"/>
    <d v="2024-01-01T00:00:00"/>
    <d v="2024-12-31T00:00:00"/>
    <x v="12"/>
    <s v="Equipo de Talento Humano"/>
    <m/>
    <m/>
    <m/>
    <m/>
    <m/>
    <m/>
    <m/>
    <m/>
    <m/>
    <m/>
    <m/>
    <m/>
    <m/>
    <m/>
    <s v="X"/>
    <s v="X"/>
    <s v="X"/>
    <m/>
    <m/>
    <m/>
    <m/>
    <m/>
    <m/>
    <m/>
    <m/>
    <m/>
    <m/>
    <m/>
    <m/>
    <m/>
    <m/>
    <m/>
    <m/>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1"/>
    <x v="11"/>
    <x v="10"/>
    <x v="3"/>
    <x v="3"/>
    <s v="Gestión Administrativa, Gestión Financiera, administración de recursos y donaciones en especie."/>
    <s v="Donantes, Beneficiarios finales, agentes aduaneros u operadores logísticos y entes reguladores."/>
    <x v="11"/>
    <x v="9"/>
    <x v="0"/>
    <x v="4"/>
    <x v="0"/>
    <x v="0"/>
    <x v="8"/>
    <x v="0"/>
    <x v="0"/>
    <x v="1"/>
    <s v="Inversión (Administración de recursos)"/>
    <x v="25"/>
    <x v="2"/>
    <n v="0.5"/>
    <x v="23"/>
    <d v="2024-01-01T00:00:00"/>
    <d v="2024-12-31T00:00:00"/>
    <x v="12"/>
    <s v="Equipo de Talento Humano"/>
    <m/>
    <m/>
    <m/>
    <m/>
    <m/>
    <m/>
    <m/>
    <m/>
    <m/>
    <m/>
    <m/>
    <s v="X"/>
    <s v="X"/>
    <m/>
    <m/>
    <m/>
    <m/>
    <m/>
    <m/>
    <m/>
    <m/>
    <m/>
    <m/>
    <m/>
    <m/>
    <m/>
    <m/>
    <m/>
    <m/>
    <m/>
    <m/>
    <m/>
    <m/>
    <m/>
    <m/>
    <m/>
    <m/>
    <m/>
    <m/>
    <m/>
    <m/>
    <m/>
    <x v="9"/>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1"/>
    <x v="11"/>
    <x v="10"/>
    <x v="3"/>
    <x v="3"/>
    <s v="Gestión Administrativa, Gestión Financiera, administración de recursos y donaciones en especie."/>
    <s v="Donantes, Beneficiarios finales, agentes aduaneros u operadores logísticos y entes reguladores."/>
    <x v="11"/>
    <x v="9"/>
    <x v="0"/>
    <x v="4"/>
    <x v="0"/>
    <x v="0"/>
    <x v="8"/>
    <x v="0"/>
    <x v="0"/>
    <x v="1"/>
    <s v="Inversión (Administración de recursos)"/>
    <x v="26"/>
    <x v="2"/>
    <n v="0.5"/>
    <x v="24"/>
    <d v="2024-01-01T00:00:00"/>
    <d v="2024-12-31T00:00:00"/>
    <x v="12"/>
    <s v="Equipo de Talento Humano"/>
    <m/>
    <m/>
    <m/>
    <m/>
    <m/>
    <m/>
    <m/>
    <m/>
    <m/>
    <m/>
    <m/>
    <m/>
    <m/>
    <m/>
    <s v="X"/>
    <s v="X"/>
    <s v="X"/>
    <m/>
    <m/>
    <m/>
    <m/>
    <s v="X"/>
    <m/>
    <s v="X"/>
    <m/>
    <m/>
    <m/>
    <m/>
    <m/>
    <m/>
    <m/>
    <m/>
    <m/>
    <m/>
    <m/>
    <m/>
    <m/>
    <m/>
    <m/>
    <m/>
    <m/>
    <m/>
    <x v="9"/>
  </r>
  <r>
    <s v="Convergencia regional, _x000a_Transformación productiva, internacionalización y acción climática"/>
    <s v="Alinear la cooperación internacional a las prioridades y agendas de desarrollo._x000a_"/>
    <n v="0.3"/>
    <s v="ALI-124"/>
    <n v="1"/>
    <n v="1"/>
    <x v="3"/>
    <x v="3"/>
    <s v="Nuevas fuentes y mecanismos de financiamiento potencializados"/>
    <s v="Santiago Quiñones"/>
    <x v="1"/>
    <x v="12"/>
    <x v="12"/>
    <x v="11"/>
    <x v="1"/>
    <x v="1"/>
    <s v="Identificación y priorización"/>
    <s v=" Cooperantes, Aliados "/>
    <x v="12"/>
    <x v="1"/>
    <x v="0"/>
    <x v="0"/>
    <x v="5"/>
    <x v="3"/>
    <x v="0"/>
    <x v="0"/>
    <x v="0"/>
    <x v="10"/>
    <s v="Funcionamiento (Adquisición de bienes y servicios)"/>
    <x v="27"/>
    <x v="14"/>
    <n v="0.5"/>
    <x v="25"/>
    <d v="2024-01-15T00:00:00"/>
    <d v="2024-12-15T00:00:00"/>
    <x v="13"/>
    <s v="Equipo de Talento Humano"/>
    <s v="X"/>
    <s v="X"/>
    <s v="X"/>
    <m/>
    <m/>
    <s v="X"/>
    <m/>
    <m/>
    <m/>
    <m/>
    <m/>
    <s v="X"/>
    <s v="X"/>
    <m/>
    <m/>
    <m/>
    <m/>
    <m/>
    <m/>
    <s v="X"/>
    <m/>
    <s v="X"/>
    <m/>
    <s v="X"/>
    <m/>
    <m/>
    <m/>
    <m/>
    <m/>
    <m/>
    <m/>
    <m/>
    <s v="X"/>
    <m/>
    <m/>
    <m/>
    <m/>
    <m/>
    <m/>
    <m/>
    <m/>
    <m/>
    <x v="10"/>
  </r>
  <r>
    <s v="Convergencia regional, _x000a_Transformación productiva, internacionalización y acción climática"/>
    <s v="Alinear la cooperación internacional a las prioridades y agendas de desarrollo._x000a_"/>
    <n v="0.3"/>
    <s v="ALI-124"/>
    <n v="1"/>
    <n v="1"/>
    <x v="3"/>
    <x v="3"/>
    <s v="Nuevas fuentes y mecanismos de financiamiento potencializados"/>
    <s v="Santiago Quiñones"/>
    <x v="1"/>
    <x v="12"/>
    <x v="12"/>
    <x v="11"/>
    <x v="1"/>
    <x v="1"/>
    <s v="Identificación y priorización"/>
    <s v=" Cooperantes, Aliados "/>
    <x v="12"/>
    <x v="1"/>
    <x v="0"/>
    <x v="0"/>
    <x v="5"/>
    <x v="3"/>
    <x v="0"/>
    <x v="0"/>
    <x v="0"/>
    <x v="10"/>
    <s v="Funcionamiento (Adquisición de bienes y servicios)"/>
    <x v="28"/>
    <x v="14"/>
    <n v="0.5"/>
    <x v="26"/>
    <d v="2024-01-15T00:00:00"/>
    <d v="2024-12-15T00:00:00"/>
    <x v="13"/>
    <s v="Equipo de Talento Humano"/>
    <m/>
    <s v="X"/>
    <s v="X"/>
    <m/>
    <m/>
    <s v="X"/>
    <m/>
    <m/>
    <m/>
    <m/>
    <m/>
    <s v="X"/>
    <s v="X"/>
    <m/>
    <m/>
    <m/>
    <m/>
    <m/>
    <m/>
    <s v="X"/>
    <m/>
    <s v="X"/>
    <m/>
    <s v="X"/>
    <m/>
    <m/>
    <m/>
    <m/>
    <m/>
    <m/>
    <m/>
    <m/>
    <s v="X"/>
    <m/>
    <m/>
    <m/>
    <m/>
    <m/>
    <m/>
    <m/>
    <m/>
    <m/>
    <x v="10"/>
  </r>
  <r>
    <s v="Convergencia regional"/>
    <s v="Gestionar conocimiento orientado al fortalecimiento de capacidades en cooperación internacional para el desarrollo"/>
    <n v="0.25"/>
    <s v="GES-124"/>
    <n v="1"/>
    <n v="1"/>
    <x v="4"/>
    <x v="4"/>
    <s v="Se debe ajustar"/>
    <s v="Maria Paula Alonso"/>
    <x v="4"/>
    <x v="13"/>
    <x v="13"/>
    <x v="12"/>
    <x v="4"/>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x v="13"/>
    <x v="10"/>
    <x v="0"/>
    <x v="5"/>
    <x v="0"/>
    <x v="0"/>
    <x v="0"/>
    <x v="0"/>
    <x v="0"/>
    <x v="11"/>
    <s v="Funcionamiento (Transferencias Corrientes - Fondo de Cooperación y Asistencia Internacional FOCAI)"/>
    <x v="29"/>
    <x v="15"/>
    <n v="0.5"/>
    <x v="27"/>
    <d v="2024-02-01T00:00:00"/>
    <d v="2024-12-01T00:00:00"/>
    <x v="14"/>
    <s v="Equipo de Talento Humano"/>
    <m/>
    <s v="X"/>
    <s v="X"/>
    <m/>
    <m/>
    <s v="X"/>
    <m/>
    <m/>
    <m/>
    <m/>
    <m/>
    <m/>
    <m/>
    <m/>
    <m/>
    <m/>
    <s v="X"/>
    <m/>
    <s v="X"/>
    <s v="X"/>
    <m/>
    <s v="X"/>
    <m/>
    <s v="X"/>
    <m/>
    <m/>
    <m/>
    <m/>
    <m/>
    <m/>
    <m/>
    <m/>
    <s v="X"/>
    <m/>
    <m/>
    <m/>
    <m/>
    <m/>
    <m/>
    <m/>
    <m/>
    <m/>
    <x v="11"/>
  </r>
  <r>
    <s v="Convergencia regional"/>
    <s v="Gestionar conocimiento orientado al fortalecimiento de capacidades en cooperación internacional para el desarrollo"/>
    <n v="0.25"/>
    <s v="GES-124"/>
    <n v="1"/>
    <n v="1"/>
    <x v="4"/>
    <x v="4"/>
    <s v="Se debe ajustar"/>
    <s v="Maria Paula Alonso"/>
    <x v="4"/>
    <x v="14"/>
    <x v="14"/>
    <x v="13"/>
    <x v="4"/>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x v="14"/>
    <x v="11"/>
    <x v="0"/>
    <x v="5"/>
    <x v="0"/>
    <x v="0"/>
    <x v="0"/>
    <x v="0"/>
    <x v="0"/>
    <x v="12"/>
    <s v="Funcionamiento (Transferencias Corrientes - Fondo de Cooperación y Asistencia Internacional FOCAI)"/>
    <x v="30"/>
    <x v="16"/>
    <n v="0.5"/>
    <x v="28"/>
    <d v="2024-01-19T00:00:00"/>
    <d v="2024-12-01T00:00:00"/>
    <x v="14"/>
    <s v="Equipo de Talento Humano"/>
    <m/>
    <s v="X"/>
    <s v="X"/>
    <m/>
    <m/>
    <s v="X"/>
    <m/>
    <m/>
    <m/>
    <m/>
    <m/>
    <s v="X"/>
    <s v="X"/>
    <m/>
    <s v="X"/>
    <s v="X"/>
    <s v="X"/>
    <s v="X"/>
    <s v="X"/>
    <s v="X"/>
    <m/>
    <s v="X"/>
    <m/>
    <s v="X"/>
    <m/>
    <m/>
    <m/>
    <m/>
    <m/>
    <m/>
    <m/>
    <m/>
    <s v="X"/>
    <m/>
    <m/>
    <m/>
    <m/>
    <m/>
    <m/>
    <m/>
    <m/>
    <m/>
    <x v="11"/>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6"/>
    <x v="0"/>
    <x v="1"/>
    <x v="0"/>
    <x v="0"/>
    <x v="1"/>
    <s v="N/A"/>
    <x v="31"/>
    <x v="2"/>
    <n v="0.15"/>
    <x v="29"/>
    <d v="2024-01-01T00:00:00"/>
    <d v="2024-02-29T00:00:00"/>
    <x v="15"/>
    <s v="Equipo de Talento Humano"/>
    <s v="X"/>
    <m/>
    <m/>
    <m/>
    <m/>
    <m/>
    <m/>
    <m/>
    <m/>
    <m/>
    <m/>
    <s v="X"/>
    <s v="X"/>
    <m/>
    <m/>
    <m/>
    <m/>
    <m/>
    <m/>
    <s v="X"/>
    <m/>
    <m/>
    <m/>
    <s v="X"/>
    <m/>
    <m/>
    <m/>
    <m/>
    <m/>
    <m/>
    <m/>
    <m/>
    <m/>
    <m/>
    <m/>
    <m/>
    <m/>
    <m/>
    <m/>
    <m/>
    <m/>
    <m/>
    <x v="12"/>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0"/>
    <x v="0"/>
    <x v="0"/>
    <x v="0"/>
    <x v="0"/>
    <x v="1"/>
    <s v="N/A"/>
    <x v="32"/>
    <x v="2"/>
    <n v="0.4"/>
    <x v="30"/>
    <d v="2024-01-01T00:00:00"/>
    <d v="2024-12-31T00:00:00"/>
    <x v="15"/>
    <s v="Equipo de Talento Humano"/>
    <m/>
    <m/>
    <m/>
    <m/>
    <m/>
    <m/>
    <m/>
    <m/>
    <m/>
    <m/>
    <m/>
    <s v="X"/>
    <m/>
    <m/>
    <m/>
    <m/>
    <s v="X"/>
    <s v="X"/>
    <m/>
    <s v="X"/>
    <m/>
    <m/>
    <m/>
    <s v="X"/>
    <m/>
    <m/>
    <m/>
    <m/>
    <m/>
    <m/>
    <m/>
    <m/>
    <m/>
    <m/>
    <m/>
    <m/>
    <m/>
    <m/>
    <m/>
    <m/>
    <m/>
    <m/>
    <x v="12"/>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0"/>
    <x v="0"/>
    <x v="0"/>
    <x v="0"/>
    <x v="0"/>
    <x v="1"/>
    <s v="N/A"/>
    <x v="33"/>
    <x v="2"/>
    <n v="0.25"/>
    <x v="31"/>
    <d v="2024-03-01T00:00:00"/>
    <d v="2024-06-30T00:00:00"/>
    <x v="15"/>
    <s v="Equipo de Talento Humano"/>
    <s v="X"/>
    <m/>
    <m/>
    <m/>
    <m/>
    <m/>
    <m/>
    <m/>
    <m/>
    <m/>
    <m/>
    <s v="X"/>
    <s v="X"/>
    <m/>
    <m/>
    <m/>
    <m/>
    <m/>
    <m/>
    <s v="X"/>
    <m/>
    <m/>
    <m/>
    <s v="X"/>
    <m/>
    <m/>
    <m/>
    <m/>
    <m/>
    <m/>
    <m/>
    <m/>
    <m/>
    <m/>
    <m/>
    <m/>
    <m/>
    <m/>
    <m/>
    <m/>
    <m/>
    <m/>
    <x v="12"/>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0"/>
    <x v="0"/>
    <x v="0"/>
    <x v="0"/>
    <x v="0"/>
    <x v="1"/>
    <s v="N/A"/>
    <x v="34"/>
    <x v="2"/>
    <n v="0.2"/>
    <x v="32"/>
    <d v="2024-03-01T00:00:00"/>
    <d v="2024-12-31T00:00:00"/>
    <x v="15"/>
    <s v="Equipo de Talento Humano"/>
    <m/>
    <m/>
    <m/>
    <s v="X"/>
    <m/>
    <m/>
    <m/>
    <m/>
    <m/>
    <m/>
    <m/>
    <s v="X"/>
    <m/>
    <m/>
    <m/>
    <m/>
    <s v="X"/>
    <s v="X"/>
    <m/>
    <s v="X"/>
    <m/>
    <m/>
    <m/>
    <m/>
    <m/>
    <m/>
    <m/>
    <m/>
    <m/>
    <m/>
    <s v="X"/>
    <s v="X"/>
    <m/>
    <m/>
    <m/>
    <s v="X"/>
    <m/>
    <m/>
    <m/>
    <s v="X"/>
    <m/>
    <m/>
    <x v="12"/>
  </r>
  <r>
    <s v="Internacionalización"/>
    <s v="Producir información de calidad, oportuna y pertinente, para la toma de decisiones en materia de cooperación internacional al desarrollo_x000a_"/>
    <n v="0.25"/>
    <s v="PRO-124"/>
    <n v="1"/>
    <n v="1"/>
    <x v="6"/>
    <x v="6"/>
    <s v="Se debe ajustar"/>
    <s v="Santiago Quiñones"/>
    <x v="1"/>
    <x v="16"/>
    <x v="16"/>
    <x v="15"/>
    <x v="1"/>
    <x v="1"/>
    <s v="Todos los procesos "/>
    <s v="DANE, cooperantes, otros actores del SNCI que provean información, usuarios internos"/>
    <x v="16"/>
    <x v="13"/>
    <x v="0"/>
    <x v="1"/>
    <x v="0"/>
    <x v="0"/>
    <x v="0"/>
    <x v="0"/>
    <x v="0"/>
    <x v="1"/>
    <s v="N/A"/>
    <x v="35"/>
    <x v="2"/>
    <n v="0.15"/>
    <x v="33"/>
    <d v="2024-01-15T00:00:00"/>
    <d v="2024-12-15T00:00:00"/>
    <x v="16"/>
    <s v="Equipo de Talento Humano"/>
    <m/>
    <m/>
    <m/>
    <m/>
    <m/>
    <m/>
    <m/>
    <m/>
    <m/>
    <m/>
    <m/>
    <m/>
    <m/>
    <m/>
    <m/>
    <m/>
    <m/>
    <m/>
    <s v="X"/>
    <s v="X"/>
    <m/>
    <m/>
    <m/>
    <s v="X"/>
    <m/>
    <m/>
    <m/>
    <m/>
    <m/>
    <m/>
    <m/>
    <m/>
    <m/>
    <m/>
    <m/>
    <m/>
    <m/>
    <m/>
    <m/>
    <m/>
    <m/>
    <m/>
    <x v="13"/>
  </r>
  <r>
    <s v="Internacionalización"/>
    <s v="Producir información de calidad, oportuna y pertinente, para la toma de decisiones en materia de cooperación internacional al desarrollo_x000a_"/>
    <n v="0.25"/>
    <s v="PRO-124"/>
    <n v="1"/>
    <n v="1"/>
    <x v="6"/>
    <x v="6"/>
    <s v="Se debe ajustar"/>
    <s v="Santiago Quiñones"/>
    <x v="1"/>
    <x v="16"/>
    <x v="16"/>
    <x v="15"/>
    <x v="1"/>
    <x v="1"/>
    <s v="Todos los procesos "/>
    <s v="DANE, cooperantes, otros actores del SNCI que provean información, usuarios internos"/>
    <x v="16"/>
    <x v="13"/>
    <x v="0"/>
    <x v="1"/>
    <x v="0"/>
    <x v="0"/>
    <x v="0"/>
    <x v="0"/>
    <x v="0"/>
    <x v="1"/>
    <s v="N/A"/>
    <x v="36"/>
    <x v="2"/>
    <n v="0.15"/>
    <x v="34"/>
    <d v="2024-01-15T00:00:00"/>
    <d v="2024-12-15T00:00:00"/>
    <x v="16"/>
    <s v="Equipo de Talento Humano"/>
    <m/>
    <m/>
    <m/>
    <m/>
    <m/>
    <m/>
    <m/>
    <m/>
    <m/>
    <m/>
    <m/>
    <s v="X"/>
    <m/>
    <m/>
    <m/>
    <m/>
    <m/>
    <s v="X"/>
    <s v="X"/>
    <s v="X"/>
    <m/>
    <m/>
    <m/>
    <s v="X"/>
    <m/>
    <m/>
    <m/>
    <m/>
    <m/>
    <m/>
    <m/>
    <m/>
    <m/>
    <m/>
    <m/>
    <m/>
    <m/>
    <m/>
    <m/>
    <m/>
    <m/>
    <m/>
    <x v="13"/>
  </r>
  <r>
    <s v="Internacionalización"/>
    <s v="Producir información de calidad, oportuna y pertinente, para la toma de decisiones en materia de cooperación internacional al desarrollo_x000a_"/>
    <n v="0.25"/>
    <s v="PRO-124"/>
    <n v="1"/>
    <n v="1"/>
    <x v="6"/>
    <x v="6"/>
    <s v="Se debe ajustar"/>
    <s v="Santiago Quiñones"/>
    <x v="1"/>
    <x v="16"/>
    <x v="16"/>
    <x v="15"/>
    <x v="1"/>
    <x v="1"/>
    <s v="Todos los procesos "/>
    <s v="DANE, cooperantes, otros actores del SNCI que provean información, usuarios internos"/>
    <x v="16"/>
    <x v="13"/>
    <x v="0"/>
    <x v="1"/>
    <x v="0"/>
    <x v="0"/>
    <x v="0"/>
    <x v="0"/>
    <x v="0"/>
    <x v="1"/>
    <s v="N/A"/>
    <x v="37"/>
    <x v="2"/>
    <n v="0.7"/>
    <x v="35"/>
    <d v="2024-01-15T00:00:00"/>
    <d v="2024-06-30T00:00:00"/>
    <x v="8"/>
    <s v="Equipo de Talento Humano"/>
    <m/>
    <m/>
    <m/>
    <m/>
    <m/>
    <m/>
    <m/>
    <m/>
    <m/>
    <m/>
    <m/>
    <s v="X"/>
    <m/>
    <m/>
    <s v="X"/>
    <s v="X"/>
    <s v="X"/>
    <s v="X"/>
    <s v="X"/>
    <s v="X"/>
    <m/>
    <m/>
    <m/>
    <s v="X"/>
    <m/>
    <m/>
    <m/>
    <m/>
    <m/>
    <m/>
    <m/>
    <m/>
    <m/>
    <m/>
    <m/>
    <m/>
    <m/>
    <m/>
    <m/>
    <m/>
    <m/>
    <m/>
    <x v="13"/>
  </r>
  <r>
    <s v="Internacionalización"/>
    <s v="Producir información de calidad, oportuna y pertinente, para la toma de decisiones en materia de cooperación internacional al desarrollo_x000a_"/>
    <n v="0.25"/>
    <s v="PRO-124"/>
    <n v="1"/>
    <n v="1"/>
    <x v="7"/>
    <x v="7"/>
    <s v="No es claro la condición deseada del SGI: se quiere crear? Mejorar? Construir? Desarrollar?"/>
    <s v="Willy Alexander Vijalba"/>
    <x v="3"/>
    <x v="17"/>
    <x v="17"/>
    <x v="16"/>
    <x v="6"/>
    <x v="3"/>
    <s v="Todos los procesos"/>
    <s v="APC-Colombia, Agencias de Cooperación, Entidades Territoriales, Gobierno, Actores Bilaterales, Organismos Multilaterales, Sector Privado, Organizaciones de la sociedad civil, ciudadanía en general."/>
    <x v="17"/>
    <x v="14"/>
    <x v="0"/>
    <x v="0"/>
    <x v="3"/>
    <x v="0"/>
    <x v="0"/>
    <x v="0"/>
    <x v="0"/>
    <x v="13"/>
    <s v="Inversión (Transformación digital)"/>
    <x v="38"/>
    <x v="17"/>
    <n v="0.62874718713113309"/>
    <x v="36"/>
    <d v="2024-01-01T00:00:00"/>
    <d v="2024-12-31T00:00:00"/>
    <x v="17"/>
    <s v="Personal del Grupo de Tecnologías, Director DAF, Hardware, Software, Servicios Tecnologicos, Sistemas de Información"/>
    <m/>
    <m/>
    <m/>
    <m/>
    <m/>
    <m/>
    <m/>
    <s v="X"/>
    <s v="X"/>
    <m/>
    <m/>
    <s v="X"/>
    <m/>
    <m/>
    <m/>
    <m/>
    <m/>
    <s v="X"/>
    <s v="X"/>
    <s v="X"/>
    <m/>
    <s v="X"/>
    <s v="X"/>
    <s v="X"/>
    <m/>
    <m/>
    <m/>
    <m/>
    <m/>
    <m/>
    <m/>
    <m/>
    <s v="X"/>
    <m/>
    <m/>
    <m/>
    <m/>
    <m/>
    <m/>
    <s v="X"/>
    <s v="X"/>
    <s v="X"/>
    <x v="14"/>
  </r>
  <r>
    <s v="Internacionalización"/>
    <s v="Producir información de calidad, oportuna y pertinente, para la toma de decisiones en materia de cooperación internacional al desarrollo_x000a_"/>
    <n v="0.25"/>
    <s v="PRO-124"/>
    <n v="1"/>
    <n v="1"/>
    <x v="7"/>
    <x v="7"/>
    <s v="No es claro la condición deseada del SGI: se quiere crear? Mejorar? Construir? Desarrollar?"/>
    <s v="Willy Alexander Vijalba"/>
    <x v="3"/>
    <x v="17"/>
    <x v="17"/>
    <x v="16"/>
    <x v="6"/>
    <x v="3"/>
    <s v="Todos los procesos"/>
    <s v="APC-Colombia, Agencias de Cooperación, Entidades Territoriales, Gobierno, Actores Bilaterales, Organismos Multilaterales, Sector Privado, Organizaciones de la sociedad civil, ciudadanía en general."/>
    <x v="17"/>
    <x v="14"/>
    <x v="0"/>
    <x v="0"/>
    <x v="3"/>
    <x v="0"/>
    <x v="0"/>
    <x v="0"/>
    <x v="0"/>
    <x v="13"/>
    <s v="Funcionamiento (Adquisición de bienes y servicios)"/>
    <x v="39"/>
    <x v="18"/>
    <n v="0.37125281286886691"/>
    <x v="37"/>
    <d v="2024-02-01T00:00:00"/>
    <d v="2024-12-31T00:00:00"/>
    <x v="18"/>
    <s v="Personal del Grupo de Tecnologías, Director DAF, Hardware, Software, Servicios Tecnologicos, Sistemas de Información"/>
    <m/>
    <m/>
    <m/>
    <m/>
    <m/>
    <m/>
    <m/>
    <s v="X"/>
    <s v="X"/>
    <m/>
    <m/>
    <s v="X"/>
    <m/>
    <m/>
    <m/>
    <m/>
    <m/>
    <s v="X"/>
    <s v="X"/>
    <s v="X"/>
    <m/>
    <s v="X"/>
    <s v="X"/>
    <s v="X"/>
    <m/>
    <m/>
    <m/>
    <m/>
    <m/>
    <m/>
    <m/>
    <m/>
    <s v="X"/>
    <m/>
    <m/>
    <m/>
    <m/>
    <m/>
    <m/>
    <s v="X"/>
    <s v="X"/>
    <s v="X"/>
    <x v="14"/>
  </r>
  <r>
    <s v="Convergencia regional, _x000a_Transformación productiva, "/>
    <s v="Optimizar el modelo de operación para contribuir de manera efectiva al logro de los propósitos institucionales"/>
    <n v="0.2"/>
    <s v="OPT-124"/>
    <n v="1"/>
    <n v="1"/>
    <x v="8"/>
    <x v="8"/>
    <s v="Se debe ajustar"/>
    <s v="Jeny Patricia Gutiérrez"/>
    <x v="2"/>
    <x v="18"/>
    <x v="18"/>
    <x v="17"/>
    <x v="2"/>
    <x v="2"/>
    <s v="Gestión Jurídica, Gestión Contractual y Gestión Financiera"/>
    <s v="Paises Socios_x000a_Entidades publicas de nivel Nacional y Territorial_x000a_Entidades privadas Organizaciones No Gubernamentales_x000a_Academia_x000a_Mecanismos de Integración Regional"/>
    <x v="18"/>
    <x v="15"/>
    <x v="0"/>
    <x v="1"/>
    <x v="2"/>
    <x v="0"/>
    <x v="0"/>
    <x v="0"/>
    <x v="0"/>
    <x v="14"/>
    <s v="Funcionamiento (Adquisición de bienes y servicios)"/>
    <x v="40"/>
    <x v="19"/>
    <n v="1"/>
    <x v="38"/>
    <d v="2024-04-01T00:00:00"/>
    <d v="2024-12-15T00:00:00"/>
    <x v="19"/>
    <s v="Profesionales de los equipos de trabajo, Servicios de traducción, Hardware y software para Videoconferencias"/>
    <m/>
    <m/>
    <m/>
    <m/>
    <m/>
    <m/>
    <m/>
    <m/>
    <m/>
    <m/>
    <m/>
    <s v="X"/>
    <m/>
    <m/>
    <s v="X"/>
    <s v="X"/>
    <m/>
    <s v="X"/>
    <m/>
    <s v="X"/>
    <m/>
    <s v="X"/>
    <m/>
    <m/>
    <m/>
    <m/>
    <m/>
    <m/>
    <m/>
    <m/>
    <m/>
    <m/>
    <m/>
    <m/>
    <m/>
    <m/>
    <m/>
    <m/>
    <m/>
    <m/>
    <m/>
    <m/>
    <x v="14"/>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1"/>
    <x v="2"/>
    <n v="0.2"/>
    <x v="39"/>
    <d v="2024-01-01T00:00:00"/>
    <d v="2024-04-30T00:00:00"/>
    <x v="20"/>
    <s v="Equipo de Talento Humano"/>
    <s v="X"/>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2"/>
    <x v="2"/>
    <n v="0.4"/>
    <x v="40"/>
    <d v="2024-01-01T00:00:00"/>
    <d v="2024-12-31T00:00:00"/>
    <x v="20"/>
    <s v="Equipo de Talento Humano"/>
    <m/>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3"/>
    <x v="2"/>
    <n v="0.2"/>
    <x v="41"/>
    <d v="2024-01-01T00:00:00"/>
    <d v="2024-12-31T00:00:00"/>
    <x v="20"/>
    <s v="Equipo de Talento Humano"/>
    <m/>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4"/>
    <x v="2"/>
    <n v="0.2"/>
    <x v="42"/>
    <d v="2024-01-01T00:00:00"/>
    <d v="2024-12-31T00:00:00"/>
    <x v="20"/>
    <s v="Equipo de Talento Humano"/>
    <m/>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5"/>
    <x v="2"/>
    <n v="0.25"/>
    <x v="43"/>
    <d v="2024-01-30T00:00:00"/>
    <d v="2024-03-31T00:00:00"/>
    <x v="21"/>
    <s v="Equipo de Talento Humano"/>
    <s v="X"/>
    <m/>
    <m/>
    <m/>
    <m/>
    <m/>
    <m/>
    <m/>
    <m/>
    <m/>
    <m/>
    <s v="X"/>
    <s v="X"/>
    <m/>
    <s v="X"/>
    <s v="X"/>
    <s v="X"/>
    <s v="X"/>
    <s v="X"/>
    <s v="X"/>
    <s v="X"/>
    <m/>
    <s v="X"/>
    <s v="X"/>
    <s v="X"/>
    <m/>
    <m/>
    <m/>
    <m/>
    <m/>
    <m/>
    <m/>
    <m/>
    <m/>
    <m/>
    <m/>
    <m/>
    <m/>
    <m/>
    <m/>
    <m/>
    <m/>
    <x v="16"/>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6"/>
    <x v="20"/>
    <n v="0.25"/>
    <x v="44"/>
    <d v="2024-02-01T00:00:00"/>
    <d v="2024-12-15T00:00:00"/>
    <x v="22"/>
    <s v="Equipo de Talento Humano"/>
    <m/>
    <s v="X"/>
    <s v="X"/>
    <m/>
    <m/>
    <s v="X"/>
    <m/>
    <m/>
    <m/>
    <m/>
    <m/>
    <s v="X"/>
    <s v="X"/>
    <m/>
    <s v="X"/>
    <s v="X"/>
    <s v="X"/>
    <s v="X"/>
    <s v="X"/>
    <s v="X"/>
    <s v="X"/>
    <m/>
    <s v="X"/>
    <s v="X"/>
    <s v="X"/>
    <m/>
    <m/>
    <m/>
    <m/>
    <m/>
    <m/>
    <m/>
    <s v="X"/>
    <m/>
    <m/>
    <m/>
    <m/>
    <m/>
    <m/>
    <m/>
    <m/>
    <m/>
    <x v="16"/>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7"/>
    <x v="2"/>
    <n v="0.25"/>
    <x v="45"/>
    <d v="2024-04-01T00:00:00"/>
    <d v="2024-12-01T00:00:00"/>
    <x v="22"/>
    <s v="Equipo de Talento Humano"/>
    <s v="X"/>
    <m/>
    <m/>
    <m/>
    <m/>
    <m/>
    <m/>
    <m/>
    <m/>
    <m/>
    <m/>
    <s v="X"/>
    <s v="X"/>
    <m/>
    <s v="X"/>
    <s v="X"/>
    <s v="X"/>
    <s v="X"/>
    <s v="X"/>
    <s v="X"/>
    <s v="X"/>
    <m/>
    <s v="X"/>
    <s v="X"/>
    <s v="X"/>
    <m/>
    <m/>
    <m/>
    <m/>
    <m/>
    <m/>
    <m/>
    <m/>
    <m/>
    <m/>
    <m/>
    <m/>
    <m/>
    <m/>
    <m/>
    <m/>
    <m/>
    <x v="16"/>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8"/>
    <x v="2"/>
    <n v="0.25"/>
    <x v="46"/>
    <d v="2024-04-01T00:00:00"/>
    <d v="2024-12-01T00:00:00"/>
    <x v="23"/>
    <s v="Equipo de Talento Humano"/>
    <m/>
    <m/>
    <m/>
    <m/>
    <m/>
    <m/>
    <m/>
    <m/>
    <m/>
    <m/>
    <m/>
    <s v="X"/>
    <s v="X"/>
    <m/>
    <s v="X"/>
    <s v="X"/>
    <s v="X"/>
    <s v="X"/>
    <s v="X"/>
    <s v="X"/>
    <s v="X"/>
    <m/>
    <s v="X"/>
    <s v="X"/>
    <s v="X"/>
    <m/>
    <m/>
    <m/>
    <m/>
    <m/>
    <m/>
    <m/>
    <m/>
    <m/>
    <m/>
    <m/>
    <m/>
    <m/>
    <m/>
    <m/>
    <m/>
    <m/>
    <x v="16"/>
  </r>
  <r>
    <s v="Convergencia regional, _x000a_Transformación productiva, "/>
    <s v="Optimizar el modelo de operación para contribuir de manera efectiva al logro de los propósitos institucionales"/>
    <n v="0.2"/>
    <s v="OPT-124"/>
    <n v="1"/>
    <n v="1"/>
    <x v="11"/>
    <x v="11"/>
    <s v="Se debe ajustar"/>
    <s v="Yvette Araujo Hernández"/>
    <x v="3"/>
    <x v="21"/>
    <x v="21"/>
    <x v="20"/>
    <x v="8"/>
    <x v="3"/>
    <s v="Todos los procesos"/>
    <s v="Todos los procesos de la Entidad"/>
    <x v="21"/>
    <x v="18"/>
    <x v="0"/>
    <x v="1"/>
    <x v="7"/>
    <x v="8"/>
    <x v="4"/>
    <x v="0"/>
    <x v="0"/>
    <x v="16"/>
    <s v="Funcionamiento (Adquisición de bienes y servicios)"/>
    <x v="49"/>
    <x v="2"/>
    <n v="0.3"/>
    <x v="47"/>
    <d v="2024-01-01T00:00:00"/>
    <d v="2024-01-31T00:00:00"/>
    <x v="24"/>
    <s v="Equipo de Talento Humano"/>
    <s v="X"/>
    <m/>
    <m/>
    <m/>
    <m/>
    <m/>
    <m/>
    <m/>
    <m/>
    <m/>
    <m/>
    <s v="X"/>
    <s v="X"/>
    <m/>
    <s v="X"/>
    <s v="X"/>
    <s v="X"/>
    <s v="X"/>
    <s v="X"/>
    <s v="X"/>
    <s v="X"/>
    <m/>
    <s v="X"/>
    <s v="X"/>
    <s v="X"/>
    <m/>
    <m/>
    <m/>
    <m/>
    <m/>
    <m/>
    <m/>
    <m/>
    <s v="X"/>
    <s v="X"/>
    <s v="X"/>
    <s v="X"/>
    <s v="X"/>
    <s v="X"/>
    <m/>
    <m/>
    <m/>
    <x v="17"/>
  </r>
  <r>
    <s v="Convergencia regional, _x000a_Transformación productiva, "/>
    <s v="Optimizar el modelo de operación para contribuir de manera efectiva al logro de los propósitos institucionales"/>
    <n v="0.2"/>
    <s v="OPT-124"/>
    <n v="1"/>
    <n v="1"/>
    <x v="11"/>
    <x v="11"/>
    <s v="Se debe ajustar"/>
    <s v="Yvette Araujo Hernández"/>
    <x v="3"/>
    <x v="22"/>
    <x v="22"/>
    <x v="21"/>
    <x v="8"/>
    <x v="3"/>
    <s v="Todos los procesos"/>
    <s v="Todos los procesos de la Entidad"/>
    <x v="22"/>
    <x v="1"/>
    <x v="0"/>
    <x v="1"/>
    <x v="0"/>
    <x v="9"/>
    <x v="9"/>
    <x v="3"/>
    <x v="0"/>
    <x v="1"/>
    <s v="Funcionamiento (Adquisición de bienes y servicios)"/>
    <x v="50"/>
    <x v="21"/>
    <n v="0.6"/>
    <x v="48"/>
    <d v="2024-02-01T00:00:00"/>
    <d v="2024-12-16T00:00:00"/>
    <x v="24"/>
    <s v="Equipo de Talento Humano"/>
    <m/>
    <s v="X"/>
    <s v="X"/>
    <m/>
    <m/>
    <s v="X"/>
    <m/>
    <m/>
    <m/>
    <m/>
    <m/>
    <s v="X"/>
    <s v="X"/>
    <m/>
    <s v="X"/>
    <s v="X"/>
    <s v="X"/>
    <s v="X"/>
    <s v="X"/>
    <s v="X"/>
    <s v="X"/>
    <m/>
    <s v="X"/>
    <s v="X"/>
    <s v="X"/>
    <m/>
    <m/>
    <m/>
    <m/>
    <m/>
    <m/>
    <m/>
    <s v="X"/>
    <s v="X"/>
    <s v="X"/>
    <s v="X"/>
    <s v="X"/>
    <s v="X"/>
    <s v="X"/>
    <m/>
    <m/>
    <m/>
    <x v="17"/>
  </r>
  <r>
    <s v="Convergencia regional, _x000a_Transformación productiva, "/>
    <s v="Optimizar el modelo de operación para contribuir de manera efectiva al logro de los propósitos institucionales"/>
    <n v="0.2"/>
    <s v="OPT-124"/>
    <n v="1"/>
    <n v="1"/>
    <x v="11"/>
    <x v="11"/>
    <s v="Se debe ajustar"/>
    <s v="Yvette Araujo Hernández"/>
    <x v="3"/>
    <x v="23"/>
    <x v="23"/>
    <x v="22"/>
    <x v="8"/>
    <x v="3"/>
    <s v="Todos los procesos"/>
    <s v="Todos los procesos de la Entidad"/>
    <x v="23"/>
    <x v="19"/>
    <x v="0"/>
    <x v="1"/>
    <x v="2"/>
    <x v="10"/>
    <x v="10"/>
    <x v="0"/>
    <x v="0"/>
    <x v="1"/>
    <s v="Funcionamiento (Adquisición de bienes y servicios)"/>
    <x v="51"/>
    <x v="2"/>
    <n v="0.1"/>
    <x v="49"/>
    <d v="2024-12-17T00:00:00"/>
    <d v="2024-12-31T00:00:00"/>
    <x v="24"/>
    <s v="Equipo de Talento Humano"/>
    <m/>
    <m/>
    <m/>
    <m/>
    <m/>
    <m/>
    <m/>
    <m/>
    <m/>
    <m/>
    <m/>
    <s v="X"/>
    <s v="X"/>
    <m/>
    <s v="X"/>
    <s v="X"/>
    <s v="X"/>
    <s v="X"/>
    <s v="X"/>
    <s v="X"/>
    <s v="X"/>
    <m/>
    <s v="X"/>
    <s v="X"/>
    <s v="X"/>
    <m/>
    <m/>
    <m/>
    <m/>
    <m/>
    <m/>
    <m/>
    <m/>
    <s v="X"/>
    <s v="X"/>
    <s v="X"/>
    <s v="X"/>
    <s v="X"/>
    <s v="X"/>
    <m/>
    <m/>
    <m/>
    <x v="18"/>
  </r>
  <r>
    <s v="Convergencia regional, _x000a_Transformación productiva, "/>
    <s v="Optimizar el modelo de operación para contribuir de manera efectiva al logro de los propósitos institucionales"/>
    <n v="0.2"/>
    <s v="OPT-124"/>
    <n v="1"/>
    <n v="1"/>
    <x v="12"/>
    <x v="12"/>
    <s v="Se debe ajustar"/>
    <s v="Lucena Valencia"/>
    <x v="3"/>
    <x v="24"/>
    <x v="24"/>
    <x v="23"/>
    <x v="9"/>
    <x v="3"/>
    <s v="Todos los procesos"/>
    <s v="Uusuarios internos de APC-Coiombia, proveedores "/>
    <x v="24"/>
    <x v="20"/>
    <x v="0"/>
    <x v="1"/>
    <x v="0"/>
    <x v="0"/>
    <x v="0"/>
    <x v="0"/>
    <x v="0"/>
    <x v="17"/>
    <s v="Funcionamiento (Adquisición de bienes y servicios)"/>
    <x v="52"/>
    <x v="22"/>
    <n v="0.33"/>
    <x v="50"/>
    <d v="2024-02-01T00:00:00"/>
    <d v="2024-12-15T00:00:00"/>
    <x v="25"/>
    <s v="Equipo de Talento Humano"/>
    <m/>
    <s v="X"/>
    <s v="X"/>
    <m/>
    <m/>
    <s v="X"/>
    <m/>
    <m/>
    <m/>
    <m/>
    <m/>
    <s v="X"/>
    <s v="X"/>
    <m/>
    <s v="X"/>
    <s v="X"/>
    <s v="X"/>
    <s v="X"/>
    <s v="X"/>
    <s v="X"/>
    <s v="X"/>
    <m/>
    <s v="X"/>
    <s v="X"/>
    <s v="X"/>
    <m/>
    <m/>
    <m/>
    <m/>
    <m/>
    <m/>
    <m/>
    <s v="X"/>
    <m/>
    <m/>
    <m/>
    <m/>
    <m/>
    <m/>
    <m/>
    <m/>
    <m/>
    <x v="19"/>
  </r>
  <r>
    <s v="Convergencia regional, _x000a_Transformación productiva, "/>
    <s v="Optimizar el modelo de operación para contribuir de manera efectiva al logro de los propósitos institucionales"/>
    <n v="0.2"/>
    <s v="OPT-124"/>
    <n v="1"/>
    <n v="1"/>
    <x v="12"/>
    <x v="12"/>
    <s v="Se debe ajustar"/>
    <s v="Lucena Valencia"/>
    <x v="3"/>
    <x v="25"/>
    <x v="25"/>
    <x v="24"/>
    <x v="9"/>
    <x v="3"/>
    <s v="Todos los procesos"/>
    <s v="Uusuarios internos de APC-Coiombia, proveedores "/>
    <x v="25"/>
    <x v="21"/>
    <x v="0"/>
    <x v="1"/>
    <x v="2"/>
    <x v="6"/>
    <x v="6"/>
    <x v="0"/>
    <x v="0"/>
    <x v="17"/>
    <s v="Funcionamiento (Adquisición de bienes y servicios)"/>
    <x v="53"/>
    <x v="23"/>
    <n v="0.33"/>
    <x v="51"/>
    <d v="2024-04-01T00:00:00"/>
    <d v="2024-11-30T00:00:00"/>
    <x v="25"/>
    <s v="Equipo de Talento Humano"/>
    <m/>
    <s v="X"/>
    <s v="X"/>
    <m/>
    <m/>
    <s v="X"/>
    <m/>
    <m/>
    <m/>
    <m/>
    <m/>
    <m/>
    <m/>
    <m/>
    <m/>
    <m/>
    <m/>
    <m/>
    <m/>
    <m/>
    <m/>
    <m/>
    <m/>
    <m/>
    <m/>
    <m/>
    <m/>
    <m/>
    <m/>
    <m/>
    <m/>
    <m/>
    <m/>
    <m/>
    <m/>
    <m/>
    <m/>
    <m/>
    <m/>
    <m/>
    <m/>
    <m/>
    <x v="20"/>
  </r>
  <r>
    <s v="Convergencia regional, _x000a_Transformación productiva, "/>
    <s v="Optimizar el modelo de operación para contribuir de manera efectiva al logro de los propósitos institucionales"/>
    <n v="0.2"/>
    <s v="OPT-124"/>
    <n v="1"/>
    <n v="1"/>
    <x v="12"/>
    <x v="12"/>
    <s v="Se debe ajustar"/>
    <s v="Lucena Valencia"/>
    <x v="3"/>
    <x v="26"/>
    <x v="26"/>
    <x v="25"/>
    <x v="9"/>
    <x v="3"/>
    <s v="Todos los procesos"/>
    <s v="Uusuarios internos de APC-Coiombia, proveedores "/>
    <x v="26"/>
    <x v="22"/>
    <x v="0"/>
    <x v="1"/>
    <x v="0"/>
    <x v="0"/>
    <x v="0"/>
    <x v="0"/>
    <x v="0"/>
    <x v="17"/>
    <s v="Funcionamiento (Adquisición de bienes y servicios)"/>
    <x v="54"/>
    <x v="2"/>
    <n v="0.34"/>
    <x v="52"/>
    <d v="2024-02-01T00:00:00"/>
    <d v="2024-12-15T00:00:00"/>
    <x v="26"/>
    <s v="Equipo de Talento Humano"/>
    <m/>
    <m/>
    <m/>
    <m/>
    <m/>
    <m/>
    <m/>
    <m/>
    <m/>
    <m/>
    <m/>
    <s v="X"/>
    <s v="X"/>
    <m/>
    <s v="X"/>
    <s v="X"/>
    <s v="X"/>
    <s v="X"/>
    <s v="X"/>
    <s v="X"/>
    <s v="X"/>
    <m/>
    <s v="X"/>
    <s v="X"/>
    <s v="X"/>
    <m/>
    <m/>
    <m/>
    <m/>
    <m/>
    <m/>
    <m/>
    <m/>
    <m/>
    <m/>
    <m/>
    <m/>
    <m/>
    <m/>
    <m/>
    <m/>
    <m/>
    <x v="21"/>
  </r>
  <r>
    <s v="Convergencia regional, _x000a_Transformación productiva, "/>
    <s v="Optimizar el modelo de operación para contribuir de manera efectiva al logro de los propósitos institucionales"/>
    <n v="0.2"/>
    <s v="OPT-124"/>
    <n v="1"/>
    <n v="1"/>
    <x v="13"/>
    <x v="13"/>
    <s v="Se debe ajustar"/>
    <s v="Alex Alberto Rodríguez"/>
    <x v="4"/>
    <x v="27"/>
    <x v="27"/>
    <x v="26"/>
    <x v="10"/>
    <x v="4"/>
    <s v="Procesos/dependencias responsables de las actividades asIgnadas por ley."/>
    <s v="Uusuarios internos de APC-Coiombia"/>
    <x v="27"/>
    <x v="23"/>
    <x v="0"/>
    <x v="7"/>
    <x v="8"/>
    <x v="11"/>
    <x v="11"/>
    <x v="0"/>
    <x v="0"/>
    <x v="1"/>
    <s v="Funcionamiento (Adquisición de bienes y servicios)"/>
    <x v="55"/>
    <x v="2"/>
    <n v="0.5"/>
    <x v="53"/>
    <d v="2024-03-05T00:00:00"/>
    <d v="2024-03-31T00:00:00"/>
    <x v="27"/>
    <s v="Equipo de Talento Humano"/>
    <s v="X"/>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3"/>
    <x v="13"/>
    <s v="Se debe ajustar"/>
    <s v="Alex Alberto Rodríguez"/>
    <x v="4"/>
    <x v="27"/>
    <x v="27"/>
    <x v="26"/>
    <x v="10"/>
    <x v="4"/>
    <s v="Procesos/dependencias responsables de las actividades asIgnadas por ley."/>
    <s v="Uusuarios internos de APC-Coiombia"/>
    <x v="27"/>
    <x v="23"/>
    <x v="0"/>
    <x v="7"/>
    <x v="8"/>
    <x v="11"/>
    <x v="11"/>
    <x v="0"/>
    <x v="0"/>
    <x v="1"/>
    <s v="Funcionamiento (Adquisición de bienes y servicios)"/>
    <x v="56"/>
    <x v="2"/>
    <n v="0.5"/>
    <x v="54"/>
    <d v="2024-01-01T00:00:00"/>
    <d v="2024-12-15T00:00:00"/>
    <x v="27"/>
    <s v="Equipo de Talento Human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4"/>
    <x v="14"/>
    <s v="Se debe ajustar"/>
    <s v="Diana del Pilar Morales "/>
    <x v="4"/>
    <x v="28"/>
    <x v="28"/>
    <x v="27"/>
    <x v="11"/>
    <x v="4"/>
    <s v="Todos los procesos"/>
    <s v="Uusuarios internos de APC-Coiombia, proveedores , entidades, aliados"/>
    <x v="28"/>
    <x v="24"/>
    <x v="0"/>
    <x v="4"/>
    <x v="5"/>
    <x v="3"/>
    <x v="1"/>
    <x v="0"/>
    <x v="0"/>
    <x v="1"/>
    <n v="0"/>
    <x v="57"/>
    <x v="2"/>
    <n v="0.5"/>
    <x v="55"/>
    <d v="2024-03-15T00:00:00"/>
    <d v="2024-10-31T00:00:00"/>
    <x v="28"/>
    <s v="Equipo de Talento Human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4"/>
    <x v="14"/>
    <s v="Se debe ajustar"/>
    <s v="Diana del Pilar Morales "/>
    <x v="4"/>
    <x v="28"/>
    <x v="28"/>
    <x v="27"/>
    <x v="11"/>
    <x v="4"/>
    <s v="Todos los procesos"/>
    <s v="Uusuarios internos de APC-Coiombia, proveedores , entidades, aliados"/>
    <x v="28"/>
    <x v="24"/>
    <x v="0"/>
    <x v="4"/>
    <x v="5"/>
    <x v="3"/>
    <x v="1"/>
    <x v="0"/>
    <x v="0"/>
    <x v="1"/>
    <n v="0"/>
    <x v="58"/>
    <x v="2"/>
    <n v="0.5"/>
    <x v="56"/>
    <d v="2024-03-15T00:00:00"/>
    <d v="2024-10-31T00:00:00"/>
    <x v="28"/>
    <s v="Equipo de Talento Humano"/>
    <m/>
    <m/>
    <m/>
    <m/>
    <m/>
    <m/>
    <m/>
    <m/>
    <m/>
    <m/>
    <m/>
    <s v="X"/>
    <s v="X"/>
    <m/>
    <s v="X"/>
    <s v="X"/>
    <s v="X"/>
    <s v="X"/>
    <s v="X"/>
    <s v="X"/>
    <s v="X"/>
    <m/>
    <s v="X"/>
    <s v="X"/>
    <s v="X"/>
    <m/>
    <m/>
    <m/>
    <m/>
    <m/>
    <m/>
    <m/>
    <m/>
    <m/>
    <m/>
    <m/>
    <m/>
    <m/>
    <m/>
    <m/>
    <m/>
    <m/>
    <x v="22"/>
  </r>
  <r>
    <s v="Convergencia regional, _x000a_Transformación productiva, "/>
    <s v="Optimizar el modelo de operación para contribuir de manera efectiva al logro de los propósitos institucionales"/>
    <n v="0.2"/>
    <s v="OPT-124"/>
    <n v="1"/>
    <n v="1"/>
    <x v="15"/>
    <x v="15"/>
    <s v="Estados financieros elaborados y publicados"/>
    <s v="Faisuly Urrea López"/>
    <x v="3"/>
    <x v="29"/>
    <x v="29"/>
    <x v="28"/>
    <x v="12"/>
    <x v="3"/>
    <s v="Todos los procesos"/>
    <s v="Proceso de Gestión Financiera"/>
    <x v="29"/>
    <x v="25"/>
    <x v="0"/>
    <x v="8"/>
    <x v="7"/>
    <x v="8"/>
    <x v="4"/>
    <x v="0"/>
    <x v="0"/>
    <x v="1"/>
    <n v="0"/>
    <x v="59"/>
    <x v="2"/>
    <n v="0.5"/>
    <x v="57"/>
    <d v="2024-01-01T00:00:00"/>
    <d v="2024-12-31T00:00:00"/>
    <x v="29"/>
    <s v="Personal del proces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5"/>
    <x v="15"/>
    <s v="Estados financieros elaborados y publicados"/>
    <s v="Faisuly Urrea López"/>
    <x v="3"/>
    <x v="29"/>
    <x v="29"/>
    <x v="28"/>
    <x v="12"/>
    <x v="3"/>
    <s v="Todos los procesos"/>
    <s v="Proceso de Gestión Financiera"/>
    <x v="29"/>
    <x v="25"/>
    <x v="0"/>
    <x v="8"/>
    <x v="7"/>
    <x v="8"/>
    <x v="4"/>
    <x v="0"/>
    <x v="0"/>
    <x v="1"/>
    <n v="0"/>
    <x v="60"/>
    <x v="2"/>
    <n v="0.5"/>
    <x v="58"/>
    <d v="2024-01-01T00:00:00"/>
    <d v="2024-12-31T00:00:00"/>
    <x v="30"/>
    <s v="Personal del proces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6"/>
    <x v="16"/>
    <s v="Se debe ajustar"/>
    <s v="María Victoria Losada"/>
    <x v="4"/>
    <x v="30"/>
    <x v="30"/>
    <x v="29"/>
    <x v="13"/>
    <x v="4"/>
    <s v="Direccionamiento Estratégico y Planeación"/>
    <s v="usuarios internos_x000a_Cabeza de sector, DNP"/>
    <x v="30"/>
    <x v="26"/>
    <x v="0"/>
    <x v="9"/>
    <x v="9"/>
    <x v="12"/>
    <x v="1"/>
    <x v="0"/>
    <x v="0"/>
    <x v="1"/>
    <n v="0"/>
    <x v="61"/>
    <x v="2"/>
    <n v="0.2"/>
    <x v="59"/>
    <d v="2024-01-02T00:00:00"/>
    <d v="2024-02-15T00:00:00"/>
    <x v="31"/>
    <s v="Equipo de Talento Humano"/>
    <s v="X"/>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6"/>
    <x v="16"/>
    <s v="Se debe ajustar"/>
    <s v="María Victoria Losada"/>
    <x v="4"/>
    <x v="30"/>
    <x v="30"/>
    <x v="29"/>
    <x v="13"/>
    <x v="4"/>
    <s v="Direccionamiento Estratégico y Planeación"/>
    <s v="usuarios internos_x000a_Cabeza de sector, DNP"/>
    <x v="30"/>
    <x v="26"/>
    <x v="0"/>
    <x v="9"/>
    <x v="9"/>
    <x v="12"/>
    <x v="1"/>
    <x v="0"/>
    <x v="0"/>
    <x v="1"/>
    <n v="0"/>
    <x v="62"/>
    <x v="2"/>
    <n v="0.8"/>
    <x v="60"/>
    <d v="2024-01-02T00:00:00"/>
    <d v="2024-12-31T00:00:00"/>
    <x v="31"/>
    <s v="Equipo de Talento Humano"/>
    <m/>
    <m/>
    <m/>
    <m/>
    <m/>
    <m/>
    <m/>
    <m/>
    <m/>
    <m/>
    <m/>
    <s v="X"/>
    <s v="X"/>
    <m/>
    <s v="X"/>
    <s v="X"/>
    <s v="X"/>
    <s v="X"/>
    <s v="X"/>
    <s v="X"/>
    <s v="X"/>
    <m/>
    <s v="X"/>
    <s v="X"/>
    <s v="X"/>
    <m/>
    <m/>
    <m/>
    <m/>
    <m/>
    <m/>
    <m/>
    <m/>
    <m/>
    <m/>
    <m/>
    <m/>
    <m/>
    <m/>
    <m/>
    <m/>
    <m/>
    <x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I2" firstHeaderRow="1" firstDataRow="1" firstDataCol="0"/>
  <pivotFields count="80">
    <pivotField showAll="0"/>
    <pivotField showAll="0"/>
    <pivotField numFmtId="9" showAll="0"/>
    <pivotField showAll="0"/>
    <pivotField numFmtId="9" showAll="0"/>
    <pivotField numFmtId="9"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9" showAll="0"/>
    <pivotField numFmtId="9" showAll="0"/>
    <pivotField numFmtId="9" showAll="0"/>
    <pivotField showAll="0"/>
    <pivotField showAll="0"/>
    <pivotField showAll="0"/>
    <pivotField showAll="0"/>
    <pivotField numFmtId="9"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uenta de Cod Product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11:F42" firstHeaderRow="1" firstDataRow="1" firstDataCol="6"/>
  <pivotFields count="80">
    <pivotField compact="0" outline="0" showAll="0" defaultSubtotal="0"/>
    <pivotField compact="0" outline="0" showAll="0" defaultSubtotal="0"/>
    <pivotField compact="0" numFmtId="9" outline="0" showAll="0" defaultSubtotal="0"/>
    <pivotField compact="0" outline="0" showAll="0" defaultSubtotal="0"/>
    <pivotField compact="0" numFmtId="9" outline="0" showAll="0" defaultSubtotal="0"/>
    <pivotField compact="0" numFmtId="9" outline="0" showAll="0" defaultSubtotal="0"/>
    <pivotField compact="0" outline="0" subtotalTop="0" showAll="0" defaultSubtotal="0"/>
    <pivotField axis="axisRow" compact="0" outline="0" showAll="0" defaultSubtotal="0">
      <items count="17">
        <item x="1"/>
        <item x="5"/>
        <item x="15"/>
        <item x="8"/>
        <item x="0"/>
        <item x="14"/>
        <item x="13"/>
        <item x="10"/>
        <item x="11"/>
        <item x="16"/>
        <item x="12"/>
        <item x="4"/>
        <item x="6"/>
        <item x="9"/>
        <item x="2"/>
        <item x="3"/>
        <item x="7"/>
      </items>
    </pivotField>
    <pivotField compact="0" outline="0" showAll="0" defaultSubtotal="0"/>
    <pivotField compact="0" outline="0" showAll="0" defaultSubtotal="0"/>
    <pivotField compact="0" outline="0" showAll="0" defaultSubtotal="0">
      <items count="5">
        <item x="3"/>
        <item x="0"/>
        <item x="1"/>
        <item x="2"/>
        <item x="4"/>
      </items>
    </pivotField>
    <pivotField compact="0" outline="0" subtotalTop="0" showAll="0" defaultSubtotal="0"/>
    <pivotField axis="axisRow" compact="0" outline="0" showAll="0" defaultSubtotal="0">
      <items count="31">
        <item x="0"/>
        <item x="18"/>
        <item x="8"/>
        <item x="26"/>
        <item x="6"/>
        <item x="1"/>
        <item x="28"/>
        <item x="19"/>
        <item x="21"/>
        <item x="27"/>
        <item x="25"/>
        <item x="11"/>
        <item x="12"/>
        <item x="29"/>
        <item x="7"/>
        <item x="23"/>
        <item x="17"/>
        <item x="4"/>
        <item x="24"/>
        <item x="22"/>
        <item x="20"/>
        <item x="16"/>
        <item x="9"/>
        <item x="30"/>
        <item x="15"/>
        <item x="2"/>
        <item x="10"/>
        <item x="5"/>
        <item x="13"/>
        <item x="14"/>
        <item x="3"/>
      </items>
    </pivotField>
    <pivotField axis="axisRow" compact="0" outline="0" showAll="0" defaultSubtotal="0">
      <items count="30">
        <item x="19"/>
        <item x="6"/>
        <item x="11"/>
        <item x="9"/>
        <item x="5"/>
        <item x="13"/>
        <item x="24"/>
        <item x="12"/>
        <item x="10"/>
        <item x="28"/>
        <item x="4"/>
        <item x="8"/>
        <item x="17"/>
        <item x="25"/>
        <item x="14"/>
        <item x="23"/>
        <item x="27"/>
        <item x="0"/>
        <item x="20"/>
        <item x="2"/>
        <item x="1"/>
        <item x="22"/>
        <item x="16"/>
        <item x="21"/>
        <item x="26"/>
        <item x="15"/>
        <item x="18"/>
        <item x="29"/>
        <item x="3"/>
        <item x="7"/>
      </items>
    </pivotField>
    <pivotField compact="0" outline="0" showAll="0" defaultSubtotal="0">
      <items count="14">
        <item x="3"/>
        <item x="13"/>
        <item x="10"/>
        <item x="7"/>
        <item x="9"/>
        <item x="4"/>
        <item x="6"/>
        <item x="8"/>
        <item x="12"/>
        <item x="11"/>
        <item x="1"/>
        <item x="2"/>
        <item x="5"/>
        <item x="0"/>
      </items>
    </pivotField>
    <pivotField compact="0" outline="0" showAll="0" defaultSubtotal="0">
      <items count="5">
        <item x="3"/>
        <item x="0"/>
        <item x="1"/>
        <item x="2"/>
        <item x="4"/>
      </items>
    </pivotField>
    <pivotField compact="0" outline="0" showAll="0" defaultSubtotal="0"/>
    <pivotField compact="0" outline="0" showAll="0" defaultSubtotal="0"/>
    <pivotField axis="axisRow" compact="0" outline="0" showAll="0" defaultSubtotal="0">
      <items count="31">
        <item x="22"/>
        <item x="5"/>
        <item x="1"/>
        <item x="21"/>
        <item x="10"/>
        <item x="27"/>
        <item x="13"/>
        <item x="14"/>
        <item x="23"/>
        <item x="29"/>
        <item x="18"/>
        <item x="24"/>
        <item x="26"/>
        <item x="12"/>
        <item x="6"/>
        <item x="7"/>
        <item x="2"/>
        <item x="8"/>
        <item x="16"/>
        <item x="4"/>
        <item x="28"/>
        <item x="9"/>
        <item x="30"/>
        <item x="17"/>
        <item x="3"/>
        <item x="25"/>
        <item x="0"/>
        <item x="19"/>
        <item x="15"/>
        <item x="20"/>
        <item x="11"/>
      </items>
    </pivotField>
    <pivotField axis="axisRow" compact="0" outline="0" showAll="0" defaultSubtotal="0">
      <items count="28">
        <item x="24"/>
        <item x="5"/>
        <item x="23"/>
        <item x="26"/>
        <item x="11"/>
        <item x="6"/>
        <item x="21"/>
        <item x="10"/>
        <item x="22"/>
        <item x="9"/>
        <item x="25"/>
        <item x="15"/>
        <item x="17"/>
        <item x="16"/>
        <item x="8"/>
        <item x="20"/>
        <item x="19"/>
        <item x="18"/>
        <item x="2"/>
        <item x="14"/>
        <item x="7"/>
        <item x="1"/>
        <item x="0"/>
        <item x="3"/>
        <item x="12"/>
        <item x="13"/>
        <item x="4"/>
        <item m="1" x="27"/>
      </items>
    </pivotField>
    <pivotField axis="axisRow" compact="0" outline="0" showAll="0" defaultSubtotal="0">
      <items count="1">
        <item x="0"/>
      </items>
    </pivotField>
    <pivotField compact="0" outline="0" showAll="0" defaultSubtotal="0"/>
    <pivotField compact="0" numFmtId="9" outline="0" showAll="0" defaultSubtotal="0"/>
    <pivotField compact="0" numFmtId="9" outline="0" showAll="0" defaultSubtotal="0"/>
    <pivotField compact="0" numFmtId="9" outline="0" showAll="0" defaultSubtotal="0"/>
    <pivotField compact="0" numFmtId="9" outline="0" showAll="0" defaultSubtotal="0"/>
    <pivotField compact="0" numFmtId="9"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outline="0" showAll="0" defaultSubtotal="0"/>
    <pivotField compact="0" numFmtId="14"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7"/>
    <field x="12"/>
    <field x="13"/>
    <field x="20"/>
    <field x="18"/>
    <field x="19"/>
  </rowFields>
  <rowItems count="31">
    <i>
      <x/>
      <x v="30"/>
      <x v="28"/>
      <x/>
      <x v="24"/>
      <x v="23"/>
    </i>
    <i>
      <x v="1"/>
      <x v="24"/>
      <x v="14"/>
      <x/>
      <x v="28"/>
      <x v="24"/>
    </i>
    <i>
      <x v="2"/>
      <x v="13"/>
      <x v="9"/>
      <x/>
      <x v="9"/>
      <x v="10"/>
    </i>
    <i>
      <x v="3"/>
      <x v="1"/>
      <x v="12"/>
      <x/>
      <x v="10"/>
      <x v="11"/>
    </i>
    <i>
      <x v="4"/>
      <x/>
      <x v="17"/>
      <x/>
      <x v="26"/>
      <x v="22"/>
    </i>
    <i r="1">
      <x v="5"/>
      <x v="20"/>
      <x/>
      <x v="2"/>
      <x v="21"/>
    </i>
    <i r="1">
      <x v="25"/>
      <x v="19"/>
      <x/>
      <x v="16"/>
      <x v="18"/>
    </i>
    <i>
      <x v="5"/>
      <x v="6"/>
      <x v="16"/>
      <x/>
      <x v="20"/>
      <x/>
    </i>
    <i>
      <x v="6"/>
      <x v="9"/>
      <x v="24"/>
      <x/>
      <x v="5"/>
      <x v="2"/>
    </i>
    <i>
      <x v="7"/>
      <x v="20"/>
      <x/>
      <x/>
      <x v="29"/>
      <x v="12"/>
    </i>
    <i>
      <x v="8"/>
      <x v="8"/>
      <x v="18"/>
      <x/>
      <x v="3"/>
      <x v="17"/>
    </i>
    <i r="1">
      <x v="15"/>
      <x v="21"/>
      <x/>
      <x v="8"/>
      <x v="16"/>
    </i>
    <i r="1">
      <x v="19"/>
      <x v="23"/>
      <x/>
      <x/>
      <x v="21"/>
    </i>
    <i>
      <x v="9"/>
      <x v="23"/>
      <x v="27"/>
      <x/>
      <x v="22"/>
      <x v="3"/>
    </i>
    <i>
      <x v="10"/>
      <x v="3"/>
      <x v="13"/>
      <x/>
      <x v="12"/>
      <x v="8"/>
    </i>
    <i r="1">
      <x v="10"/>
      <x v="6"/>
      <x/>
      <x v="25"/>
      <x v="6"/>
    </i>
    <i r="1">
      <x v="18"/>
      <x v="15"/>
      <x/>
      <x v="11"/>
      <x v="15"/>
    </i>
    <i>
      <x v="11"/>
      <x v="28"/>
      <x v="7"/>
      <x/>
      <x v="6"/>
      <x v="7"/>
    </i>
    <i r="1">
      <x v="29"/>
      <x v="5"/>
      <x/>
      <x v="7"/>
      <x v="4"/>
    </i>
    <i>
      <x v="12"/>
      <x v="21"/>
      <x v="25"/>
      <x/>
      <x v="18"/>
      <x v="25"/>
    </i>
    <i>
      <x v="13"/>
      <x v="7"/>
      <x v="26"/>
      <x/>
      <x v="27"/>
      <x v="13"/>
    </i>
    <i>
      <x v="14"/>
      <x v="2"/>
      <x v="29"/>
      <x/>
      <x v="17"/>
      <x v="20"/>
    </i>
    <i r="1">
      <x v="4"/>
      <x v="1"/>
      <x/>
      <x v="14"/>
      <x v="5"/>
    </i>
    <i r="1">
      <x v="11"/>
      <x v="8"/>
      <x/>
      <x v="30"/>
      <x v="9"/>
    </i>
    <i r="1">
      <x v="14"/>
      <x v="1"/>
      <x/>
      <x v="15"/>
      <x v="5"/>
    </i>
    <i r="1">
      <x v="17"/>
      <x v="10"/>
      <x/>
      <x v="19"/>
      <x v="26"/>
    </i>
    <i r="1">
      <x v="22"/>
      <x v="11"/>
      <x/>
      <x v="21"/>
      <x v="14"/>
    </i>
    <i r="1">
      <x v="26"/>
      <x v="3"/>
      <x/>
      <x v="4"/>
      <x v="21"/>
    </i>
    <i r="1">
      <x v="27"/>
      <x v="4"/>
      <x/>
      <x v="1"/>
      <x v="1"/>
    </i>
    <i>
      <x v="15"/>
      <x v="12"/>
      <x v="2"/>
      <x/>
      <x v="13"/>
      <x v="21"/>
    </i>
    <i>
      <x v="16"/>
      <x v="16"/>
      <x v="22"/>
      <x/>
      <x v="23"/>
      <x v="19"/>
    </i>
  </rowItems>
  <colItems count="1">
    <i/>
  </colItem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Dirección__responsable_del_Producto" sourceName="Dirección  responsable del Producto">
  <pivotTables>
    <pivotTable tabId="2" name="TablaDinámica2"/>
  </pivotTables>
  <data>
    <tabular pivotCacheId="119336780">
      <items count="5">
        <i x="3" s="1"/>
        <i x="0" s="1"/>
        <i x="1" s="1"/>
        <i x="2"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Dirección__responsable_del_Subproducto" sourceName="Dirección  responsable del Subproducto">
  <pivotTables>
    <pivotTable tabId="2" name="TablaDinámica2"/>
  </pivotTables>
  <data>
    <tabular pivotCacheId="119336780">
      <items count="5">
        <i x="3" s="1"/>
        <i x="0" s="1"/>
        <i x="1" s="1"/>
        <i x="2"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Proceso_Responsable_del_subproducto" sourceName="Proceso Responsable del subproducto">
  <pivotTables>
    <pivotTable tabId="2" name="TablaDinámica2"/>
  </pivotTables>
  <data>
    <tabular pivotCacheId="119336780">
      <items count="14">
        <i x="3" s="1"/>
        <i x="13" s="1"/>
        <i x="10" s="1"/>
        <i x="7" s="1"/>
        <i x="9" s="1"/>
        <i x="4" s="1"/>
        <i x="6" s="1"/>
        <i x="8" s="1"/>
        <i x="12" s="1"/>
        <i x="11" s="1"/>
        <i x="1" s="1"/>
        <i x="2" s="1"/>
        <i x="5"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irección  responsable del Producto" cache="SegmentaciónDeDatos_Dirección__responsable_del_Producto" caption="Dirección  responsable del Producto" style="SlicerStyleLight6" rowHeight="216000"/>
  <slicer name="Dirección  responsable del Subproducto" cache="SegmentaciónDeDatos_Dirección__responsable_del_Subproducto" caption="Dirección  responsable del Subproducto" style="SlicerStyleLight6" rowHeight="216000"/>
  <slicer name="Proceso Responsable del subproducto" cache="SegmentaciónDeDatos_Proceso_Responsable_del_subproducto" caption="Proceso Responsable del subproducto" columnCount="3" style="SlicerStyleLight6" rowHeight="1800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F14" dT="2024-06-14T15:40:27.76" personId="{22214EDF-3E0A-44FA-9D89-B0FD3807EFCF}" id="{918A771B-4AB3-4F95-908F-6DF363C28D9F}">
    <text>Se divide en dos el peso de la primera actividad (60%) pq en la segunda no habia porcentaje</text>
  </threadedComment>
</ThreadedComment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topLeftCell="D1" zoomScale="87" workbookViewId="0">
      <selection activeCell="V9" sqref="V9"/>
    </sheetView>
  </sheetViews>
  <sheetFormatPr baseColWidth="10" defaultColWidth="11.4140625" defaultRowHeight="14"/>
  <cols>
    <col min="1" max="1" width="4.1640625" bestFit="1" customWidth="1"/>
    <col min="2" max="2" width="6.4140625" bestFit="1" customWidth="1"/>
    <col min="3" max="3" width="5.75" bestFit="1" customWidth="1"/>
    <col min="4" max="4" width="11.58203125" bestFit="1" customWidth="1"/>
    <col min="5" max="5" width="27.83203125" customWidth="1"/>
    <col min="11" max="11" width="11.4140625" customWidth="1"/>
    <col min="14" max="14" width="4.1640625" bestFit="1" customWidth="1"/>
    <col min="15" max="15" width="6.58203125" customWidth="1"/>
    <col min="16" max="16" width="7.25" customWidth="1"/>
    <col min="20" max="20" width="4.75" customWidth="1"/>
    <col min="21" max="21" width="59.1640625" customWidth="1"/>
    <col min="22" max="22" width="57.58203125" customWidth="1"/>
    <col min="25" max="25" width="15.25" customWidth="1"/>
    <col min="26" max="26" width="52" customWidth="1"/>
    <col min="28" max="28" width="4.1640625" bestFit="1" customWidth="1"/>
  </cols>
  <sheetData>
    <row r="1" spans="1:33" s="69" customFormat="1" ht="31.5" customHeight="1">
      <c r="A1" s="73" t="s">
        <v>150</v>
      </c>
      <c r="B1" s="73" t="s">
        <v>151</v>
      </c>
      <c r="C1" s="73" t="s">
        <v>152</v>
      </c>
      <c r="D1" s="73" t="s">
        <v>153</v>
      </c>
      <c r="E1" s="73" t="s">
        <v>154</v>
      </c>
      <c r="N1" s="73" t="s">
        <v>150</v>
      </c>
      <c r="O1" s="73" t="s">
        <v>151</v>
      </c>
      <c r="P1" s="73" t="s">
        <v>152</v>
      </c>
      <c r="Q1" s="73" t="s">
        <v>153</v>
      </c>
      <c r="R1" s="73" t="s">
        <v>154</v>
      </c>
    </row>
    <row r="2" spans="1:33">
      <c r="A2" s="68" t="s">
        <v>155</v>
      </c>
      <c r="B2" s="74">
        <v>0.05</v>
      </c>
      <c r="C2" s="74">
        <v>0.3</v>
      </c>
      <c r="D2" s="74">
        <v>0.75</v>
      </c>
      <c r="E2" s="74">
        <v>1</v>
      </c>
      <c r="G2" s="76" t="s">
        <v>156</v>
      </c>
      <c r="H2" s="132" t="s">
        <v>157</v>
      </c>
      <c r="I2" s="132"/>
      <c r="J2" s="132"/>
      <c r="K2" s="132"/>
      <c r="L2" s="132"/>
      <c r="N2" s="68" t="s">
        <v>155</v>
      </c>
      <c r="O2" s="74">
        <v>0</v>
      </c>
      <c r="P2" s="74">
        <v>0.33333333333333331</v>
      </c>
      <c r="Q2" s="74">
        <v>0.66666666666666663</v>
      </c>
      <c r="R2" s="74">
        <v>1</v>
      </c>
    </row>
    <row r="3" spans="1:33" ht="16.5" customHeight="1">
      <c r="A3" s="75" t="s">
        <v>158</v>
      </c>
      <c r="B3" s="75">
        <v>0</v>
      </c>
      <c r="C3" s="75">
        <v>0</v>
      </c>
      <c r="D3" s="75">
        <v>0</v>
      </c>
      <c r="E3" s="75">
        <v>2</v>
      </c>
      <c r="G3" s="69" t="s">
        <v>159</v>
      </c>
      <c r="H3" s="133" t="s">
        <v>160</v>
      </c>
      <c r="I3" s="133"/>
      <c r="J3" s="133"/>
      <c r="K3" s="133"/>
      <c r="L3" s="133"/>
      <c r="N3" s="75" t="s">
        <v>158</v>
      </c>
      <c r="O3" s="79">
        <v>0.6</v>
      </c>
      <c r="P3" s="79">
        <v>0.6</v>
      </c>
      <c r="Q3" s="79">
        <v>0.6</v>
      </c>
      <c r="R3" s="79">
        <v>0.6</v>
      </c>
    </row>
    <row r="4" spans="1:33" ht="32.25" customHeight="1">
      <c r="G4" s="77" t="s">
        <v>161</v>
      </c>
      <c r="H4" s="134" t="s">
        <v>162</v>
      </c>
      <c r="I4" s="134"/>
      <c r="J4" s="134"/>
      <c r="K4" s="134"/>
      <c r="L4" s="134"/>
      <c r="N4" s="73" t="s">
        <v>89</v>
      </c>
      <c r="O4" s="73" t="s">
        <v>151</v>
      </c>
      <c r="P4" s="73" t="s">
        <v>152</v>
      </c>
      <c r="Q4" s="73" t="s">
        <v>153</v>
      </c>
      <c r="R4" s="73" t="s">
        <v>154</v>
      </c>
    </row>
    <row r="5" spans="1:33">
      <c r="G5" s="78" t="s">
        <v>158</v>
      </c>
      <c r="H5" s="135" t="s">
        <v>163</v>
      </c>
      <c r="I5" s="135"/>
      <c r="J5" s="135"/>
      <c r="K5" s="135"/>
      <c r="L5" s="135"/>
      <c r="N5" s="68" t="s">
        <v>155</v>
      </c>
      <c r="O5" s="74">
        <v>0.25</v>
      </c>
      <c r="P5" s="74">
        <v>0.5</v>
      </c>
      <c r="Q5" s="74">
        <v>0.75</v>
      </c>
      <c r="R5" s="74">
        <v>1</v>
      </c>
    </row>
    <row r="6" spans="1:33">
      <c r="A6" s="80"/>
      <c r="B6" s="80"/>
      <c r="C6" s="80"/>
      <c r="D6" s="80"/>
      <c r="E6" s="80"/>
      <c r="G6" s="81"/>
      <c r="H6" s="82"/>
      <c r="I6" s="82"/>
      <c r="J6" s="82"/>
      <c r="K6" s="82"/>
      <c r="L6" s="82"/>
      <c r="N6" s="75" t="s">
        <v>158</v>
      </c>
      <c r="O6" s="79">
        <v>1</v>
      </c>
      <c r="P6" s="79">
        <v>1</v>
      </c>
      <c r="Q6" s="79">
        <v>1</v>
      </c>
      <c r="R6" s="79">
        <v>1</v>
      </c>
    </row>
    <row r="7" spans="1:33" ht="20.25" customHeight="1">
      <c r="A7" s="76" t="s">
        <v>164</v>
      </c>
      <c r="B7" s="132" t="s">
        <v>165</v>
      </c>
      <c r="C7" s="132"/>
      <c r="D7" s="132"/>
      <c r="E7" s="132"/>
      <c r="G7" s="76" t="s">
        <v>166</v>
      </c>
      <c r="H7" s="132" t="s">
        <v>165</v>
      </c>
      <c r="I7" s="132"/>
      <c r="J7" s="132"/>
      <c r="K7" s="132"/>
      <c r="L7" s="132"/>
      <c r="N7" s="76" t="s">
        <v>167</v>
      </c>
      <c r="O7" s="132" t="s">
        <v>165</v>
      </c>
      <c r="P7" s="132"/>
      <c r="Q7" s="132"/>
      <c r="R7" s="132"/>
      <c r="S7" s="132"/>
    </row>
    <row r="8" spans="1:33" ht="16.5" customHeight="1">
      <c r="A8" s="69" t="s">
        <v>155</v>
      </c>
      <c r="B8" s="137" t="s">
        <v>168</v>
      </c>
      <c r="C8" s="137"/>
      <c r="D8" s="137"/>
      <c r="E8" s="137"/>
      <c r="G8" s="69" t="s">
        <v>155</v>
      </c>
      <c r="H8" s="137" t="s">
        <v>169</v>
      </c>
      <c r="I8" s="137"/>
      <c r="J8" s="137"/>
      <c r="K8" s="137"/>
      <c r="L8" s="137"/>
      <c r="N8" s="69" t="s">
        <v>155</v>
      </c>
      <c r="O8" s="137" t="s">
        <v>170</v>
      </c>
      <c r="P8" s="137"/>
      <c r="Q8" s="137"/>
      <c r="R8" s="137"/>
      <c r="S8" s="137"/>
      <c r="AB8" s="76" t="s">
        <v>44</v>
      </c>
      <c r="AC8" s="132" t="s">
        <v>165</v>
      </c>
      <c r="AD8" s="132"/>
      <c r="AE8" s="132"/>
      <c r="AF8" s="132"/>
      <c r="AG8" s="132"/>
    </row>
    <row r="9" spans="1:33" ht="34.5" customHeight="1">
      <c r="A9" s="77" t="s">
        <v>158</v>
      </c>
      <c r="B9" s="136" t="s">
        <v>171</v>
      </c>
      <c r="C9" s="136"/>
      <c r="D9" s="136"/>
      <c r="E9" s="136"/>
      <c r="G9" s="77" t="s">
        <v>158</v>
      </c>
      <c r="H9" s="136" t="s">
        <v>172</v>
      </c>
      <c r="I9" s="136"/>
      <c r="J9" s="136"/>
      <c r="K9" s="136"/>
      <c r="L9" s="136"/>
      <c r="N9" s="77" t="s">
        <v>158</v>
      </c>
      <c r="O9" s="136" t="s">
        <v>173</v>
      </c>
      <c r="P9" s="136"/>
      <c r="Q9" s="136"/>
      <c r="R9" s="136"/>
      <c r="S9" s="136"/>
      <c r="AB9" s="69" t="s">
        <v>155</v>
      </c>
      <c r="AC9" s="137" t="s">
        <v>47</v>
      </c>
      <c r="AD9" s="137"/>
      <c r="AE9" s="137"/>
      <c r="AF9" s="137"/>
      <c r="AG9" s="137"/>
    </row>
    <row r="10" spans="1:33" ht="32.25" customHeight="1">
      <c r="AB10" s="77" t="s">
        <v>158</v>
      </c>
      <c r="AC10" s="136" t="s">
        <v>48</v>
      </c>
      <c r="AD10" s="136"/>
      <c r="AE10" s="136"/>
      <c r="AF10" s="136"/>
      <c r="AG10" s="136"/>
    </row>
    <row r="11" spans="1:33">
      <c r="A11" s="76" t="s">
        <v>174</v>
      </c>
      <c r="B11" s="132" t="s">
        <v>165</v>
      </c>
      <c r="C11" s="132"/>
      <c r="D11" s="132"/>
      <c r="E11" s="132"/>
      <c r="G11" s="76" t="s">
        <v>175</v>
      </c>
      <c r="H11" s="132" t="s">
        <v>165</v>
      </c>
      <c r="I11" s="132"/>
      <c r="J11" s="132"/>
      <c r="K11" s="132"/>
      <c r="T11" s="76" t="s">
        <v>176</v>
      </c>
      <c r="U11" s="132" t="s">
        <v>177</v>
      </c>
      <c r="V11" s="132"/>
      <c r="W11" s="132"/>
      <c r="X11" s="132"/>
      <c r="Y11" s="132"/>
      <c r="Z11" s="132"/>
    </row>
    <row r="12" spans="1:33">
      <c r="A12" s="69" t="s">
        <v>155</v>
      </c>
      <c r="B12" s="133" t="s">
        <v>178</v>
      </c>
      <c r="C12" s="133"/>
      <c r="D12" s="133"/>
      <c r="E12" s="133"/>
      <c r="G12" s="69" t="s">
        <v>155</v>
      </c>
      <c r="H12" s="133" t="s">
        <v>179</v>
      </c>
      <c r="I12" s="133"/>
      <c r="J12" s="133"/>
      <c r="K12" s="133"/>
      <c r="T12" s="69" t="s">
        <v>155</v>
      </c>
      <c r="U12" s="138" t="s">
        <v>180</v>
      </c>
      <c r="V12" s="138"/>
      <c r="W12" s="138"/>
      <c r="X12" s="138"/>
      <c r="Y12" s="138"/>
      <c r="Z12" s="138"/>
    </row>
    <row r="13" spans="1:33">
      <c r="A13" s="77" t="s">
        <v>158</v>
      </c>
      <c r="B13" s="136" t="s">
        <v>181</v>
      </c>
      <c r="C13" s="136"/>
      <c r="D13" s="136"/>
      <c r="E13" s="136"/>
      <c r="G13" s="77" t="s">
        <v>158</v>
      </c>
      <c r="H13" s="134" t="s">
        <v>182</v>
      </c>
      <c r="I13" s="134"/>
      <c r="J13" s="134"/>
      <c r="K13" s="134"/>
      <c r="T13" s="69" t="s">
        <v>158</v>
      </c>
      <c r="U13" t="s">
        <v>183</v>
      </c>
    </row>
    <row r="16" spans="1:33">
      <c r="U16" s="76" t="s">
        <v>184</v>
      </c>
      <c r="V16" s="76" t="s">
        <v>185</v>
      </c>
    </row>
    <row r="17" spans="21:22" ht="28">
      <c r="U17" s="67" t="s">
        <v>186</v>
      </c>
      <c r="V17" s="67" t="s">
        <v>187</v>
      </c>
    </row>
    <row r="18" spans="21:22" ht="42">
      <c r="U18" s="67" t="s">
        <v>188</v>
      </c>
      <c r="V18" s="67" t="s">
        <v>189</v>
      </c>
    </row>
    <row r="19" spans="21:22" ht="28">
      <c r="U19" s="67" t="s">
        <v>190</v>
      </c>
      <c r="V19" s="67" t="s">
        <v>191</v>
      </c>
    </row>
    <row r="20" spans="21:22" ht="42">
      <c r="U20" s="67" t="s">
        <v>192</v>
      </c>
      <c r="V20" s="67" t="s">
        <v>193</v>
      </c>
    </row>
  </sheetData>
  <mergeCells count="24">
    <mergeCell ref="O7:S7"/>
    <mergeCell ref="O8:S8"/>
    <mergeCell ref="O9:S9"/>
    <mergeCell ref="B13:E13"/>
    <mergeCell ref="H13:K13"/>
    <mergeCell ref="B11:E11"/>
    <mergeCell ref="B12:E12"/>
    <mergeCell ref="B7:E7"/>
    <mergeCell ref="B8:E8"/>
    <mergeCell ref="B9:E9"/>
    <mergeCell ref="AC8:AG8"/>
    <mergeCell ref="AC9:AG9"/>
    <mergeCell ref="AC10:AG10"/>
    <mergeCell ref="H11:K11"/>
    <mergeCell ref="H12:K12"/>
    <mergeCell ref="U12:Z12"/>
    <mergeCell ref="U11:Z11"/>
    <mergeCell ref="H2:L2"/>
    <mergeCell ref="H3:L3"/>
    <mergeCell ref="H4:L4"/>
    <mergeCell ref="H5:L5"/>
    <mergeCell ref="H9:L9"/>
    <mergeCell ref="H7:L7"/>
    <mergeCell ref="H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4" sqref="B4"/>
    </sheetView>
  </sheetViews>
  <sheetFormatPr baseColWidth="10" defaultColWidth="11.4140625" defaultRowHeight="14"/>
  <cols>
    <col min="1" max="1" width="6.58203125" bestFit="1" customWidth="1"/>
    <col min="2" max="2" width="36.4140625" customWidth="1"/>
  </cols>
  <sheetData>
    <row r="1" spans="1:3">
      <c r="A1" t="s">
        <v>194</v>
      </c>
    </row>
    <row r="2" spans="1:3">
      <c r="A2" t="s">
        <v>44</v>
      </c>
      <c r="B2" s="70" t="s">
        <v>48</v>
      </c>
      <c r="C2" t="s">
        <v>195</v>
      </c>
    </row>
    <row r="3" spans="1:3">
      <c r="A3" t="s">
        <v>54</v>
      </c>
      <c r="B3" s="70" t="s">
        <v>57</v>
      </c>
      <c r="C3" t="s">
        <v>196</v>
      </c>
    </row>
    <row r="4" spans="1:3">
      <c r="A4" t="s">
        <v>89</v>
      </c>
      <c r="B4" s="70" t="s">
        <v>197</v>
      </c>
    </row>
    <row r="5" spans="1:3">
      <c r="A5" t="s">
        <v>138</v>
      </c>
      <c r="B5" s="70" t="s">
        <v>198</v>
      </c>
    </row>
    <row r="6" spans="1:3">
      <c r="A6" t="s">
        <v>199</v>
      </c>
    </row>
    <row r="7" spans="1:3">
      <c r="A7" t="s">
        <v>200</v>
      </c>
      <c r="B7" s="70" t="s">
        <v>201</v>
      </c>
    </row>
    <row r="8" spans="1:3">
      <c r="A8" t="s">
        <v>202</v>
      </c>
      <c r="B8" s="70" t="s">
        <v>163</v>
      </c>
    </row>
    <row r="9" spans="1:3">
      <c r="B9" s="70" t="s">
        <v>203</v>
      </c>
    </row>
    <row r="10" spans="1:3">
      <c r="B10" s="70" t="s">
        <v>204</v>
      </c>
    </row>
    <row r="11" spans="1:3">
      <c r="A11" t="s">
        <v>174</v>
      </c>
      <c r="B11" s="70" t="s">
        <v>181</v>
      </c>
    </row>
    <row r="12" spans="1:3">
      <c r="B12" s="70" t="s">
        <v>205</v>
      </c>
    </row>
    <row r="13" spans="1:3">
      <c r="B13" s="70" t="s">
        <v>206</v>
      </c>
    </row>
    <row r="14" spans="1:3">
      <c r="B14" s="70" t="s">
        <v>204</v>
      </c>
    </row>
    <row r="15" spans="1:3">
      <c r="A15" t="s">
        <v>207</v>
      </c>
      <c r="B15" s="70" t="s">
        <v>208</v>
      </c>
    </row>
    <row r="16" spans="1:3">
      <c r="B16" s="70" t="s">
        <v>204</v>
      </c>
    </row>
    <row r="17" spans="1:3">
      <c r="A17" t="s">
        <v>209</v>
      </c>
      <c r="B17" s="70" t="s">
        <v>210</v>
      </c>
    </row>
    <row r="18" spans="1:3">
      <c r="B18" s="70" t="s">
        <v>211</v>
      </c>
    </row>
    <row r="19" spans="1:3">
      <c r="B19" s="70" t="s">
        <v>204</v>
      </c>
    </row>
    <row r="20" spans="1:3">
      <c r="A20" t="s">
        <v>212</v>
      </c>
    </row>
    <row r="21" spans="1:3">
      <c r="A21" s="66" t="s">
        <v>213</v>
      </c>
    </row>
    <row r="22" spans="1:3">
      <c r="A22" s="70" t="s">
        <v>214</v>
      </c>
      <c r="B22" s="70" t="s">
        <v>215</v>
      </c>
    </row>
    <row r="23" spans="1:3">
      <c r="A23" t="s">
        <v>216</v>
      </c>
      <c r="B23" s="71" t="s">
        <v>217</v>
      </c>
      <c r="C23" t="s">
        <v>218</v>
      </c>
    </row>
    <row r="24" spans="1:3">
      <c r="B24" s="71" t="s">
        <v>219</v>
      </c>
      <c r="C24" t="s">
        <v>218</v>
      </c>
    </row>
    <row r="25" spans="1:3">
      <c r="B25" s="71" t="s">
        <v>220</v>
      </c>
      <c r="C25" t="s">
        <v>218</v>
      </c>
    </row>
    <row r="26" spans="1:3">
      <c r="A26" t="s">
        <v>166</v>
      </c>
      <c r="B26" s="70" t="s">
        <v>172</v>
      </c>
    </row>
    <row r="27" spans="1:3">
      <c r="A27" t="s">
        <v>221</v>
      </c>
      <c r="B27" s="70" t="s">
        <v>222</v>
      </c>
    </row>
    <row r="28" spans="1:3">
      <c r="A28" t="s">
        <v>223</v>
      </c>
    </row>
    <row r="29" spans="1:3">
      <c r="A29" t="s">
        <v>167</v>
      </c>
      <c r="B29" s="70" t="s">
        <v>173</v>
      </c>
    </row>
    <row r="30" spans="1:3">
      <c r="A30" t="s">
        <v>224</v>
      </c>
      <c r="B30" s="70" t="s">
        <v>225</v>
      </c>
    </row>
    <row r="31" spans="1:3">
      <c r="A31" t="s">
        <v>224</v>
      </c>
      <c r="B31" s="70" t="s">
        <v>226</v>
      </c>
    </row>
    <row r="33" spans="1:2">
      <c r="A33" t="s">
        <v>227</v>
      </c>
    </row>
    <row r="34" spans="1:2">
      <c r="A34" t="s">
        <v>164</v>
      </c>
      <c r="B34" s="70" t="s">
        <v>171</v>
      </c>
    </row>
    <row r="35" spans="1:2">
      <c r="A35" t="s">
        <v>150</v>
      </c>
      <c r="B35" s="70" t="s">
        <v>228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34"/>
  <sheetViews>
    <sheetView topLeftCell="A16" workbookViewId="0">
      <selection activeCell="A20" sqref="A20"/>
    </sheetView>
  </sheetViews>
  <sheetFormatPr baseColWidth="10" defaultColWidth="11.4140625" defaultRowHeight="14"/>
  <sheetData>
    <row r="4" spans="1:5">
      <c r="A4" t="s">
        <v>229</v>
      </c>
      <c r="B4" t="s">
        <v>230</v>
      </c>
      <c r="D4" t="s">
        <v>231</v>
      </c>
      <c r="E4" t="s">
        <v>216</v>
      </c>
    </row>
    <row r="5" spans="1:5">
      <c r="A5" t="s">
        <v>232</v>
      </c>
      <c r="B5" t="s">
        <v>233</v>
      </c>
      <c r="D5" t="s">
        <v>234</v>
      </c>
      <c r="E5" t="s">
        <v>214</v>
      </c>
    </row>
    <row r="6" spans="1:5">
      <c r="A6" t="s">
        <v>98</v>
      </c>
      <c r="B6" t="s">
        <v>97</v>
      </c>
      <c r="D6" t="s">
        <v>168</v>
      </c>
      <c r="E6" t="s">
        <v>164</v>
      </c>
    </row>
    <row r="7" spans="1:5">
      <c r="A7" t="s">
        <v>235</v>
      </c>
      <c r="B7" t="s">
        <v>236</v>
      </c>
      <c r="D7" t="s">
        <v>237</v>
      </c>
      <c r="E7" t="s">
        <v>207</v>
      </c>
    </row>
    <row r="8" spans="1:5">
      <c r="A8" t="s">
        <v>238</v>
      </c>
      <c r="B8" t="s">
        <v>239</v>
      </c>
      <c r="D8" t="s">
        <v>240</v>
      </c>
      <c r="E8" t="s">
        <v>174</v>
      </c>
    </row>
    <row r="9" spans="1:5">
      <c r="A9" t="s">
        <v>241</v>
      </c>
      <c r="B9" t="s">
        <v>242</v>
      </c>
      <c r="D9" t="s">
        <v>160</v>
      </c>
      <c r="E9" t="s">
        <v>202</v>
      </c>
    </row>
    <row r="10" spans="1:5">
      <c r="A10" t="s">
        <v>243</v>
      </c>
      <c r="B10" t="s">
        <v>244</v>
      </c>
      <c r="D10" t="s">
        <v>113</v>
      </c>
      <c r="E10" t="s">
        <v>112</v>
      </c>
    </row>
    <row r="11" spans="1:5">
      <c r="A11" t="s">
        <v>123</v>
      </c>
      <c r="B11" t="s">
        <v>122</v>
      </c>
      <c r="D11" t="s">
        <v>162</v>
      </c>
      <c r="E11" t="s">
        <v>245</v>
      </c>
    </row>
    <row r="12" spans="1:5">
      <c r="A12" t="s">
        <v>137</v>
      </c>
      <c r="B12" t="s">
        <v>136</v>
      </c>
      <c r="D12" t="s">
        <v>246</v>
      </c>
      <c r="E12" t="s">
        <v>166</v>
      </c>
    </row>
    <row r="13" spans="1:5">
      <c r="A13" t="s">
        <v>247</v>
      </c>
      <c r="B13" t="s">
        <v>248</v>
      </c>
      <c r="D13" t="s">
        <v>249</v>
      </c>
      <c r="E13" t="s">
        <v>221</v>
      </c>
    </row>
    <row r="14" spans="1:5">
      <c r="A14" t="s">
        <v>250</v>
      </c>
      <c r="B14" t="s">
        <v>251</v>
      </c>
      <c r="D14" t="s">
        <v>100</v>
      </c>
      <c r="E14" t="s">
        <v>99</v>
      </c>
    </row>
    <row r="15" spans="1:5">
      <c r="A15" t="s">
        <v>252</v>
      </c>
      <c r="B15" t="s">
        <v>253</v>
      </c>
      <c r="D15" t="s">
        <v>254</v>
      </c>
      <c r="E15" t="s">
        <v>255</v>
      </c>
    </row>
    <row r="16" spans="1:5">
      <c r="A16" t="s">
        <v>23</v>
      </c>
      <c r="B16" t="s">
        <v>22</v>
      </c>
      <c r="D16" t="s">
        <v>256</v>
      </c>
      <c r="E16" t="s">
        <v>150</v>
      </c>
    </row>
    <row r="17" spans="1:5">
      <c r="A17" t="s">
        <v>43</v>
      </c>
      <c r="B17" t="s">
        <v>42</v>
      </c>
      <c r="D17" t="s">
        <v>180</v>
      </c>
      <c r="E17" t="s">
        <v>176</v>
      </c>
    </row>
    <row r="18" spans="1:5">
      <c r="A18" t="s">
        <v>257</v>
      </c>
      <c r="B18" t="s">
        <v>258</v>
      </c>
      <c r="D18" t="s">
        <v>259</v>
      </c>
      <c r="E18" t="s">
        <v>260</v>
      </c>
    </row>
    <row r="19" spans="1:5">
      <c r="A19" t="s">
        <v>70</v>
      </c>
      <c r="B19" t="s">
        <v>69</v>
      </c>
      <c r="D19" t="s">
        <v>261</v>
      </c>
      <c r="E19" t="s">
        <v>262</v>
      </c>
    </row>
    <row r="20" spans="1:5">
      <c r="A20" t="s">
        <v>263</v>
      </c>
      <c r="B20" t="s">
        <v>264</v>
      </c>
      <c r="D20" t="s">
        <v>265</v>
      </c>
      <c r="E20" t="s">
        <v>266</v>
      </c>
    </row>
    <row r="21" spans="1:5">
      <c r="D21" t="s">
        <v>125</v>
      </c>
      <c r="E21" t="s">
        <v>124</v>
      </c>
    </row>
    <row r="22" spans="1:5">
      <c r="D22" t="s">
        <v>139</v>
      </c>
      <c r="E22" t="s">
        <v>138</v>
      </c>
    </row>
    <row r="23" spans="1:5">
      <c r="D23" t="s">
        <v>267</v>
      </c>
      <c r="E23" t="s">
        <v>209</v>
      </c>
    </row>
    <row r="24" spans="1:5">
      <c r="D24" t="s">
        <v>268</v>
      </c>
      <c r="E24" t="s">
        <v>167</v>
      </c>
    </row>
    <row r="25" spans="1:5">
      <c r="D25" t="s">
        <v>269</v>
      </c>
      <c r="E25" t="s">
        <v>270</v>
      </c>
    </row>
    <row r="26" spans="1:5">
      <c r="D26" t="s">
        <v>25</v>
      </c>
      <c r="E26" t="s">
        <v>24</v>
      </c>
    </row>
    <row r="27" spans="1:5">
      <c r="D27" t="s">
        <v>45</v>
      </c>
      <c r="E27" t="s">
        <v>44</v>
      </c>
    </row>
    <row r="28" spans="1:5">
      <c r="D28" t="s">
        <v>55</v>
      </c>
      <c r="E28" t="s">
        <v>54</v>
      </c>
    </row>
    <row r="29" spans="1:5">
      <c r="D29" t="s">
        <v>63</v>
      </c>
      <c r="E29" t="s">
        <v>62</v>
      </c>
    </row>
    <row r="30" spans="1:5">
      <c r="D30" t="s">
        <v>271</v>
      </c>
      <c r="E30" t="s">
        <v>272</v>
      </c>
    </row>
    <row r="31" spans="1:5">
      <c r="D31" t="s">
        <v>72</v>
      </c>
      <c r="E31" t="s">
        <v>71</v>
      </c>
    </row>
    <row r="32" spans="1:5">
      <c r="D32" t="s">
        <v>81</v>
      </c>
      <c r="E32" t="s">
        <v>80</v>
      </c>
    </row>
    <row r="33" spans="4:5">
      <c r="D33" t="s">
        <v>90</v>
      </c>
      <c r="E33" t="s">
        <v>89</v>
      </c>
    </row>
    <row r="34" spans="4:5">
      <c r="D34" t="s">
        <v>273</v>
      </c>
      <c r="E34" t="s">
        <v>224</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B1" workbookViewId="0">
      <selection activeCell="E1" sqref="E1:E5"/>
    </sheetView>
  </sheetViews>
  <sheetFormatPr baseColWidth="10" defaultColWidth="11.4140625" defaultRowHeight="14"/>
  <cols>
    <col min="1" max="1" width="64" customWidth="1"/>
    <col min="2" max="2" width="63.4140625" customWidth="1"/>
    <col min="3" max="3" width="41.4140625" customWidth="1"/>
    <col min="4" max="4" width="8" customWidth="1"/>
    <col min="5" max="5" width="13.1640625" customWidth="1"/>
    <col min="6" max="6" width="13.4140625" customWidth="1"/>
    <col min="9" max="9" width="23.25" bestFit="1" customWidth="1"/>
  </cols>
  <sheetData>
    <row r="1" spans="1:9">
      <c r="E1" t="s">
        <v>0</v>
      </c>
      <c r="I1" t="s">
        <v>274</v>
      </c>
    </row>
    <row r="2" spans="1:9">
      <c r="E2" s="68">
        <f>+COUNTA(A12:A97)</f>
        <v>17</v>
      </c>
      <c r="I2">
        <v>63</v>
      </c>
    </row>
    <row r="4" spans="1:9">
      <c r="E4" t="s">
        <v>1</v>
      </c>
    </row>
    <row r="5" spans="1:9">
      <c r="E5" s="68">
        <f>+COUNTA(B12:B97)</f>
        <v>31</v>
      </c>
    </row>
    <row r="11" spans="1:9">
      <c r="A11" s="64" t="s">
        <v>3</v>
      </c>
      <c r="B11" s="64" t="s">
        <v>5</v>
      </c>
      <c r="C11" s="64" t="s">
        <v>6</v>
      </c>
      <c r="D11" s="64" t="s">
        <v>7</v>
      </c>
      <c r="E11" s="64" t="s">
        <v>8</v>
      </c>
      <c r="F11" s="64" t="s">
        <v>9</v>
      </c>
    </row>
    <row r="12" spans="1:9">
      <c r="A12" t="s">
        <v>229</v>
      </c>
      <c r="B12" t="s">
        <v>231</v>
      </c>
      <c r="C12" t="s">
        <v>275</v>
      </c>
      <c r="D12" t="s">
        <v>27</v>
      </c>
      <c r="E12" t="s">
        <v>276</v>
      </c>
      <c r="F12" t="s">
        <v>277</v>
      </c>
    </row>
    <row r="13" spans="1:9">
      <c r="A13" t="s">
        <v>238</v>
      </c>
      <c r="B13" t="s">
        <v>180</v>
      </c>
      <c r="C13" t="s">
        <v>278</v>
      </c>
      <c r="D13" t="s">
        <v>27</v>
      </c>
      <c r="E13" t="s">
        <v>279</v>
      </c>
      <c r="F13" t="s">
        <v>280</v>
      </c>
    </row>
    <row r="14" spans="1:9">
      <c r="A14" t="s">
        <v>137</v>
      </c>
      <c r="B14" t="s">
        <v>139</v>
      </c>
      <c r="C14" t="s">
        <v>140</v>
      </c>
      <c r="D14" t="s">
        <v>27</v>
      </c>
      <c r="E14" t="s">
        <v>141</v>
      </c>
      <c r="F14" t="s">
        <v>142</v>
      </c>
    </row>
    <row r="15" spans="1:9">
      <c r="A15" t="s">
        <v>247</v>
      </c>
      <c r="B15" t="s">
        <v>267</v>
      </c>
      <c r="C15" t="s">
        <v>281</v>
      </c>
      <c r="D15" t="s">
        <v>27</v>
      </c>
      <c r="E15" t="s">
        <v>282</v>
      </c>
      <c r="F15" t="s">
        <v>283</v>
      </c>
    </row>
    <row r="16" spans="1:9">
      <c r="A16" t="s">
        <v>232</v>
      </c>
      <c r="B16" t="s">
        <v>234</v>
      </c>
      <c r="C16" t="s">
        <v>284</v>
      </c>
      <c r="D16" t="s">
        <v>27</v>
      </c>
      <c r="E16" t="s">
        <v>285</v>
      </c>
      <c r="F16" t="s">
        <v>286</v>
      </c>
    </row>
    <row r="17" spans="1:6">
      <c r="B17" t="s">
        <v>168</v>
      </c>
      <c r="C17" t="s">
        <v>287</v>
      </c>
      <c r="D17" t="s">
        <v>27</v>
      </c>
      <c r="E17" t="s">
        <v>288</v>
      </c>
      <c r="F17" t="s">
        <v>66</v>
      </c>
    </row>
    <row r="18" spans="1:6">
      <c r="B18" t="s">
        <v>237</v>
      </c>
      <c r="C18" t="s">
        <v>289</v>
      </c>
      <c r="D18" t="s">
        <v>27</v>
      </c>
      <c r="E18" t="s">
        <v>290</v>
      </c>
      <c r="F18" t="s">
        <v>291</v>
      </c>
    </row>
    <row r="19" spans="1:6">
      <c r="A19" t="s">
        <v>250</v>
      </c>
      <c r="B19" t="s">
        <v>268</v>
      </c>
      <c r="C19" t="s">
        <v>170</v>
      </c>
      <c r="D19" t="s">
        <v>27</v>
      </c>
      <c r="E19" t="s">
        <v>292</v>
      </c>
      <c r="F19" t="s">
        <v>293</v>
      </c>
    </row>
    <row r="20" spans="1:6">
      <c r="A20" t="s">
        <v>252</v>
      </c>
      <c r="B20" t="s">
        <v>269</v>
      </c>
      <c r="C20" t="s">
        <v>294</v>
      </c>
      <c r="D20" t="s">
        <v>27</v>
      </c>
      <c r="E20" t="s">
        <v>295</v>
      </c>
      <c r="F20" t="s">
        <v>296</v>
      </c>
    </row>
    <row r="21" spans="1:6">
      <c r="A21" t="s">
        <v>23</v>
      </c>
      <c r="B21" t="s">
        <v>25</v>
      </c>
      <c r="C21" t="s">
        <v>26</v>
      </c>
      <c r="D21" t="s">
        <v>27</v>
      </c>
      <c r="E21" t="s">
        <v>28</v>
      </c>
      <c r="F21" t="s">
        <v>29</v>
      </c>
    </row>
    <row r="22" spans="1:6">
      <c r="A22" t="s">
        <v>43</v>
      </c>
      <c r="B22" t="s">
        <v>45</v>
      </c>
      <c r="C22" t="s">
        <v>46</v>
      </c>
      <c r="D22" t="s">
        <v>27</v>
      </c>
      <c r="E22" t="s">
        <v>47</v>
      </c>
      <c r="F22" t="s">
        <v>48</v>
      </c>
    </row>
    <row r="23" spans="1:6">
      <c r="B23" t="s">
        <v>55</v>
      </c>
      <c r="C23" t="s">
        <v>56</v>
      </c>
      <c r="D23" t="s">
        <v>27</v>
      </c>
      <c r="E23" t="s">
        <v>57</v>
      </c>
      <c r="F23" t="s">
        <v>58</v>
      </c>
    </row>
    <row r="24" spans="1:6">
      <c r="B24" t="s">
        <v>63</v>
      </c>
      <c r="C24" t="s">
        <v>64</v>
      </c>
      <c r="D24" t="s">
        <v>27</v>
      </c>
      <c r="E24" t="s">
        <v>65</v>
      </c>
      <c r="F24" t="s">
        <v>66</v>
      </c>
    </row>
    <row r="25" spans="1:6">
      <c r="A25" t="s">
        <v>257</v>
      </c>
      <c r="B25" t="s">
        <v>271</v>
      </c>
      <c r="C25" t="s">
        <v>297</v>
      </c>
      <c r="D25" t="s">
        <v>27</v>
      </c>
      <c r="E25" t="s">
        <v>298</v>
      </c>
      <c r="F25" t="s">
        <v>299</v>
      </c>
    </row>
    <row r="26" spans="1:6">
      <c r="A26" t="s">
        <v>70</v>
      </c>
      <c r="B26" t="s">
        <v>72</v>
      </c>
      <c r="C26" t="s">
        <v>73</v>
      </c>
      <c r="D26" t="s">
        <v>27</v>
      </c>
      <c r="E26" t="s">
        <v>74</v>
      </c>
      <c r="F26" t="s">
        <v>75</v>
      </c>
    </row>
    <row r="27" spans="1:6">
      <c r="B27" t="s">
        <v>81</v>
      </c>
      <c r="C27" t="s">
        <v>82</v>
      </c>
      <c r="D27" t="s">
        <v>27</v>
      </c>
      <c r="E27" t="s">
        <v>83</v>
      </c>
      <c r="F27" t="s">
        <v>84</v>
      </c>
    </row>
    <row r="28" spans="1:6">
      <c r="B28" t="s">
        <v>90</v>
      </c>
      <c r="C28" t="s">
        <v>91</v>
      </c>
      <c r="D28" t="s">
        <v>27</v>
      </c>
      <c r="E28" t="s">
        <v>92</v>
      </c>
      <c r="F28" t="s">
        <v>93</v>
      </c>
    </row>
    <row r="29" spans="1:6">
      <c r="A29" t="s">
        <v>241</v>
      </c>
      <c r="B29" t="s">
        <v>259</v>
      </c>
      <c r="C29" t="s">
        <v>300</v>
      </c>
      <c r="D29" t="s">
        <v>27</v>
      </c>
      <c r="E29" t="s">
        <v>301</v>
      </c>
      <c r="F29" t="s">
        <v>302</v>
      </c>
    </row>
    <row r="30" spans="1:6">
      <c r="B30" t="s">
        <v>261</v>
      </c>
      <c r="C30" t="s">
        <v>303</v>
      </c>
      <c r="D30" t="s">
        <v>27</v>
      </c>
      <c r="E30" t="s">
        <v>304</v>
      </c>
      <c r="F30" t="s">
        <v>305</v>
      </c>
    </row>
    <row r="31" spans="1:6">
      <c r="A31" t="s">
        <v>243</v>
      </c>
      <c r="B31" t="s">
        <v>265</v>
      </c>
      <c r="C31" t="s">
        <v>306</v>
      </c>
      <c r="D31" t="s">
        <v>27</v>
      </c>
      <c r="E31" t="s">
        <v>49</v>
      </c>
      <c r="F31" t="s">
        <v>307</v>
      </c>
    </row>
    <row r="32" spans="1:6">
      <c r="A32" t="s">
        <v>263</v>
      </c>
      <c r="B32" t="s">
        <v>273</v>
      </c>
      <c r="C32" t="s">
        <v>308</v>
      </c>
      <c r="D32" t="s">
        <v>27</v>
      </c>
      <c r="E32" t="s">
        <v>309</v>
      </c>
      <c r="F32" t="s">
        <v>310</v>
      </c>
    </row>
    <row r="33" spans="1:6">
      <c r="A33" t="s">
        <v>98</v>
      </c>
      <c r="B33" t="s">
        <v>240</v>
      </c>
      <c r="C33" t="s">
        <v>311</v>
      </c>
      <c r="D33" t="s">
        <v>27</v>
      </c>
      <c r="E33" t="s">
        <v>312</v>
      </c>
      <c r="F33" t="s">
        <v>313</v>
      </c>
    </row>
    <row r="34" spans="1:6">
      <c r="B34" t="s">
        <v>160</v>
      </c>
      <c r="C34" t="s">
        <v>314</v>
      </c>
      <c r="D34" t="s">
        <v>27</v>
      </c>
      <c r="E34" t="s">
        <v>315</v>
      </c>
      <c r="F34" t="s">
        <v>316</v>
      </c>
    </row>
    <row r="35" spans="1:6">
      <c r="B35" t="s">
        <v>113</v>
      </c>
      <c r="C35" t="s">
        <v>114</v>
      </c>
      <c r="D35" t="s">
        <v>27</v>
      </c>
      <c r="E35" t="s">
        <v>115</v>
      </c>
      <c r="F35" t="s">
        <v>116</v>
      </c>
    </row>
    <row r="36" spans="1:6">
      <c r="B36" t="s">
        <v>162</v>
      </c>
      <c r="C36" t="s">
        <v>314</v>
      </c>
      <c r="D36" t="s">
        <v>27</v>
      </c>
      <c r="E36" t="s">
        <v>317</v>
      </c>
      <c r="F36" t="s">
        <v>316</v>
      </c>
    </row>
    <row r="37" spans="1:6">
      <c r="B37" t="s">
        <v>246</v>
      </c>
      <c r="C37" t="s">
        <v>318</v>
      </c>
      <c r="D37" t="s">
        <v>27</v>
      </c>
      <c r="E37" t="s">
        <v>169</v>
      </c>
      <c r="F37" t="s">
        <v>319</v>
      </c>
    </row>
    <row r="38" spans="1:6">
      <c r="B38" t="s">
        <v>249</v>
      </c>
      <c r="C38" t="s">
        <v>320</v>
      </c>
      <c r="D38" t="s">
        <v>27</v>
      </c>
      <c r="E38" t="s">
        <v>321</v>
      </c>
      <c r="F38" t="s">
        <v>322</v>
      </c>
    </row>
    <row r="39" spans="1:6">
      <c r="B39" t="s">
        <v>100</v>
      </c>
      <c r="C39" t="s">
        <v>66</v>
      </c>
      <c r="D39" t="s">
        <v>27</v>
      </c>
      <c r="E39" t="s">
        <v>101</v>
      </c>
      <c r="F39" t="s">
        <v>66</v>
      </c>
    </row>
    <row r="40" spans="1:6">
      <c r="B40" t="s">
        <v>254</v>
      </c>
      <c r="C40" t="s">
        <v>323</v>
      </c>
      <c r="D40" t="s">
        <v>27</v>
      </c>
      <c r="E40" t="s">
        <v>324</v>
      </c>
      <c r="F40" t="s">
        <v>325</v>
      </c>
    </row>
    <row r="41" spans="1:6">
      <c r="A41" t="s">
        <v>235</v>
      </c>
      <c r="B41" t="s">
        <v>256</v>
      </c>
      <c r="C41" t="s">
        <v>326</v>
      </c>
      <c r="D41" t="s">
        <v>27</v>
      </c>
      <c r="E41" t="s">
        <v>327</v>
      </c>
      <c r="F41" t="s">
        <v>66</v>
      </c>
    </row>
    <row r="42" spans="1:6">
      <c r="A42" t="s">
        <v>123</v>
      </c>
      <c r="B42" t="s">
        <v>125</v>
      </c>
      <c r="C42" t="s">
        <v>126</v>
      </c>
      <c r="D42" t="s">
        <v>27</v>
      </c>
      <c r="E42" t="s">
        <v>127</v>
      </c>
      <c r="F42" t="s">
        <v>128</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69"/>
  <sheetViews>
    <sheetView topLeftCell="N55" workbookViewId="0">
      <selection activeCell="T59" sqref="T59"/>
    </sheetView>
  </sheetViews>
  <sheetFormatPr baseColWidth="10" defaultColWidth="11.4140625" defaultRowHeight="14"/>
  <cols>
    <col min="1" max="1" width="17.4140625" customWidth="1"/>
    <col min="2" max="2" width="35.4140625" customWidth="1"/>
    <col min="3" max="4" width="15.58203125" customWidth="1"/>
    <col min="5" max="5" width="16" customWidth="1"/>
    <col min="6" max="7" width="15.58203125" customWidth="1"/>
    <col min="8" max="10" width="30.83203125" customWidth="1"/>
    <col min="11" max="12" width="19.83203125" customWidth="1"/>
    <col min="13" max="14" width="27.4140625" customWidth="1"/>
    <col min="15" max="16" width="19.83203125" customWidth="1"/>
    <col min="17" max="17" width="26.83203125" customWidth="1"/>
    <col min="18" max="18" width="28.4140625" customWidth="1"/>
    <col min="19" max="20" width="43.83203125" customWidth="1"/>
    <col min="21" max="27" width="15.58203125" customWidth="1"/>
    <col min="28" max="28" width="24" customWidth="1"/>
    <col min="29" max="29" width="19" customWidth="1"/>
    <col min="30" max="30" width="44.1640625" customWidth="1"/>
    <col min="31" max="32" width="15.58203125" customWidth="1"/>
    <col min="33" max="33" width="38" customWidth="1"/>
    <col min="34" max="36" width="15.58203125" customWidth="1"/>
    <col min="37" max="37" width="16.4140625" customWidth="1"/>
    <col min="38" max="41" width="5.58203125" customWidth="1"/>
    <col min="42" max="42" width="4.1640625" bestFit="1" customWidth="1"/>
    <col min="43" max="48" width="5.58203125" customWidth="1"/>
    <col min="49" max="52" width="7.1640625" bestFit="1" customWidth="1"/>
    <col min="53" max="53" width="10.1640625" bestFit="1" customWidth="1"/>
    <col min="54" max="54" width="7.1640625" bestFit="1" customWidth="1"/>
    <col min="55" max="55" width="13.1640625" bestFit="1" customWidth="1"/>
    <col min="56" max="56" width="7.1640625" bestFit="1" customWidth="1"/>
    <col min="57" max="57" width="10.1640625" bestFit="1" customWidth="1"/>
    <col min="58" max="58" width="4.1640625" bestFit="1" customWidth="1"/>
    <col min="59" max="59" width="7.1640625" customWidth="1"/>
    <col min="60" max="61" width="7.1640625" bestFit="1" customWidth="1"/>
    <col min="62" max="63" width="7.1640625" customWidth="1"/>
    <col min="64" max="64" width="10.1640625" customWidth="1"/>
    <col min="65" max="66" width="10.1640625" bestFit="1" customWidth="1"/>
    <col min="67" max="67" width="7.1640625" customWidth="1"/>
    <col min="68" max="68" width="7.1640625" bestFit="1" customWidth="1"/>
    <col min="69" max="69" width="7.83203125" customWidth="1"/>
    <col min="70" max="70" width="4.1640625" bestFit="1" customWidth="1"/>
    <col min="71" max="74" width="7.1640625" bestFit="1" customWidth="1"/>
    <col min="75" max="75" width="10.1640625" bestFit="1" customWidth="1"/>
    <col min="76" max="76" width="4.1640625" bestFit="1" customWidth="1"/>
    <col min="77" max="77" width="13.1640625" bestFit="1" customWidth="1"/>
    <col min="78" max="79" width="10.1640625" bestFit="1" customWidth="1"/>
    <col min="80" max="80" width="66.83203125" customWidth="1"/>
  </cols>
  <sheetData>
    <row r="1" spans="1:80">
      <c r="A1" t="s">
        <v>328</v>
      </c>
    </row>
    <row r="2" spans="1:80">
      <c r="A2" t="s">
        <v>329</v>
      </c>
    </row>
    <row r="3" spans="1:80">
      <c r="A3" t="s">
        <v>330</v>
      </c>
      <c r="D3" t="s">
        <v>331</v>
      </c>
    </row>
    <row r="5" spans="1:80" ht="15.75" customHeight="1">
      <c r="AL5" s="139" t="s">
        <v>332</v>
      </c>
      <c r="AM5" s="140"/>
      <c r="AN5" s="140"/>
      <c r="AO5" s="140"/>
      <c r="AP5" s="140"/>
      <c r="AQ5" s="140"/>
      <c r="AR5" s="140"/>
      <c r="AS5" s="140"/>
      <c r="AT5" s="140"/>
      <c r="AU5" s="140"/>
      <c r="AV5" s="140"/>
      <c r="AW5" s="140"/>
      <c r="AX5" s="140"/>
      <c r="AY5" s="140"/>
      <c r="AZ5" s="140"/>
      <c r="BA5" s="140"/>
      <c r="BB5" s="140"/>
      <c r="BC5" s="140"/>
      <c r="BD5" s="140"/>
      <c r="BE5" s="140"/>
      <c r="BF5" s="141"/>
      <c r="BG5" s="142" t="s">
        <v>333</v>
      </c>
      <c r="BH5" s="143"/>
      <c r="BI5" s="143"/>
      <c r="BJ5" s="143"/>
      <c r="BK5" s="143"/>
      <c r="BL5" s="143"/>
      <c r="BM5" s="143"/>
      <c r="BN5" s="143"/>
      <c r="BO5" s="143"/>
      <c r="BP5" s="143"/>
      <c r="BQ5" s="143"/>
      <c r="BR5" s="143"/>
      <c r="BS5" s="143"/>
      <c r="BT5" s="143"/>
      <c r="BU5" s="143"/>
      <c r="BV5" s="143"/>
      <c r="BW5" s="143"/>
      <c r="BX5" s="143"/>
      <c r="BY5" s="143"/>
      <c r="BZ5" s="143"/>
      <c r="CA5" s="144"/>
    </row>
    <row r="6" spans="1:80" ht="54.75" customHeight="1">
      <c r="A6" s="1" t="s">
        <v>334</v>
      </c>
      <c r="B6" s="1" t="s">
        <v>335</v>
      </c>
      <c r="C6" s="1" t="s">
        <v>336</v>
      </c>
      <c r="D6" s="1" t="s">
        <v>337</v>
      </c>
      <c r="E6" s="1" t="s">
        <v>338</v>
      </c>
      <c r="F6" s="1" t="s">
        <v>339</v>
      </c>
      <c r="G6" s="2" t="s">
        <v>2</v>
      </c>
      <c r="H6" s="1" t="s">
        <v>3</v>
      </c>
      <c r="I6" s="2" t="s">
        <v>340</v>
      </c>
      <c r="J6" s="1" t="s">
        <v>341</v>
      </c>
      <c r="K6" s="1" t="s">
        <v>342</v>
      </c>
      <c r="L6" s="2" t="s">
        <v>4</v>
      </c>
      <c r="M6" s="1" t="s">
        <v>5</v>
      </c>
      <c r="N6" s="2" t="s">
        <v>6</v>
      </c>
      <c r="O6" s="1" t="s">
        <v>343</v>
      </c>
      <c r="P6" s="2" t="s">
        <v>344</v>
      </c>
      <c r="Q6" s="1" t="s">
        <v>345</v>
      </c>
      <c r="R6" s="1" t="s">
        <v>346</v>
      </c>
      <c r="S6" s="1" t="s">
        <v>8</v>
      </c>
      <c r="T6" s="2" t="s">
        <v>9</v>
      </c>
      <c r="U6" s="1" t="s">
        <v>7</v>
      </c>
      <c r="V6" s="1" t="s">
        <v>10</v>
      </c>
      <c r="W6" s="1" t="s">
        <v>12</v>
      </c>
      <c r="X6" s="1" t="s">
        <v>13</v>
      </c>
      <c r="Y6" s="1" t="s">
        <v>14</v>
      </c>
      <c r="Z6" s="1" t="s">
        <v>15</v>
      </c>
      <c r="AA6" s="1" t="s">
        <v>16</v>
      </c>
      <c r="AB6" s="1" t="s">
        <v>17</v>
      </c>
      <c r="AC6" s="1" t="s">
        <v>347</v>
      </c>
      <c r="AD6" s="1" t="s">
        <v>18</v>
      </c>
      <c r="AE6" s="1" t="s">
        <v>21</v>
      </c>
      <c r="AF6" s="1" t="s">
        <v>348</v>
      </c>
      <c r="AG6" s="1" t="s">
        <v>19</v>
      </c>
      <c r="AH6" s="1" t="s">
        <v>349</v>
      </c>
      <c r="AI6" s="1" t="s">
        <v>350</v>
      </c>
      <c r="AJ6" s="1" t="s">
        <v>20</v>
      </c>
      <c r="AK6" s="1" t="s">
        <v>351</v>
      </c>
      <c r="AL6" s="3" t="s">
        <v>352</v>
      </c>
      <c r="AM6" s="3" t="s">
        <v>353</v>
      </c>
      <c r="AN6" s="3" t="s">
        <v>354</v>
      </c>
      <c r="AO6" s="3" t="s">
        <v>355</v>
      </c>
      <c r="AP6" s="3" t="s">
        <v>356</v>
      </c>
      <c r="AQ6" s="3" t="s">
        <v>353</v>
      </c>
      <c r="AR6" s="3" t="s">
        <v>357</v>
      </c>
      <c r="AS6" s="3" t="s">
        <v>358</v>
      </c>
      <c r="AT6" s="3" t="s">
        <v>359</v>
      </c>
      <c r="AU6" s="3" t="s">
        <v>360</v>
      </c>
      <c r="AV6" s="3" t="s">
        <v>361</v>
      </c>
      <c r="AW6" s="3" t="s">
        <v>362</v>
      </c>
      <c r="AX6" s="3" t="s">
        <v>363</v>
      </c>
      <c r="AY6" s="3" t="s">
        <v>364</v>
      </c>
      <c r="AZ6" s="3" t="s">
        <v>356</v>
      </c>
      <c r="BA6" s="3" t="s">
        <v>365</v>
      </c>
      <c r="BB6" s="3" t="s">
        <v>366</v>
      </c>
      <c r="BC6" s="3" t="s">
        <v>367</v>
      </c>
      <c r="BD6" s="3" t="s">
        <v>368</v>
      </c>
      <c r="BE6" s="3" t="s">
        <v>369</v>
      </c>
      <c r="BF6" s="3" t="s">
        <v>370</v>
      </c>
      <c r="BG6" s="4" t="s">
        <v>371</v>
      </c>
      <c r="BH6" s="4" t="s">
        <v>372</v>
      </c>
      <c r="BI6" s="4" t="s">
        <v>373</v>
      </c>
      <c r="BJ6" s="4" t="s">
        <v>374</v>
      </c>
      <c r="BK6" s="4" t="s">
        <v>375</v>
      </c>
      <c r="BL6" s="4" t="s">
        <v>376</v>
      </c>
      <c r="BM6" s="4" t="s">
        <v>377</v>
      </c>
      <c r="BN6" s="4" t="s">
        <v>378</v>
      </c>
      <c r="BO6" s="4" t="s">
        <v>379</v>
      </c>
      <c r="BP6" s="4" t="s">
        <v>380</v>
      </c>
      <c r="BQ6" s="4" t="s">
        <v>381</v>
      </c>
      <c r="BR6" s="4" t="s">
        <v>382</v>
      </c>
      <c r="BS6" s="4" t="s">
        <v>383</v>
      </c>
      <c r="BT6" s="4" t="s">
        <v>384</v>
      </c>
      <c r="BU6" s="4" t="s">
        <v>385</v>
      </c>
      <c r="BV6" s="4" t="s">
        <v>386</v>
      </c>
      <c r="BW6" s="4" t="s">
        <v>387</v>
      </c>
      <c r="BX6" s="4" t="s">
        <v>388</v>
      </c>
      <c r="BY6" s="4" t="s">
        <v>389</v>
      </c>
      <c r="BZ6" s="4" t="s">
        <v>390</v>
      </c>
      <c r="CA6" s="4" t="s">
        <v>390</v>
      </c>
      <c r="CB6" s="5" t="s">
        <v>11</v>
      </c>
    </row>
    <row r="7" spans="1:80" ht="65.25" customHeight="1">
      <c r="A7" s="6" t="s">
        <v>391</v>
      </c>
      <c r="B7" s="7" t="s">
        <v>392</v>
      </c>
      <c r="C7" s="8">
        <v>0.3</v>
      </c>
      <c r="D7" s="7" t="s">
        <v>393</v>
      </c>
      <c r="E7" s="8">
        <v>1</v>
      </c>
      <c r="F7" s="8">
        <v>1</v>
      </c>
      <c r="G7" s="8" t="s">
        <v>233</v>
      </c>
      <c r="H7" s="9" t="s">
        <v>232</v>
      </c>
      <c r="I7" s="9" t="s">
        <v>394</v>
      </c>
      <c r="J7" s="9" t="s">
        <v>395</v>
      </c>
      <c r="K7" s="9" t="s">
        <v>396</v>
      </c>
      <c r="L7" s="10" t="s">
        <v>214</v>
      </c>
      <c r="M7" s="10" t="s">
        <v>234</v>
      </c>
      <c r="N7" s="9" t="s">
        <v>284</v>
      </c>
      <c r="O7" s="11" t="s">
        <v>397</v>
      </c>
      <c r="P7" s="11" t="s">
        <v>396</v>
      </c>
      <c r="Q7" s="11" t="s">
        <v>398</v>
      </c>
      <c r="R7" s="10" t="s">
        <v>399</v>
      </c>
      <c r="S7" s="11" t="s">
        <v>285</v>
      </c>
      <c r="T7" s="11" t="s">
        <v>286</v>
      </c>
      <c r="U7" s="11" t="s">
        <v>27</v>
      </c>
      <c r="V7" s="11">
        <v>0</v>
      </c>
      <c r="W7" s="12">
        <v>0.25</v>
      </c>
      <c r="X7" s="12">
        <v>0.5</v>
      </c>
      <c r="Y7" s="12">
        <v>0.75</v>
      </c>
      <c r="Z7" s="12">
        <v>1</v>
      </c>
      <c r="AA7" s="12">
        <v>1</v>
      </c>
      <c r="AB7" s="13">
        <f>SUM(AE7:AE10)</f>
        <v>183800000</v>
      </c>
      <c r="AC7" s="11" t="s">
        <v>400</v>
      </c>
      <c r="AD7" s="14" t="s">
        <v>401</v>
      </c>
      <c r="AE7" s="15">
        <f>78800000+77000000</f>
        <v>155800000</v>
      </c>
      <c r="AF7" s="16">
        <v>0.4</v>
      </c>
      <c r="AG7" s="14" t="s">
        <v>402</v>
      </c>
      <c r="AH7" s="17">
        <v>45323</v>
      </c>
      <c r="AI7" s="17">
        <v>45657</v>
      </c>
      <c r="AJ7" s="14" t="s">
        <v>403</v>
      </c>
      <c r="AK7" s="14" t="s">
        <v>404</v>
      </c>
      <c r="AL7" s="14" t="s">
        <v>405</v>
      </c>
      <c r="AM7" s="14" t="s">
        <v>405</v>
      </c>
      <c r="AN7" s="14" t="s">
        <v>405</v>
      </c>
      <c r="AO7" s="14"/>
      <c r="AP7" s="14"/>
      <c r="AQ7" s="14" t="s">
        <v>405</v>
      </c>
      <c r="AR7" s="14"/>
      <c r="AS7" s="14"/>
      <c r="AT7" s="14"/>
      <c r="AU7" s="14"/>
      <c r="AV7" s="14"/>
      <c r="AW7" s="14" t="s">
        <v>405</v>
      </c>
      <c r="AX7" s="14" t="s">
        <v>405</v>
      </c>
      <c r="AY7" s="14"/>
      <c r="AZ7" s="14"/>
      <c r="BA7" s="14"/>
      <c r="BB7" s="14"/>
      <c r="BC7" s="14"/>
      <c r="BD7" s="14"/>
      <c r="BE7" s="14"/>
      <c r="BF7" s="14"/>
      <c r="BG7" s="14" t="s">
        <v>405</v>
      </c>
      <c r="BH7" s="14"/>
      <c r="BI7" s="14" t="s">
        <v>405</v>
      </c>
      <c r="BJ7" s="14"/>
      <c r="BK7" s="14"/>
      <c r="BL7" s="14"/>
      <c r="BM7" s="14"/>
      <c r="BN7" s="14"/>
      <c r="BO7" s="14"/>
      <c r="BP7" s="14"/>
      <c r="BQ7" s="14"/>
      <c r="BR7" s="14" t="s">
        <v>405</v>
      </c>
      <c r="BS7" s="14"/>
      <c r="BT7" s="14"/>
      <c r="BU7" s="14"/>
      <c r="BV7" s="14"/>
      <c r="BW7" s="14"/>
      <c r="BX7" s="14"/>
      <c r="BY7" s="14"/>
      <c r="BZ7" s="14"/>
      <c r="CA7" s="14"/>
      <c r="CB7" s="18" t="s">
        <v>406</v>
      </c>
    </row>
    <row r="8" spans="1:80" ht="125">
      <c r="A8" s="6" t="s">
        <v>391</v>
      </c>
      <c r="B8" s="7" t="s">
        <v>392</v>
      </c>
      <c r="C8" s="8">
        <v>0.3</v>
      </c>
      <c r="D8" s="7" t="s">
        <v>393</v>
      </c>
      <c r="E8" s="8">
        <v>1</v>
      </c>
      <c r="F8" s="8">
        <v>1</v>
      </c>
      <c r="G8" s="8" t="s">
        <v>233</v>
      </c>
      <c r="H8" s="9" t="s">
        <v>232</v>
      </c>
      <c r="I8" s="9" t="s">
        <v>394</v>
      </c>
      <c r="J8" s="9" t="s">
        <v>395</v>
      </c>
      <c r="K8" s="9" t="s">
        <v>396</v>
      </c>
      <c r="L8" s="10" t="s">
        <v>214</v>
      </c>
      <c r="M8" s="10" t="s">
        <v>234</v>
      </c>
      <c r="N8" s="9" t="s">
        <v>284</v>
      </c>
      <c r="O8" s="11" t="s">
        <v>397</v>
      </c>
      <c r="P8" s="19" t="s">
        <v>396</v>
      </c>
      <c r="Q8" s="19" t="s">
        <v>398</v>
      </c>
      <c r="R8" s="10" t="s">
        <v>399</v>
      </c>
      <c r="S8" s="19" t="s">
        <v>285</v>
      </c>
      <c r="T8" s="11" t="s">
        <v>286</v>
      </c>
      <c r="U8" s="19" t="s">
        <v>27</v>
      </c>
      <c r="V8" s="19">
        <v>0</v>
      </c>
      <c r="W8" s="20">
        <v>0.25</v>
      </c>
      <c r="X8" s="20">
        <v>0.5</v>
      </c>
      <c r="Y8" s="20">
        <v>0.75</v>
      </c>
      <c r="Z8" s="20">
        <v>1</v>
      </c>
      <c r="AA8" s="20">
        <v>1</v>
      </c>
      <c r="AB8" s="21">
        <v>183800000</v>
      </c>
      <c r="AC8" s="19" t="s">
        <v>400</v>
      </c>
      <c r="AD8" s="14" t="s">
        <v>407</v>
      </c>
      <c r="AE8" s="15">
        <v>28000000</v>
      </c>
      <c r="AF8" s="16">
        <v>0.2</v>
      </c>
      <c r="AG8" s="14" t="s">
        <v>408</v>
      </c>
      <c r="AH8" s="17">
        <v>45323</v>
      </c>
      <c r="AI8" s="17">
        <v>45657</v>
      </c>
      <c r="AJ8" s="14" t="s">
        <v>409</v>
      </c>
      <c r="AK8" s="14" t="s">
        <v>404</v>
      </c>
      <c r="AL8" s="14"/>
      <c r="AM8" s="14" t="s">
        <v>405</v>
      </c>
      <c r="AN8" s="14" t="s">
        <v>405</v>
      </c>
      <c r="AO8" s="14"/>
      <c r="AP8" s="14"/>
      <c r="AQ8" s="14" t="s">
        <v>405</v>
      </c>
      <c r="AR8" s="14"/>
      <c r="AS8" s="14"/>
      <c r="AT8" s="14"/>
      <c r="AU8" s="14"/>
      <c r="AV8" s="14"/>
      <c r="AW8" s="14" t="s">
        <v>405</v>
      </c>
      <c r="AX8" s="14" t="s">
        <v>405</v>
      </c>
      <c r="AY8" s="14"/>
      <c r="AZ8" s="14"/>
      <c r="BA8" s="14"/>
      <c r="BB8" s="14"/>
      <c r="BC8" s="14" t="s">
        <v>405</v>
      </c>
      <c r="BD8" s="14"/>
      <c r="BE8" s="14" t="s">
        <v>405</v>
      </c>
      <c r="BF8" s="14"/>
      <c r="BG8" s="14" t="s">
        <v>405</v>
      </c>
      <c r="BH8" s="14"/>
      <c r="BI8" s="14" t="s">
        <v>405</v>
      </c>
      <c r="BJ8" s="14"/>
      <c r="BK8" s="14"/>
      <c r="BL8" s="14"/>
      <c r="BM8" s="14"/>
      <c r="BN8" s="14"/>
      <c r="BO8" s="14"/>
      <c r="BP8" s="14"/>
      <c r="BQ8" s="14"/>
      <c r="BR8" s="14" t="s">
        <v>405</v>
      </c>
      <c r="BS8" s="14"/>
      <c r="BT8" s="14"/>
      <c r="BU8" s="14"/>
      <c r="BV8" s="14"/>
      <c r="BW8" s="14"/>
      <c r="BX8" s="14"/>
      <c r="BY8" s="14"/>
      <c r="BZ8" s="14"/>
      <c r="CA8" s="14"/>
      <c r="CB8" s="18" t="s">
        <v>406</v>
      </c>
    </row>
    <row r="9" spans="1:80" ht="112.5">
      <c r="A9" s="6" t="s">
        <v>391</v>
      </c>
      <c r="B9" s="7" t="s">
        <v>392</v>
      </c>
      <c r="C9" s="8">
        <v>0.3</v>
      </c>
      <c r="D9" s="7" t="s">
        <v>393</v>
      </c>
      <c r="E9" s="8">
        <v>1</v>
      </c>
      <c r="F9" s="8">
        <v>1</v>
      </c>
      <c r="G9" s="8" t="s">
        <v>233</v>
      </c>
      <c r="H9" s="9" t="s">
        <v>232</v>
      </c>
      <c r="I9" s="9" t="s">
        <v>394</v>
      </c>
      <c r="J9" s="9" t="s">
        <v>395</v>
      </c>
      <c r="K9" s="9" t="s">
        <v>396</v>
      </c>
      <c r="L9" s="10" t="s">
        <v>214</v>
      </c>
      <c r="M9" s="10" t="s">
        <v>234</v>
      </c>
      <c r="N9" s="9" t="s">
        <v>284</v>
      </c>
      <c r="O9" s="11" t="s">
        <v>397</v>
      </c>
      <c r="P9" s="19" t="s">
        <v>396</v>
      </c>
      <c r="Q9" s="19" t="s">
        <v>398</v>
      </c>
      <c r="R9" s="10" t="s">
        <v>399</v>
      </c>
      <c r="S9" s="19" t="s">
        <v>285</v>
      </c>
      <c r="T9" s="11" t="s">
        <v>286</v>
      </c>
      <c r="U9" s="19" t="s">
        <v>27</v>
      </c>
      <c r="V9" s="19">
        <v>0</v>
      </c>
      <c r="W9" s="20">
        <v>0.25</v>
      </c>
      <c r="X9" s="20">
        <v>0.5</v>
      </c>
      <c r="Y9" s="20">
        <v>0.75</v>
      </c>
      <c r="Z9" s="20">
        <v>1</v>
      </c>
      <c r="AA9" s="20">
        <v>1</v>
      </c>
      <c r="AB9" s="21">
        <v>183800000</v>
      </c>
      <c r="AC9" s="19" t="s">
        <v>400</v>
      </c>
      <c r="AD9" s="14" t="s">
        <v>410</v>
      </c>
      <c r="AE9" s="15">
        <v>0</v>
      </c>
      <c r="AF9" s="16">
        <v>0.2</v>
      </c>
      <c r="AG9" s="14" t="s">
        <v>411</v>
      </c>
      <c r="AH9" s="17">
        <v>45323</v>
      </c>
      <c r="AI9" s="17">
        <v>45657</v>
      </c>
      <c r="AJ9" s="14" t="s">
        <v>412</v>
      </c>
      <c r="AK9" s="14" t="s">
        <v>404</v>
      </c>
      <c r="AL9" s="14" t="s">
        <v>405</v>
      </c>
      <c r="AM9" s="14" t="s">
        <v>405</v>
      </c>
      <c r="AN9" s="14" t="s">
        <v>405</v>
      </c>
      <c r="AO9" s="14"/>
      <c r="AP9" s="14"/>
      <c r="AQ9" s="14" t="s">
        <v>405</v>
      </c>
      <c r="AR9" s="14"/>
      <c r="AS9" s="14"/>
      <c r="AT9" s="14"/>
      <c r="AU9" s="14"/>
      <c r="AV9" s="14"/>
      <c r="AW9" s="14" t="s">
        <v>405</v>
      </c>
      <c r="AX9" s="14" t="s">
        <v>405</v>
      </c>
      <c r="AY9" s="14"/>
      <c r="AZ9" s="14"/>
      <c r="BA9" s="14"/>
      <c r="BB9" s="14"/>
      <c r="BC9" s="14"/>
      <c r="BD9" s="14"/>
      <c r="BE9" s="14"/>
      <c r="BF9" s="14"/>
      <c r="BG9" s="14" t="s">
        <v>405</v>
      </c>
      <c r="BH9" s="14"/>
      <c r="BI9" s="14" t="s">
        <v>405</v>
      </c>
      <c r="BJ9" s="14"/>
      <c r="BK9" s="14"/>
      <c r="BL9" s="14"/>
      <c r="BM9" s="14"/>
      <c r="BN9" s="14"/>
      <c r="BO9" s="14"/>
      <c r="BP9" s="14"/>
      <c r="BQ9" s="14"/>
      <c r="BR9" s="14" t="s">
        <v>405</v>
      </c>
      <c r="BS9" s="14"/>
      <c r="BT9" s="14"/>
      <c r="BU9" s="14"/>
      <c r="BV9" s="14"/>
      <c r="BW9" s="14"/>
      <c r="BX9" s="14"/>
      <c r="BY9" s="14"/>
      <c r="BZ9" s="14"/>
      <c r="CA9" s="14"/>
      <c r="CB9" s="18" t="s">
        <v>406</v>
      </c>
    </row>
    <row r="10" spans="1:80" ht="112.5">
      <c r="A10" s="6" t="s">
        <v>391</v>
      </c>
      <c r="B10" s="7" t="s">
        <v>392</v>
      </c>
      <c r="C10" s="8">
        <v>0.3</v>
      </c>
      <c r="D10" s="7" t="s">
        <v>393</v>
      </c>
      <c r="E10" s="8">
        <v>1</v>
      </c>
      <c r="F10" s="8">
        <v>1</v>
      </c>
      <c r="G10" s="8" t="s">
        <v>233</v>
      </c>
      <c r="H10" s="9" t="s">
        <v>232</v>
      </c>
      <c r="I10" s="9" t="s">
        <v>394</v>
      </c>
      <c r="J10" s="9" t="s">
        <v>395</v>
      </c>
      <c r="K10" s="9" t="s">
        <v>396</v>
      </c>
      <c r="L10" s="10" t="s">
        <v>214</v>
      </c>
      <c r="M10" s="10" t="s">
        <v>234</v>
      </c>
      <c r="N10" s="9" t="s">
        <v>284</v>
      </c>
      <c r="O10" s="11" t="s">
        <v>397</v>
      </c>
      <c r="P10" s="19" t="s">
        <v>396</v>
      </c>
      <c r="Q10" s="22" t="s">
        <v>398</v>
      </c>
      <c r="R10" s="10" t="s">
        <v>399</v>
      </c>
      <c r="S10" s="22" t="s">
        <v>285</v>
      </c>
      <c r="T10" s="11" t="s">
        <v>286</v>
      </c>
      <c r="U10" s="22" t="s">
        <v>27</v>
      </c>
      <c r="V10" s="22">
        <v>0</v>
      </c>
      <c r="W10" s="23">
        <v>0.25</v>
      </c>
      <c r="X10" s="23">
        <v>0.5</v>
      </c>
      <c r="Y10" s="23">
        <v>0.75</v>
      </c>
      <c r="Z10" s="23">
        <v>1</v>
      </c>
      <c r="AA10" s="23">
        <v>1</v>
      </c>
      <c r="AB10" s="24">
        <v>183800000</v>
      </c>
      <c r="AC10" s="22" t="s">
        <v>400</v>
      </c>
      <c r="AD10" s="14" t="s">
        <v>413</v>
      </c>
      <c r="AE10" s="15">
        <v>0</v>
      </c>
      <c r="AF10" s="16">
        <v>0.2</v>
      </c>
      <c r="AG10" s="14" t="s">
        <v>414</v>
      </c>
      <c r="AH10" s="17">
        <v>45323</v>
      </c>
      <c r="AI10" s="17">
        <v>45657</v>
      </c>
      <c r="AJ10" s="14" t="s">
        <v>412</v>
      </c>
      <c r="AK10" s="14" t="s">
        <v>404</v>
      </c>
      <c r="AL10" s="14" t="s">
        <v>405</v>
      </c>
      <c r="AM10" s="14" t="s">
        <v>405</v>
      </c>
      <c r="AN10" s="14" t="s">
        <v>405</v>
      </c>
      <c r="AO10" s="14"/>
      <c r="AP10" s="14"/>
      <c r="AQ10" s="14" t="s">
        <v>405</v>
      </c>
      <c r="AR10" s="14"/>
      <c r="AS10" s="14"/>
      <c r="AT10" s="14"/>
      <c r="AU10" s="14"/>
      <c r="AV10" s="14"/>
      <c r="AW10" s="14" t="s">
        <v>405</v>
      </c>
      <c r="AX10" s="14" t="s">
        <v>405</v>
      </c>
      <c r="AY10" s="14"/>
      <c r="AZ10" s="14"/>
      <c r="BA10" s="14"/>
      <c r="BB10" s="14"/>
      <c r="BC10" s="14"/>
      <c r="BD10" s="14"/>
      <c r="BE10" s="14"/>
      <c r="BF10" s="14"/>
      <c r="BG10" s="14" t="s">
        <v>405</v>
      </c>
      <c r="BH10" s="14"/>
      <c r="BI10" s="14" t="s">
        <v>405</v>
      </c>
      <c r="BJ10" s="14"/>
      <c r="BK10" s="14"/>
      <c r="BL10" s="14"/>
      <c r="BM10" s="14"/>
      <c r="BN10" s="14"/>
      <c r="BO10" s="14"/>
      <c r="BP10" s="14"/>
      <c r="BQ10" s="14"/>
      <c r="BR10" s="14" t="s">
        <v>405</v>
      </c>
      <c r="BS10" s="14"/>
      <c r="BT10" s="14"/>
      <c r="BU10" s="14"/>
      <c r="BV10" s="14"/>
      <c r="BW10" s="14"/>
      <c r="BX10" s="14"/>
      <c r="BY10" s="14"/>
      <c r="BZ10" s="14"/>
      <c r="CA10" s="14"/>
      <c r="CB10" s="18" t="s">
        <v>406</v>
      </c>
    </row>
    <row r="11" spans="1:80" ht="75">
      <c r="A11" s="6" t="s">
        <v>391</v>
      </c>
      <c r="B11" s="7" t="s">
        <v>392</v>
      </c>
      <c r="C11" s="8">
        <v>0.3</v>
      </c>
      <c r="D11" s="7" t="s">
        <v>393</v>
      </c>
      <c r="E11" s="8">
        <v>1</v>
      </c>
      <c r="F11" s="8">
        <v>1</v>
      </c>
      <c r="G11" s="8" t="s">
        <v>233</v>
      </c>
      <c r="H11" s="9" t="s">
        <v>232</v>
      </c>
      <c r="I11" s="9" t="s">
        <v>394</v>
      </c>
      <c r="J11" s="9" t="s">
        <v>395</v>
      </c>
      <c r="K11" s="9" t="s">
        <v>396</v>
      </c>
      <c r="L11" s="9" t="s">
        <v>164</v>
      </c>
      <c r="M11" s="9" t="s">
        <v>168</v>
      </c>
      <c r="N11" s="9" t="s">
        <v>287</v>
      </c>
      <c r="O11" s="14" t="s">
        <v>415</v>
      </c>
      <c r="P11" s="11" t="s">
        <v>416</v>
      </c>
      <c r="Q11" s="14" t="s">
        <v>417</v>
      </c>
      <c r="R11" s="9" t="s">
        <v>418</v>
      </c>
      <c r="S11" s="14" t="s">
        <v>288</v>
      </c>
      <c r="T11" s="14" t="s">
        <v>66</v>
      </c>
      <c r="U11" s="14" t="s">
        <v>27</v>
      </c>
      <c r="V11" s="14" t="s">
        <v>49</v>
      </c>
      <c r="W11" s="16">
        <v>0.8</v>
      </c>
      <c r="X11" s="16">
        <v>0.8</v>
      </c>
      <c r="Y11" s="16">
        <v>0.8</v>
      </c>
      <c r="Z11" s="16">
        <v>0.8</v>
      </c>
      <c r="AA11" s="16">
        <v>0.8</v>
      </c>
      <c r="AB11" s="25">
        <v>0</v>
      </c>
      <c r="AC11" s="11" t="s">
        <v>400</v>
      </c>
      <c r="AD11" s="14" t="s">
        <v>419</v>
      </c>
      <c r="AE11" s="15">
        <v>0</v>
      </c>
      <c r="AF11" s="16">
        <v>0.5</v>
      </c>
      <c r="AG11" s="14" t="s">
        <v>420</v>
      </c>
      <c r="AH11" s="17">
        <v>45306</v>
      </c>
      <c r="AI11" s="17">
        <v>45641</v>
      </c>
      <c r="AJ11" s="14" t="s">
        <v>421</v>
      </c>
      <c r="AK11" s="14" t="s">
        <v>404</v>
      </c>
      <c r="AL11" s="14" t="s">
        <v>405</v>
      </c>
      <c r="AM11" s="14"/>
      <c r="AN11" s="14"/>
      <c r="AO11" s="14"/>
      <c r="AP11" s="14"/>
      <c r="AQ11" s="14"/>
      <c r="AR11" s="14"/>
      <c r="AS11" s="14"/>
      <c r="AT11" s="14"/>
      <c r="AU11" s="14"/>
      <c r="AV11" s="14"/>
      <c r="AW11" s="14" t="s">
        <v>405</v>
      </c>
      <c r="AX11" s="14" t="s">
        <v>405</v>
      </c>
      <c r="AY11" s="14"/>
      <c r="AZ11" s="14" t="s">
        <v>405</v>
      </c>
      <c r="BA11" s="14"/>
      <c r="BB11" s="14"/>
      <c r="BC11" s="14"/>
      <c r="BD11" s="14"/>
      <c r="BE11" s="14"/>
      <c r="BF11" s="14"/>
      <c r="BG11" s="14" t="s">
        <v>405</v>
      </c>
      <c r="BH11" s="14"/>
      <c r="BI11" s="14" t="s">
        <v>405</v>
      </c>
      <c r="BJ11" s="14"/>
      <c r="BK11" s="14"/>
      <c r="BL11" s="14"/>
      <c r="BM11" s="14"/>
      <c r="BN11" s="14"/>
      <c r="BO11" s="14"/>
      <c r="BP11" s="14"/>
      <c r="BQ11" s="14"/>
      <c r="BR11" s="14"/>
      <c r="BS11" s="14"/>
      <c r="BT11" s="14"/>
      <c r="BU11" s="14"/>
      <c r="BV11" s="14"/>
      <c r="BW11" s="14"/>
      <c r="BX11" s="14"/>
      <c r="BY11" s="14"/>
      <c r="BZ11" s="14"/>
      <c r="CA11" s="14"/>
      <c r="CB11" s="18" t="s">
        <v>422</v>
      </c>
    </row>
    <row r="12" spans="1:80" ht="75">
      <c r="A12" s="6" t="s">
        <v>391</v>
      </c>
      <c r="B12" s="7" t="s">
        <v>392</v>
      </c>
      <c r="C12" s="8">
        <v>0.3</v>
      </c>
      <c r="D12" s="7" t="s">
        <v>393</v>
      </c>
      <c r="E12" s="8">
        <v>1</v>
      </c>
      <c r="F12" s="8">
        <v>1</v>
      </c>
      <c r="G12" s="8" t="s">
        <v>233</v>
      </c>
      <c r="H12" s="9" t="s">
        <v>232</v>
      </c>
      <c r="I12" s="9" t="s">
        <v>394</v>
      </c>
      <c r="J12" s="9" t="s">
        <v>395</v>
      </c>
      <c r="K12" s="9" t="s">
        <v>396</v>
      </c>
      <c r="L12" s="9" t="s">
        <v>164</v>
      </c>
      <c r="M12" s="9" t="s">
        <v>168</v>
      </c>
      <c r="N12" s="9" t="s">
        <v>287</v>
      </c>
      <c r="O12" s="14" t="s">
        <v>415</v>
      </c>
      <c r="P12" s="11" t="s">
        <v>416</v>
      </c>
      <c r="Q12" s="14" t="s">
        <v>417</v>
      </c>
      <c r="R12" s="9" t="s">
        <v>418</v>
      </c>
      <c r="S12" s="14" t="s">
        <v>288</v>
      </c>
      <c r="T12" s="14" t="s">
        <v>66</v>
      </c>
      <c r="U12" s="14" t="s">
        <v>27</v>
      </c>
      <c r="V12" s="14" t="s">
        <v>49</v>
      </c>
      <c r="W12" s="16">
        <v>0.8</v>
      </c>
      <c r="X12" s="16">
        <v>0.8</v>
      </c>
      <c r="Y12" s="16">
        <v>0.8</v>
      </c>
      <c r="Z12" s="16">
        <v>0.8</v>
      </c>
      <c r="AA12" s="16">
        <v>0.8</v>
      </c>
      <c r="AB12" s="25">
        <v>0</v>
      </c>
      <c r="AC12" s="22" t="s">
        <v>400</v>
      </c>
      <c r="AD12" s="14" t="s">
        <v>423</v>
      </c>
      <c r="AE12" s="15">
        <v>0</v>
      </c>
      <c r="AF12" s="16">
        <v>0.5</v>
      </c>
      <c r="AG12" s="14" t="s">
        <v>424</v>
      </c>
      <c r="AH12" s="17">
        <v>45306</v>
      </c>
      <c r="AI12" s="17">
        <v>45641</v>
      </c>
      <c r="AJ12" s="14" t="s">
        <v>421</v>
      </c>
      <c r="AK12" s="14" t="s">
        <v>404</v>
      </c>
      <c r="AL12" s="14"/>
      <c r="AM12" s="14"/>
      <c r="AN12" s="14"/>
      <c r="AO12" s="14"/>
      <c r="AP12" s="14"/>
      <c r="AQ12" s="14"/>
      <c r="AR12" s="14"/>
      <c r="AS12" s="14"/>
      <c r="AT12" s="14"/>
      <c r="AU12" s="14"/>
      <c r="AV12" s="14"/>
      <c r="AW12" s="14" t="s">
        <v>405</v>
      </c>
      <c r="AX12" s="14" t="s">
        <v>405</v>
      </c>
      <c r="AY12" s="14"/>
      <c r="AZ12" s="14"/>
      <c r="BA12" s="14"/>
      <c r="BB12" s="14"/>
      <c r="BC12" s="14" t="s">
        <v>405</v>
      </c>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8" t="s">
        <v>422</v>
      </c>
    </row>
    <row r="13" spans="1:80" ht="87.5">
      <c r="A13" s="6" t="s">
        <v>391</v>
      </c>
      <c r="B13" s="7" t="s">
        <v>392</v>
      </c>
      <c r="C13" s="8">
        <v>0.3</v>
      </c>
      <c r="D13" s="7" t="s">
        <v>393</v>
      </c>
      <c r="E13" s="8">
        <v>1</v>
      </c>
      <c r="F13" s="8">
        <v>1</v>
      </c>
      <c r="G13" s="8" t="s">
        <v>233</v>
      </c>
      <c r="H13" s="9" t="s">
        <v>232</v>
      </c>
      <c r="I13" s="9" t="s">
        <v>394</v>
      </c>
      <c r="J13" s="9" t="s">
        <v>395</v>
      </c>
      <c r="K13" s="9" t="s">
        <v>396</v>
      </c>
      <c r="L13" s="9" t="s">
        <v>207</v>
      </c>
      <c r="M13" s="14" t="s">
        <v>237</v>
      </c>
      <c r="N13" s="14" t="s">
        <v>289</v>
      </c>
      <c r="O13" s="11" t="s">
        <v>425</v>
      </c>
      <c r="P13" s="11" t="s">
        <v>426</v>
      </c>
      <c r="Q13" s="14" t="s">
        <v>427</v>
      </c>
      <c r="R13" s="14" t="s">
        <v>428</v>
      </c>
      <c r="S13" s="14" t="s">
        <v>290</v>
      </c>
      <c r="T13" s="14" t="s">
        <v>291</v>
      </c>
      <c r="U13" s="14" t="s">
        <v>27</v>
      </c>
      <c r="V13" s="14" t="s">
        <v>49</v>
      </c>
      <c r="W13" s="16">
        <v>0</v>
      </c>
      <c r="X13" s="16">
        <v>0.33333333333333331</v>
      </c>
      <c r="Y13" s="16">
        <v>0.66666666666666663</v>
      </c>
      <c r="Z13" s="16">
        <v>1</v>
      </c>
      <c r="AA13" s="16">
        <v>1</v>
      </c>
      <c r="AB13" s="15">
        <v>3100000000</v>
      </c>
      <c r="AC13" s="14" t="s">
        <v>429</v>
      </c>
      <c r="AD13" s="14" t="s">
        <v>430</v>
      </c>
      <c r="AE13" s="26">
        <v>3100000000</v>
      </c>
      <c r="AF13" s="27">
        <v>1</v>
      </c>
      <c r="AG13" s="14" t="s">
        <v>431</v>
      </c>
      <c r="AH13" s="17">
        <v>45383</v>
      </c>
      <c r="AI13" s="17">
        <v>45657</v>
      </c>
      <c r="AJ13" s="14" t="s">
        <v>432</v>
      </c>
      <c r="AK13" s="14" t="s">
        <v>433</v>
      </c>
      <c r="AL13" s="14"/>
      <c r="AM13" s="14"/>
      <c r="AN13" s="14"/>
      <c r="AO13" s="14"/>
      <c r="AP13" s="14"/>
      <c r="AQ13" s="14"/>
      <c r="AR13" s="14"/>
      <c r="AS13" s="14"/>
      <c r="AT13" s="14"/>
      <c r="AU13" s="14"/>
      <c r="AV13" s="14"/>
      <c r="AW13" s="14" t="s">
        <v>405</v>
      </c>
      <c r="AX13" s="14" t="s">
        <v>405</v>
      </c>
      <c r="AY13" s="14"/>
      <c r="AZ13" s="14"/>
      <c r="BA13" s="14"/>
      <c r="BB13" s="14"/>
      <c r="BC13" s="14"/>
      <c r="BD13" s="14"/>
      <c r="BE13" s="14"/>
      <c r="BF13" s="14"/>
      <c r="BG13" s="14" t="s">
        <v>405</v>
      </c>
      <c r="BH13" s="14"/>
      <c r="BI13" s="14" t="s">
        <v>405</v>
      </c>
      <c r="BJ13" s="14"/>
      <c r="BK13" s="14"/>
      <c r="BL13" s="14"/>
      <c r="BM13" s="14"/>
      <c r="BN13" s="14"/>
      <c r="BO13" s="14"/>
      <c r="BP13" s="14"/>
      <c r="BQ13" s="14"/>
      <c r="BR13" s="14"/>
      <c r="BS13" s="14"/>
      <c r="BT13" s="14"/>
      <c r="BU13" s="14"/>
      <c r="BV13" s="14"/>
      <c r="BW13" s="14"/>
      <c r="BX13" s="14"/>
      <c r="BY13" s="14"/>
      <c r="BZ13" s="14"/>
      <c r="CA13" s="14"/>
      <c r="CB13" s="18" t="s">
        <v>422</v>
      </c>
    </row>
    <row r="14" spans="1:80" ht="112.5">
      <c r="A14" s="6" t="s">
        <v>391</v>
      </c>
      <c r="B14" s="7" t="s">
        <v>392</v>
      </c>
      <c r="C14" s="8">
        <v>0.3</v>
      </c>
      <c r="D14" s="7" t="s">
        <v>393</v>
      </c>
      <c r="E14" s="8">
        <v>1</v>
      </c>
      <c r="F14" s="8">
        <v>1</v>
      </c>
      <c r="G14" s="8" t="s">
        <v>230</v>
      </c>
      <c r="H14" s="9" t="s">
        <v>229</v>
      </c>
      <c r="I14" s="10" t="s">
        <v>49</v>
      </c>
      <c r="J14" s="10" t="s">
        <v>395</v>
      </c>
      <c r="K14" s="10" t="s">
        <v>396</v>
      </c>
      <c r="L14" s="10" t="s">
        <v>216</v>
      </c>
      <c r="M14" s="10" t="s">
        <v>231</v>
      </c>
      <c r="N14" s="9" t="s">
        <v>275</v>
      </c>
      <c r="O14" s="11" t="s">
        <v>397</v>
      </c>
      <c r="P14" s="11" t="s">
        <v>396</v>
      </c>
      <c r="Q14" s="11" t="s">
        <v>397</v>
      </c>
      <c r="R14" s="11" t="s">
        <v>434</v>
      </c>
      <c r="S14" s="11" t="s">
        <v>276</v>
      </c>
      <c r="T14" s="11" t="s">
        <v>277</v>
      </c>
      <c r="U14" s="11" t="s">
        <v>27</v>
      </c>
      <c r="V14" s="11">
        <v>0</v>
      </c>
      <c r="W14" s="12">
        <v>0.25</v>
      </c>
      <c r="X14" s="12">
        <v>0.5</v>
      </c>
      <c r="Y14" s="12">
        <v>0.75</v>
      </c>
      <c r="Z14" s="12">
        <v>1</v>
      </c>
      <c r="AA14" s="12">
        <v>1</v>
      </c>
      <c r="AB14" s="13">
        <f>AE14+AE15+AE16+AE17</f>
        <v>493632914</v>
      </c>
      <c r="AC14" s="11" t="s">
        <v>400</v>
      </c>
      <c r="AD14" s="14" t="s">
        <v>435</v>
      </c>
      <c r="AE14" s="15">
        <f>180000000</f>
        <v>180000000</v>
      </c>
      <c r="AF14" s="27">
        <v>0.3</v>
      </c>
      <c r="AG14" s="14" t="s">
        <v>436</v>
      </c>
      <c r="AH14" s="17">
        <v>45323</v>
      </c>
      <c r="AI14" s="17">
        <v>45657</v>
      </c>
      <c r="AJ14" s="14" t="s">
        <v>403</v>
      </c>
      <c r="AK14" s="14" t="s">
        <v>404</v>
      </c>
      <c r="AL14" s="14" t="s">
        <v>405</v>
      </c>
      <c r="AM14" s="14" t="s">
        <v>405</v>
      </c>
      <c r="AN14" s="14" t="s">
        <v>405</v>
      </c>
      <c r="AO14" s="14"/>
      <c r="AP14" s="14"/>
      <c r="AQ14" s="14" t="s">
        <v>405</v>
      </c>
      <c r="AR14" s="14"/>
      <c r="AS14" s="14"/>
      <c r="AT14" s="14"/>
      <c r="AU14" s="14"/>
      <c r="AV14" s="14"/>
      <c r="AW14" s="14" t="s">
        <v>405</v>
      </c>
      <c r="AX14" s="14" t="s">
        <v>405</v>
      </c>
      <c r="AY14" s="14"/>
      <c r="AZ14" s="14"/>
      <c r="BA14" s="14"/>
      <c r="BB14" s="14"/>
      <c r="BC14" s="14"/>
      <c r="BD14" s="14"/>
      <c r="BE14" s="14"/>
      <c r="BF14" s="14"/>
      <c r="BG14" s="14" t="s">
        <v>405</v>
      </c>
      <c r="BH14" s="14"/>
      <c r="BI14" s="14" t="s">
        <v>405</v>
      </c>
      <c r="BJ14" s="14"/>
      <c r="BK14" s="14"/>
      <c r="BL14" s="14"/>
      <c r="BM14" s="14"/>
      <c r="BN14" s="14"/>
      <c r="BO14" s="14"/>
      <c r="BP14" s="14"/>
      <c r="BQ14" s="14"/>
      <c r="BR14" s="14" t="s">
        <v>405</v>
      </c>
      <c r="BS14" s="14"/>
      <c r="BT14" s="14"/>
      <c r="BU14" s="14"/>
      <c r="BV14" s="14"/>
      <c r="BW14" s="14"/>
      <c r="BX14" s="14"/>
      <c r="BY14" s="14"/>
      <c r="BZ14" s="14"/>
      <c r="CA14" s="14"/>
      <c r="CB14" s="18" t="s">
        <v>437</v>
      </c>
    </row>
    <row r="15" spans="1:80" ht="112.5">
      <c r="A15" s="6" t="s">
        <v>391</v>
      </c>
      <c r="B15" s="7" t="s">
        <v>392</v>
      </c>
      <c r="C15" s="8">
        <v>0.3</v>
      </c>
      <c r="D15" s="7" t="s">
        <v>393</v>
      </c>
      <c r="E15" s="8">
        <v>1</v>
      </c>
      <c r="F15" s="8">
        <v>1</v>
      </c>
      <c r="G15" s="8" t="s">
        <v>230</v>
      </c>
      <c r="H15" s="9" t="s">
        <v>229</v>
      </c>
      <c r="I15" s="10" t="s">
        <v>49</v>
      </c>
      <c r="J15" s="10" t="s">
        <v>395</v>
      </c>
      <c r="K15" s="10" t="s">
        <v>396</v>
      </c>
      <c r="L15" s="10" t="s">
        <v>216</v>
      </c>
      <c r="M15" s="10" t="s">
        <v>231</v>
      </c>
      <c r="N15" s="9" t="s">
        <v>275</v>
      </c>
      <c r="O15" s="11" t="s">
        <v>397</v>
      </c>
      <c r="P15" s="19" t="s">
        <v>396</v>
      </c>
      <c r="Q15" s="19" t="s">
        <v>397</v>
      </c>
      <c r="R15" s="19" t="s">
        <v>434</v>
      </c>
      <c r="S15" s="19" t="s">
        <v>276</v>
      </c>
      <c r="T15" s="11" t="s">
        <v>277</v>
      </c>
      <c r="U15" s="19" t="s">
        <v>27</v>
      </c>
      <c r="V15" s="19">
        <v>0</v>
      </c>
      <c r="W15" s="20">
        <v>0.25</v>
      </c>
      <c r="X15" s="20">
        <v>0.5</v>
      </c>
      <c r="Y15" s="20">
        <v>0.75</v>
      </c>
      <c r="Z15" s="20">
        <v>1</v>
      </c>
      <c r="AA15" s="20">
        <v>1</v>
      </c>
      <c r="AB15" s="21">
        <v>493632914</v>
      </c>
      <c r="AC15" s="19" t="s">
        <v>400</v>
      </c>
      <c r="AD15" s="14" t="s">
        <v>219</v>
      </c>
      <c r="AE15" s="15">
        <f>42000000+99000000</f>
        <v>141000000</v>
      </c>
      <c r="AF15" s="27">
        <v>0.3</v>
      </c>
      <c r="AG15" s="14" t="s">
        <v>402</v>
      </c>
      <c r="AH15" s="17">
        <v>45323</v>
      </c>
      <c r="AI15" s="17">
        <v>45657</v>
      </c>
      <c r="AJ15" s="14"/>
      <c r="AK15" s="14" t="s">
        <v>404</v>
      </c>
      <c r="AL15" s="14" t="s">
        <v>405</v>
      </c>
      <c r="AM15" s="14" t="s">
        <v>405</v>
      </c>
      <c r="AN15" s="14" t="s">
        <v>405</v>
      </c>
      <c r="AO15" s="14"/>
      <c r="AP15" s="14"/>
      <c r="AQ15" s="14" t="s">
        <v>405</v>
      </c>
      <c r="AR15" s="14"/>
      <c r="AS15" s="14"/>
      <c r="AT15" s="14"/>
      <c r="AU15" s="14"/>
      <c r="AV15" s="14"/>
      <c r="AW15" s="14" t="s">
        <v>405</v>
      </c>
      <c r="AX15" s="14" t="s">
        <v>405</v>
      </c>
      <c r="AY15" s="14"/>
      <c r="AZ15" s="14"/>
      <c r="BA15" s="14"/>
      <c r="BB15" s="14"/>
      <c r="BC15" s="14"/>
      <c r="BD15" s="14"/>
      <c r="BE15" s="14"/>
      <c r="BF15" s="14"/>
      <c r="BG15" s="14" t="s">
        <v>405</v>
      </c>
      <c r="BH15" s="14"/>
      <c r="BI15" s="14" t="s">
        <v>405</v>
      </c>
      <c r="BJ15" s="14"/>
      <c r="BK15" s="14"/>
      <c r="BL15" s="14"/>
      <c r="BM15" s="14"/>
      <c r="BN15" s="14"/>
      <c r="BO15" s="14"/>
      <c r="BP15" s="14"/>
      <c r="BQ15" s="14"/>
      <c r="BR15" s="14" t="s">
        <v>405</v>
      </c>
      <c r="BS15" s="14"/>
      <c r="BT15" s="14"/>
      <c r="BU15" s="14"/>
      <c r="BV15" s="14"/>
      <c r="BW15" s="14"/>
      <c r="BX15" s="14"/>
      <c r="BY15" s="14"/>
      <c r="BZ15" s="14"/>
      <c r="CA15" s="14"/>
      <c r="CB15" s="18" t="s">
        <v>437</v>
      </c>
    </row>
    <row r="16" spans="1:80" ht="112.5">
      <c r="A16" s="6" t="s">
        <v>391</v>
      </c>
      <c r="B16" s="7" t="s">
        <v>392</v>
      </c>
      <c r="C16" s="8">
        <v>0.3</v>
      </c>
      <c r="D16" s="7" t="s">
        <v>393</v>
      </c>
      <c r="E16" s="8">
        <v>1</v>
      </c>
      <c r="F16" s="8">
        <v>1</v>
      </c>
      <c r="G16" s="8" t="s">
        <v>230</v>
      </c>
      <c r="H16" s="9" t="s">
        <v>229</v>
      </c>
      <c r="I16" s="10" t="s">
        <v>49</v>
      </c>
      <c r="J16" s="10" t="s">
        <v>395</v>
      </c>
      <c r="K16" s="10" t="s">
        <v>396</v>
      </c>
      <c r="L16" s="10" t="s">
        <v>216</v>
      </c>
      <c r="M16" s="10" t="s">
        <v>231</v>
      </c>
      <c r="N16" s="9" t="s">
        <v>275</v>
      </c>
      <c r="O16" s="11" t="s">
        <v>397</v>
      </c>
      <c r="P16" s="19" t="s">
        <v>396</v>
      </c>
      <c r="Q16" s="19" t="s">
        <v>397</v>
      </c>
      <c r="R16" s="19" t="s">
        <v>434</v>
      </c>
      <c r="S16" s="19" t="s">
        <v>276</v>
      </c>
      <c r="T16" s="11" t="s">
        <v>277</v>
      </c>
      <c r="U16" s="19" t="s">
        <v>27</v>
      </c>
      <c r="V16" s="19">
        <v>0</v>
      </c>
      <c r="W16" s="20">
        <v>0.25</v>
      </c>
      <c r="X16" s="20">
        <v>0.5</v>
      </c>
      <c r="Y16" s="20">
        <v>0.75</v>
      </c>
      <c r="Z16" s="20">
        <v>1</v>
      </c>
      <c r="AA16" s="20">
        <v>1</v>
      </c>
      <c r="AB16" s="21">
        <v>493632914</v>
      </c>
      <c r="AC16" s="19" t="s">
        <v>400</v>
      </c>
      <c r="AD16" s="14" t="s">
        <v>217</v>
      </c>
      <c r="AE16" s="15">
        <f>120432914+22200000</f>
        <v>142632914</v>
      </c>
      <c r="AF16" s="16">
        <v>0.3</v>
      </c>
      <c r="AG16" s="14" t="s">
        <v>438</v>
      </c>
      <c r="AH16" s="17">
        <v>45323</v>
      </c>
      <c r="AI16" s="17">
        <v>45657</v>
      </c>
      <c r="AJ16" s="14"/>
      <c r="AK16" s="14" t="s">
        <v>404</v>
      </c>
      <c r="AL16" s="14"/>
      <c r="AM16" s="14" t="s">
        <v>405</v>
      </c>
      <c r="AN16" s="14" t="s">
        <v>405</v>
      </c>
      <c r="AO16" s="14"/>
      <c r="AP16" s="14"/>
      <c r="AQ16" s="14" t="s">
        <v>405</v>
      </c>
      <c r="AR16" s="14"/>
      <c r="AS16" s="14"/>
      <c r="AT16" s="14"/>
      <c r="AU16" s="14"/>
      <c r="AV16" s="14"/>
      <c r="AW16" s="14" t="s">
        <v>405</v>
      </c>
      <c r="AX16" s="14" t="s">
        <v>405</v>
      </c>
      <c r="AY16" s="14"/>
      <c r="AZ16" s="14"/>
      <c r="BA16" s="14"/>
      <c r="BB16" s="14"/>
      <c r="BC16" s="14"/>
      <c r="BD16" s="14"/>
      <c r="BE16" s="14"/>
      <c r="BF16" s="14"/>
      <c r="BG16" s="14" t="s">
        <v>405</v>
      </c>
      <c r="BH16" s="14"/>
      <c r="BI16" s="14" t="s">
        <v>405</v>
      </c>
      <c r="BJ16" s="14"/>
      <c r="BK16" s="14"/>
      <c r="BL16" s="14"/>
      <c r="BM16" s="14"/>
      <c r="BN16" s="14"/>
      <c r="BO16" s="14"/>
      <c r="BP16" s="14"/>
      <c r="BQ16" s="14"/>
      <c r="BR16" s="14" t="s">
        <v>405</v>
      </c>
      <c r="BS16" s="14"/>
      <c r="BT16" s="14"/>
      <c r="BU16" s="14"/>
      <c r="BV16" s="14"/>
      <c r="BW16" s="14"/>
      <c r="BX16" s="14"/>
      <c r="BY16" s="14"/>
      <c r="BZ16" s="14"/>
      <c r="CA16" s="14"/>
      <c r="CB16" s="18" t="s">
        <v>437</v>
      </c>
    </row>
    <row r="17" spans="1:80" ht="112.5">
      <c r="A17" s="6" t="s">
        <v>391</v>
      </c>
      <c r="B17" s="7" t="s">
        <v>392</v>
      </c>
      <c r="C17" s="8">
        <v>0.3</v>
      </c>
      <c r="D17" s="7" t="s">
        <v>393</v>
      </c>
      <c r="E17" s="8">
        <v>1</v>
      </c>
      <c r="F17" s="8">
        <v>1</v>
      </c>
      <c r="G17" s="8" t="s">
        <v>230</v>
      </c>
      <c r="H17" s="9" t="s">
        <v>229</v>
      </c>
      <c r="I17" s="10" t="s">
        <v>49</v>
      </c>
      <c r="J17" s="10" t="s">
        <v>395</v>
      </c>
      <c r="K17" s="10" t="s">
        <v>396</v>
      </c>
      <c r="L17" s="10" t="s">
        <v>216</v>
      </c>
      <c r="M17" s="10" t="s">
        <v>231</v>
      </c>
      <c r="N17" s="9" t="s">
        <v>275</v>
      </c>
      <c r="O17" s="11" t="s">
        <v>397</v>
      </c>
      <c r="P17" s="19" t="s">
        <v>396</v>
      </c>
      <c r="Q17" s="19" t="s">
        <v>397</v>
      </c>
      <c r="R17" s="19" t="s">
        <v>434</v>
      </c>
      <c r="S17" s="19" t="s">
        <v>276</v>
      </c>
      <c r="T17" s="11" t="s">
        <v>277</v>
      </c>
      <c r="U17" s="19" t="s">
        <v>27</v>
      </c>
      <c r="V17" s="19">
        <v>0</v>
      </c>
      <c r="W17" s="20">
        <v>0.25</v>
      </c>
      <c r="X17" s="20">
        <v>0.5</v>
      </c>
      <c r="Y17" s="20">
        <v>0.75</v>
      </c>
      <c r="Z17" s="20">
        <v>1</v>
      </c>
      <c r="AA17" s="20">
        <v>1</v>
      </c>
      <c r="AB17" s="21">
        <v>493632914</v>
      </c>
      <c r="AC17" s="19" t="s">
        <v>400</v>
      </c>
      <c r="AD17" s="14" t="s">
        <v>220</v>
      </c>
      <c r="AE17" s="15">
        <v>30000000</v>
      </c>
      <c r="AF17" s="16">
        <v>0.1</v>
      </c>
      <c r="AG17" s="14" t="s">
        <v>439</v>
      </c>
      <c r="AH17" s="17">
        <v>45323</v>
      </c>
      <c r="AI17" s="17">
        <v>45657</v>
      </c>
      <c r="AJ17" s="14"/>
      <c r="AK17" s="14" t="s">
        <v>404</v>
      </c>
      <c r="AL17" s="14"/>
      <c r="AM17" s="14"/>
      <c r="AN17" s="14"/>
      <c r="AO17" s="14"/>
      <c r="AP17" s="14"/>
      <c r="AQ17" s="14"/>
      <c r="AR17" s="14"/>
      <c r="AS17" s="14"/>
      <c r="AT17" s="14"/>
      <c r="AU17" s="14"/>
      <c r="AV17" s="14"/>
      <c r="AW17" s="14" t="s">
        <v>405</v>
      </c>
      <c r="AX17" s="14" t="s">
        <v>405</v>
      </c>
      <c r="AY17" s="14"/>
      <c r="AZ17" s="14" t="s">
        <v>405</v>
      </c>
      <c r="BA17" s="14" t="s">
        <v>405</v>
      </c>
      <c r="BB17" s="14" t="s">
        <v>405</v>
      </c>
      <c r="BC17" s="14" t="s">
        <v>405</v>
      </c>
      <c r="BD17" s="14" t="s">
        <v>405</v>
      </c>
      <c r="BE17" s="14" t="s">
        <v>405</v>
      </c>
      <c r="BF17" s="14" t="s">
        <v>405</v>
      </c>
      <c r="BG17" s="14" t="s">
        <v>405</v>
      </c>
      <c r="BH17" s="14" t="s">
        <v>405</v>
      </c>
      <c r="BI17" s="14" t="s">
        <v>405</v>
      </c>
      <c r="BJ17" s="14" t="s">
        <v>405</v>
      </c>
      <c r="BK17" s="14"/>
      <c r="BL17" s="14"/>
      <c r="BM17" s="14"/>
      <c r="BN17" s="14"/>
      <c r="BO17" s="14"/>
      <c r="BP17" s="14"/>
      <c r="BQ17" s="14"/>
      <c r="BR17" s="14"/>
      <c r="BS17" s="14"/>
      <c r="BT17" s="14"/>
      <c r="BU17" s="14"/>
      <c r="BV17" s="14"/>
      <c r="BW17" s="14"/>
      <c r="BX17" s="14"/>
      <c r="BY17" s="14"/>
      <c r="BZ17" s="14"/>
      <c r="CA17" s="14"/>
      <c r="CB17" s="18" t="s">
        <v>437</v>
      </c>
    </row>
    <row r="18" spans="1:80" ht="75">
      <c r="A18" s="6" t="s">
        <v>391</v>
      </c>
      <c r="B18" s="7" t="s">
        <v>392</v>
      </c>
      <c r="C18" s="8">
        <v>0.3</v>
      </c>
      <c r="D18" s="7" t="s">
        <v>393</v>
      </c>
      <c r="E18" s="8">
        <v>1</v>
      </c>
      <c r="F18" s="8">
        <v>1</v>
      </c>
      <c r="G18" s="8" t="s">
        <v>97</v>
      </c>
      <c r="H18" s="9" t="s">
        <v>98</v>
      </c>
      <c r="I18" s="10" t="s">
        <v>440</v>
      </c>
      <c r="J18" s="10" t="s">
        <v>395</v>
      </c>
      <c r="K18" s="10" t="s">
        <v>396</v>
      </c>
      <c r="L18" s="10" t="s">
        <v>166</v>
      </c>
      <c r="M18" s="10" t="s">
        <v>246</v>
      </c>
      <c r="N18" s="28" t="s">
        <v>318</v>
      </c>
      <c r="O18" s="11" t="s">
        <v>397</v>
      </c>
      <c r="P18" s="11" t="s">
        <v>396</v>
      </c>
      <c r="Q18" s="11" t="s">
        <v>397</v>
      </c>
      <c r="R18" s="11" t="s">
        <v>441</v>
      </c>
      <c r="S18" s="11" t="s">
        <v>169</v>
      </c>
      <c r="T18" s="22" t="s">
        <v>319</v>
      </c>
      <c r="U18" s="11" t="s">
        <v>27</v>
      </c>
      <c r="V18" s="11">
        <v>3</v>
      </c>
      <c r="W18" s="12">
        <v>0.1</v>
      </c>
      <c r="X18" s="12">
        <v>0.3</v>
      </c>
      <c r="Y18" s="12">
        <v>0.8</v>
      </c>
      <c r="Z18" s="12">
        <v>1</v>
      </c>
      <c r="AA18" s="12">
        <v>1</v>
      </c>
      <c r="AB18" s="13">
        <v>1189686714</v>
      </c>
      <c r="AC18" s="11" t="s">
        <v>442</v>
      </c>
      <c r="AD18" s="14" t="s">
        <v>443</v>
      </c>
      <c r="AE18" s="15">
        <v>0</v>
      </c>
      <c r="AF18" s="16">
        <v>0.2</v>
      </c>
      <c r="AG18" s="14" t="s">
        <v>444</v>
      </c>
      <c r="AH18" s="17">
        <v>45323</v>
      </c>
      <c r="AI18" s="17">
        <v>45657</v>
      </c>
      <c r="AJ18" s="14" t="s">
        <v>445</v>
      </c>
      <c r="AK18" s="14" t="s">
        <v>404</v>
      </c>
      <c r="AL18" s="14" t="s">
        <v>405</v>
      </c>
      <c r="AM18" s="14" t="s">
        <v>405</v>
      </c>
      <c r="AN18" s="14" t="s">
        <v>405</v>
      </c>
      <c r="AO18" s="14"/>
      <c r="AP18" s="14"/>
      <c r="AQ18" s="14" t="s">
        <v>405</v>
      </c>
      <c r="AR18" s="14"/>
      <c r="AS18" s="14"/>
      <c r="AT18" s="14"/>
      <c r="AU18" s="14"/>
      <c r="AV18" s="14"/>
      <c r="AW18" s="14" t="s">
        <v>405</v>
      </c>
      <c r="AX18" s="14"/>
      <c r="AY18" s="14"/>
      <c r="AZ18" s="14" t="s">
        <v>405</v>
      </c>
      <c r="BA18" s="14"/>
      <c r="BB18" s="14"/>
      <c r="BC18" s="14" t="s">
        <v>405</v>
      </c>
      <c r="BD18" s="14"/>
      <c r="BE18" s="14"/>
      <c r="BF18" s="14"/>
      <c r="BG18" s="14" t="s">
        <v>405</v>
      </c>
      <c r="BH18" s="14"/>
      <c r="BI18" s="14" t="s">
        <v>405</v>
      </c>
      <c r="BJ18" s="14"/>
      <c r="BK18" s="14"/>
      <c r="BL18" s="14"/>
      <c r="BM18" s="14"/>
      <c r="BN18" s="14"/>
      <c r="BO18" s="14"/>
      <c r="BP18" s="14"/>
      <c r="BQ18" s="14"/>
      <c r="BR18" s="14" t="s">
        <v>405</v>
      </c>
      <c r="BS18" s="14"/>
      <c r="BT18" s="14"/>
      <c r="BU18" s="14"/>
      <c r="BV18" s="14"/>
      <c r="BW18" s="14"/>
      <c r="BX18" s="14"/>
      <c r="BY18" s="14"/>
      <c r="BZ18" s="14"/>
      <c r="CA18" s="14"/>
      <c r="CB18" s="18" t="s">
        <v>446</v>
      </c>
    </row>
    <row r="19" spans="1:80" ht="75">
      <c r="A19" s="6" t="s">
        <v>391</v>
      </c>
      <c r="B19" s="7" t="s">
        <v>392</v>
      </c>
      <c r="C19" s="8">
        <v>0.3</v>
      </c>
      <c r="D19" s="7" t="s">
        <v>393</v>
      </c>
      <c r="E19" s="8">
        <v>1</v>
      </c>
      <c r="F19" s="8">
        <v>1</v>
      </c>
      <c r="G19" s="8" t="s">
        <v>97</v>
      </c>
      <c r="H19" s="9" t="s">
        <v>98</v>
      </c>
      <c r="I19" s="10" t="s">
        <v>440</v>
      </c>
      <c r="J19" s="10" t="s">
        <v>395</v>
      </c>
      <c r="K19" s="10" t="s">
        <v>396</v>
      </c>
      <c r="L19" s="10" t="s">
        <v>166</v>
      </c>
      <c r="M19" s="10" t="s">
        <v>246</v>
      </c>
      <c r="N19" s="28" t="s">
        <v>318</v>
      </c>
      <c r="O19" s="11" t="s">
        <v>397</v>
      </c>
      <c r="P19" s="19" t="s">
        <v>396</v>
      </c>
      <c r="Q19" s="19" t="s">
        <v>397</v>
      </c>
      <c r="R19" s="22" t="s">
        <v>441</v>
      </c>
      <c r="S19" s="22" t="s">
        <v>169</v>
      </c>
      <c r="T19" s="22" t="s">
        <v>319</v>
      </c>
      <c r="U19" s="22" t="s">
        <v>27</v>
      </c>
      <c r="V19" s="22">
        <v>3</v>
      </c>
      <c r="W19" s="23">
        <v>0.1</v>
      </c>
      <c r="X19" s="23">
        <v>0.3</v>
      </c>
      <c r="Y19" s="23">
        <v>0.8</v>
      </c>
      <c r="Z19" s="23">
        <v>1</v>
      </c>
      <c r="AA19" s="23">
        <v>1</v>
      </c>
      <c r="AB19" s="24">
        <v>1189686714</v>
      </c>
      <c r="AC19" s="22" t="s">
        <v>442</v>
      </c>
      <c r="AD19" s="14" t="s">
        <v>447</v>
      </c>
      <c r="AE19" s="15">
        <v>1189686714</v>
      </c>
      <c r="AF19" s="16">
        <v>0.8</v>
      </c>
      <c r="AG19" s="14" t="s">
        <v>448</v>
      </c>
      <c r="AH19" s="17">
        <v>45381</v>
      </c>
      <c r="AI19" s="17">
        <v>45443</v>
      </c>
      <c r="AJ19" s="14" t="s">
        <v>445</v>
      </c>
      <c r="AK19" s="14" t="s">
        <v>404</v>
      </c>
      <c r="AL19" s="14"/>
      <c r="AM19" s="14" t="s">
        <v>405</v>
      </c>
      <c r="AN19" s="14" t="s">
        <v>405</v>
      </c>
      <c r="AO19" s="14"/>
      <c r="AP19" s="14"/>
      <c r="AQ19" s="14" t="s">
        <v>405</v>
      </c>
      <c r="AR19" s="14"/>
      <c r="AS19" s="14"/>
      <c r="AT19" s="14"/>
      <c r="AU19" s="14"/>
      <c r="AV19" s="14"/>
      <c r="AW19" s="14" t="s">
        <v>405</v>
      </c>
      <c r="AX19" s="14"/>
      <c r="AY19" s="14"/>
      <c r="AZ19" s="14" t="s">
        <v>405</v>
      </c>
      <c r="BA19" s="14" t="s">
        <v>405</v>
      </c>
      <c r="BB19" s="14" t="s">
        <v>405</v>
      </c>
      <c r="BC19" s="14" t="s">
        <v>405</v>
      </c>
      <c r="BD19" s="14"/>
      <c r="BE19" s="14"/>
      <c r="BF19" s="14"/>
      <c r="BG19" s="14" t="s">
        <v>405</v>
      </c>
      <c r="BH19" s="14"/>
      <c r="BI19" s="14" t="s">
        <v>405</v>
      </c>
      <c r="BJ19" s="14"/>
      <c r="BK19" s="14"/>
      <c r="BL19" s="14"/>
      <c r="BM19" s="14"/>
      <c r="BN19" s="14"/>
      <c r="BO19" s="14"/>
      <c r="BP19" s="14"/>
      <c r="BQ19" s="14"/>
      <c r="BR19" s="14" t="s">
        <v>405</v>
      </c>
      <c r="BS19" s="14"/>
      <c r="BT19" s="14"/>
      <c r="BU19" s="14"/>
      <c r="BV19" s="14"/>
      <c r="BW19" s="14"/>
      <c r="BX19" s="14"/>
      <c r="BY19" s="14"/>
      <c r="BZ19" s="14"/>
      <c r="CA19" s="14"/>
      <c r="CB19" s="18" t="s">
        <v>446</v>
      </c>
    </row>
    <row r="20" spans="1:80" ht="89.25" customHeight="1">
      <c r="A20" s="6" t="s">
        <v>391</v>
      </c>
      <c r="B20" s="7" t="s">
        <v>392</v>
      </c>
      <c r="C20" s="8">
        <v>0.3</v>
      </c>
      <c r="D20" s="7" t="s">
        <v>393</v>
      </c>
      <c r="E20" s="8">
        <v>1</v>
      </c>
      <c r="F20" s="8">
        <v>1</v>
      </c>
      <c r="G20" s="8" t="s">
        <v>97</v>
      </c>
      <c r="H20" s="9" t="s">
        <v>98</v>
      </c>
      <c r="I20" s="10" t="s">
        <v>440</v>
      </c>
      <c r="J20" s="10" t="s">
        <v>449</v>
      </c>
      <c r="K20" s="10" t="s">
        <v>416</v>
      </c>
      <c r="L20" s="10" t="s">
        <v>255</v>
      </c>
      <c r="M20" s="10" t="s">
        <v>254</v>
      </c>
      <c r="N20" s="10" t="s">
        <v>323</v>
      </c>
      <c r="O20" s="14" t="s">
        <v>415</v>
      </c>
      <c r="P20" s="11" t="s">
        <v>416</v>
      </c>
      <c r="Q20" s="11" t="s">
        <v>450</v>
      </c>
      <c r="R20" s="11" t="s">
        <v>428</v>
      </c>
      <c r="S20" s="11" t="s">
        <v>324</v>
      </c>
      <c r="T20" s="11" t="s">
        <v>325</v>
      </c>
      <c r="U20" s="11" t="s">
        <v>27</v>
      </c>
      <c r="V20" s="11">
        <v>0</v>
      </c>
      <c r="W20" s="12">
        <v>0.25</v>
      </c>
      <c r="X20" s="12">
        <v>0.5</v>
      </c>
      <c r="Y20" s="12">
        <v>0.75</v>
      </c>
      <c r="Z20" s="12">
        <v>1</v>
      </c>
      <c r="AA20" s="12">
        <v>1</v>
      </c>
      <c r="AB20" s="13">
        <v>198000000</v>
      </c>
      <c r="AC20" s="11" t="s">
        <v>451</v>
      </c>
      <c r="AD20" s="14" t="s">
        <v>452</v>
      </c>
      <c r="AE20" s="15">
        <v>0</v>
      </c>
      <c r="AF20" s="27">
        <v>0.3</v>
      </c>
      <c r="AG20" s="14" t="s">
        <v>453</v>
      </c>
      <c r="AH20" s="17">
        <v>45306</v>
      </c>
      <c r="AI20" s="17">
        <v>45641</v>
      </c>
      <c r="AJ20" s="14" t="s">
        <v>454</v>
      </c>
      <c r="AK20" s="14" t="s">
        <v>404</v>
      </c>
      <c r="AL20" s="14"/>
      <c r="AM20" s="14"/>
      <c r="AN20" s="14"/>
      <c r="AO20" s="14"/>
      <c r="AP20" s="14"/>
      <c r="AQ20" s="14"/>
      <c r="AR20" s="14"/>
      <c r="AS20" s="14"/>
      <c r="AT20" s="14"/>
      <c r="AU20" s="14"/>
      <c r="AV20" s="14"/>
      <c r="AW20" s="14" t="s">
        <v>405</v>
      </c>
      <c r="AX20" s="14" t="s">
        <v>405</v>
      </c>
      <c r="AY20" s="14"/>
      <c r="AZ20" s="14" t="s">
        <v>405</v>
      </c>
      <c r="BA20" s="14"/>
      <c r="BB20" s="14"/>
      <c r="BC20" s="14" t="s">
        <v>405</v>
      </c>
      <c r="BD20" s="14"/>
      <c r="BE20" s="14"/>
      <c r="BF20" s="14"/>
      <c r="BG20" s="14" t="s">
        <v>405</v>
      </c>
      <c r="BH20" s="14"/>
      <c r="BI20" s="14" t="s">
        <v>405</v>
      </c>
      <c r="BJ20" s="14"/>
      <c r="BK20" s="14"/>
      <c r="BL20" s="14"/>
      <c r="BM20" s="14"/>
      <c r="BN20" s="14"/>
      <c r="BO20" s="14"/>
      <c r="BP20" s="14"/>
      <c r="BQ20" s="14"/>
      <c r="BR20" s="14"/>
      <c r="BS20" s="14"/>
      <c r="BT20" s="14"/>
      <c r="BU20" s="14"/>
      <c r="BV20" s="14"/>
      <c r="BW20" s="14"/>
      <c r="BX20" s="14"/>
      <c r="BY20" s="14"/>
      <c r="BZ20" s="14"/>
      <c r="CA20" s="14"/>
      <c r="CB20" s="18" t="s">
        <v>455</v>
      </c>
    </row>
    <row r="21" spans="1:80" ht="87.5">
      <c r="A21" s="6" t="s">
        <v>391</v>
      </c>
      <c r="B21" s="7" t="s">
        <v>392</v>
      </c>
      <c r="C21" s="8">
        <v>0.3</v>
      </c>
      <c r="D21" s="7" t="s">
        <v>393</v>
      </c>
      <c r="E21" s="8">
        <v>1</v>
      </c>
      <c r="F21" s="8">
        <v>1</v>
      </c>
      <c r="G21" s="8" t="s">
        <v>97</v>
      </c>
      <c r="H21" s="9" t="s">
        <v>98</v>
      </c>
      <c r="I21" s="10" t="s">
        <v>440</v>
      </c>
      <c r="J21" s="10" t="s">
        <v>449</v>
      </c>
      <c r="K21" s="10" t="s">
        <v>416</v>
      </c>
      <c r="L21" s="10" t="s">
        <v>255</v>
      </c>
      <c r="M21" s="10" t="s">
        <v>254</v>
      </c>
      <c r="N21" s="10" t="s">
        <v>323</v>
      </c>
      <c r="O21" s="14" t="s">
        <v>415</v>
      </c>
      <c r="P21" s="19" t="s">
        <v>416</v>
      </c>
      <c r="Q21" s="19" t="s">
        <v>450</v>
      </c>
      <c r="R21" s="19" t="s">
        <v>428</v>
      </c>
      <c r="S21" s="19" t="s">
        <v>324</v>
      </c>
      <c r="T21" s="11" t="s">
        <v>325</v>
      </c>
      <c r="U21" s="19" t="s">
        <v>27</v>
      </c>
      <c r="V21" s="19">
        <v>0</v>
      </c>
      <c r="W21" s="20">
        <v>0.1</v>
      </c>
      <c r="X21" s="20">
        <v>0.4</v>
      </c>
      <c r="Y21" s="20">
        <v>0.7</v>
      </c>
      <c r="Z21" s="20">
        <v>1</v>
      </c>
      <c r="AA21" s="20">
        <v>1</v>
      </c>
      <c r="AB21" s="21">
        <v>198000000</v>
      </c>
      <c r="AC21" s="19" t="s">
        <v>451</v>
      </c>
      <c r="AD21" s="14" t="s">
        <v>456</v>
      </c>
      <c r="AE21" s="15">
        <v>0</v>
      </c>
      <c r="AF21" s="27">
        <v>0.4</v>
      </c>
      <c r="AG21" s="14" t="s">
        <v>457</v>
      </c>
      <c r="AH21" s="17">
        <v>45306</v>
      </c>
      <c r="AI21" s="17">
        <v>45641</v>
      </c>
      <c r="AJ21" s="14" t="s">
        <v>458</v>
      </c>
      <c r="AK21" s="14" t="s">
        <v>404</v>
      </c>
      <c r="AL21" s="14"/>
      <c r="AM21" s="14"/>
      <c r="AN21" s="14"/>
      <c r="AO21" s="14"/>
      <c r="AP21" s="14"/>
      <c r="AQ21" s="14"/>
      <c r="AR21" s="14"/>
      <c r="AS21" s="14"/>
      <c r="AT21" s="14"/>
      <c r="AU21" s="14"/>
      <c r="AV21" s="14"/>
      <c r="AW21" s="14" t="s">
        <v>405</v>
      </c>
      <c r="AX21" s="14" t="s">
        <v>405</v>
      </c>
      <c r="AY21" s="14"/>
      <c r="AZ21" s="14"/>
      <c r="BA21" s="14" t="s">
        <v>405</v>
      </c>
      <c r="BB21" s="14"/>
      <c r="BC21" s="14"/>
      <c r="BD21" s="14"/>
      <c r="BE21" s="14"/>
      <c r="BF21" s="14"/>
      <c r="BG21" s="14" t="s">
        <v>405</v>
      </c>
      <c r="BH21" s="14"/>
      <c r="BI21" s="14" t="s">
        <v>405</v>
      </c>
      <c r="BJ21" s="14"/>
      <c r="BK21" s="14"/>
      <c r="BL21" s="14"/>
      <c r="BM21" s="14"/>
      <c r="BN21" s="14"/>
      <c r="BO21" s="14"/>
      <c r="BP21" s="14"/>
      <c r="BQ21" s="14"/>
      <c r="BR21" s="14"/>
      <c r="BS21" s="14"/>
      <c r="BT21" s="14"/>
      <c r="BU21" s="14"/>
      <c r="BV21" s="14"/>
      <c r="BW21" s="14"/>
      <c r="BX21" s="14"/>
      <c r="BY21" s="14"/>
      <c r="BZ21" s="14"/>
      <c r="CA21" s="14"/>
      <c r="CB21" s="18" t="s">
        <v>455</v>
      </c>
    </row>
    <row r="22" spans="1:80" ht="87.5">
      <c r="A22" s="6" t="s">
        <v>391</v>
      </c>
      <c r="B22" s="7" t="s">
        <v>392</v>
      </c>
      <c r="C22" s="8">
        <v>0.3</v>
      </c>
      <c r="D22" s="7" t="s">
        <v>393</v>
      </c>
      <c r="E22" s="8">
        <v>1</v>
      </c>
      <c r="F22" s="8">
        <v>1</v>
      </c>
      <c r="G22" s="8" t="s">
        <v>97</v>
      </c>
      <c r="H22" s="9" t="s">
        <v>98</v>
      </c>
      <c r="I22" s="10" t="s">
        <v>440</v>
      </c>
      <c r="J22" s="10" t="s">
        <v>449</v>
      </c>
      <c r="K22" s="10" t="s">
        <v>416</v>
      </c>
      <c r="L22" s="10" t="s">
        <v>255</v>
      </c>
      <c r="M22" s="10" t="s">
        <v>254</v>
      </c>
      <c r="N22" s="10" t="s">
        <v>323</v>
      </c>
      <c r="O22" s="14" t="s">
        <v>415</v>
      </c>
      <c r="P22" s="22" t="s">
        <v>416</v>
      </c>
      <c r="Q22" s="22" t="s">
        <v>450</v>
      </c>
      <c r="R22" s="22" t="s">
        <v>428</v>
      </c>
      <c r="S22" s="22" t="s">
        <v>324</v>
      </c>
      <c r="T22" s="11" t="s">
        <v>325</v>
      </c>
      <c r="U22" s="22" t="s">
        <v>27</v>
      </c>
      <c r="V22" s="22">
        <v>0</v>
      </c>
      <c r="W22" s="23">
        <v>0.1</v>
      </c>
      <c r="X22" s="23">
        <v>0.4</v>
      </c>
      <c r="Y22" s="23">
        <v>0.7</v>
      </c>
      <c r="Z22" s="23">
        <v>1</v>
      </c>
      <c r="AA22" s="23">
        <v>1</v>
      </c>
      <c r="AB22" s="24">
        <v>198000000</v>
      </c>
      <c r="AC22" s="22" t="s">
        <v>451</v>
      </c>
      <c r="AD22" s="14" t="s">
        <v>459</v>
      </c>
      <c r="AE22" s="15">
        <v>198000000</v>
      </c>
      <c r="AF22" s="27">
        <v>0.3</v>
      </c>
      <c r="AG22" s="14" t="s">
        <v>460</v>
      </c>
      <c r="AH22" s="17">
        <v>45306</v>
      </c>
      <c r="AI22" s="17">
        <v>45641</v>
      </c>
      <c r="AJ22" s="14" t="s">
        <v>461</v>
      </c>
      <c r="AK22" s="14" t="s">
        <v>404</v>
      </c>
      <c r="AL22" s="14"/>
      <c r="AM22" s="14" t="s">
        <v>405</v>
      </c>
      <c r="AN22" s="14" t="s">
        <v>405</v>
      </c>
      <c r="AO22" s="14"/>
      <c r="AP22" s="14"/>
      <c r="AQ22" s="14" t="s">
        <v>405</v>
      </c>
      <c r="AR22" s="14"/>
      <c r="AS22" s="14"/>
      <c r="AT22" s="14"/>
      <c r="AU22" s="14"/>
      <c r="AV22" s="14"/>
      <c r="AW22" s="14" t="s">
        <v>405</v>
      </c>
      <c r="AX22" s="14" t="s">
        <v>405</v>
      </c>
      <c r="AY22" s="14" t="s">
        <v>405</v>
      </c>
      <c r="AZ22" s="14" t="s">
        <v>405</v>
      </c>
      <c r="BA22" s="14" t="s">
        <v>405</v>
      </c>
      <c r="BB22" s="14" t="s">
        <v>405</v>
      </c>
      <c r="BC22" s="14" t="s">
        <v>405</v>
      </c>
      <c r="BD22" s="14" t="s">
        <v>405</v>
      </c>
      <c r="BE22" s="14" t="s">
        <v>405</v>
      </c>
      <c r="BF22" s="14"/>
      <c r="BG22" s="14" t="s">
        <v>405</v>
      </c>
      <c r="BH22" s="14"/>
      <c r="BI22" s="14" t="s">
        <v>405</v>
      </c>
      <c r="BJ22" s="14"/>
      <c r="BK22" s="14" t="s">
        <v>405</v>
      </c>
      <c r="BL22" s="14"/>
      <c r="BM22" s="14"/>
      <c r="BN22" s="14"/>
      <c r="BO22" s="14"/>
      <c r="BP22" s="14"/>
      <c r="BQ22" s="14"/>
      <c r="BR22" s="14" t="s">
        <v>405</v>
      </c>
      <c r="BS22" s="14"/>
      <c r="BT22" s="14"/>
      <c r="BU22" s="14"/>
      <c r="BV22" s="14"/>
      <c r="BW22" s="14"/>
      <c r="BX22" s="14"/>
      <c r="BY22" s="14"/>
      <c r="BZ22" s="14"/>
      <c r="CA22" s="14"/>
      <c r="CB22" s="18" t="s">
        <v>455</v>
      </c>
    </row>
    <row r="23" spans="1:80" ht="87.5">
      <c r="A23" s="6" t="s">
        <v>391</v>
      </c>
      <c r="B23" s="7" t="s">
        <v>392</v>
      </c>
      <c r="C23" s="8">
        <v>0.3</v>
      </c>
      <c r="D23" s="7" t="s">
        <v>393</v>
      </c>
      <c r="E23" s="8">
        <v>1</v>
      </c>
      <c r="F23" s="8">
        <v>1</v>
      </c>
      <c r="G23" s="8" t="s">
        <v>97</v>
      </c>
      <c r="H23" s="9" t="s">
        <v>98</v>
      </c>
      <c r="I23" s="10" t="s">
        <v>440</v>
      </c>
      <c r="J23" s="10" t="s">
        <v>462</v>
      </c>
      <c r="K23" s="10" t="s">
        <v>426</v>
      </c>
      <c r="L23" s="10" t="s">
        <v>202</v>
      </c>
      <c r="M23" s="14" t="s">
        <v>160</v>
      </c>
      <c r="N23" s="29" t="s">
        <v>314</v>
      </c>
      <c r="O23" s="11" t="s">
        <v>425</v>
      </c>
      <c r="P23" s="11" t="s">
        <v>426</v>
      </c>
      <c r="Q23" s="11" t="s">
        <v>162</v>
      </c>
      <c r="R23" s="11" t="s">
        <v>463</v>
      </c>
      <c r="S23" s="14" t="s">
        <v>315</v>
      </c>
      <c r="T23" s="30" t="s">
        <v>316</v>
      </c>
      <c r="U23" s="14" t="s">
        <v>27</v>
      </c>
      <c r="V23" s="14" t="s">
        <v>49</v>
      </c>
      <c r="W23" s="16">
        <v>0.375</v>
      </c>
      <c r="X23" s="16">
        <v>0.5</v>
      </c>
      <c r="Y23" s="16">
        <v>1</v>
      </c>
      <c r="Z23" s="16">
        <v>0</v>
      </c>
      <c r="AA23" s="16">
        <v>1</v>
      </c>
      <c r="AB23" s="15">
        <v>9945000000</v>
      </c>
      <c r="AC23" s="14" t="s">
        <v>429</v>
      </c>
      <c r="AD23" s="14" t="s">
        <v>464</v>
      </c>
      <c r="AE23" s="26">
        <v>9945000000</v>
      </c>
      <c r="AF23" s="16">
        <v>0.25</v>
      </c>
      <c r="AG23" s="14" t="s">
        <v>465</v>
      </c>
      <c r="AH23" s="17">
        <v>45337</v>
      </c>
      <c r="AI23" s="17">
        <v>45657</v>
      </c>
      <c r="AJ23" s="14" t="s">
        <v>466</v>
      </c>
      <c r="AK23" s="14" t="s">
        <v>433</v>
      </c>
      <c r="AL23" s="14"/>
      <c r="AM23" s="14"/>
      <c r="AN23" s="14"/>
      <c r="AO23" s="14"/>
      <c r="AP23" s="14"/>
      <c r="AQ23" s="14"/>
      <c r="AR23" s="14"/>
      <c r="AS23" s="14"/>
      <c r="AT23" s="14"/>
      <c r="AU23" s="14"/>
      <c r="AV23" s="14"/>
      <c r="AW23" s="14" t="s">
        <v>405</v>
      </c>
      <c r="AX23" s="14"/>
      <c r="AY23" s="14"/>
      <c r="AZ23" s="14" t="s">
        <v>405</v>
      </c>
      <c r="BA23" s="14"/>
      <c r="BB23" s="14"/>
      <c r="BC23" s="14"/>
      <c r="BD23" s="14"/>
      <c r="BE23" s="14"/>
      <c r="BF23" s="14"/>
      <c r="BG23" s="14" t="s">
        <v>405</v>
      </c>
      <c r="BH23" s="14"/>
      <c r="BI23" s="14" t="s">
        <v>405</v>
      </c>
      <c r="BJ23" s="14"/>
      <c r="BK23" s="14"/>
      <c r="BL23" s="14"/>
      <c r="BM23" s="14"/>
      <c r="BN23" s="14"/>
      <c r="BO23" s="14"/>
      <c r="BP23" s="14"/>
      <c r="BQ23" s="14"/>
      <c r="BR23" s="14"/>
      <c r="BS23" s="14"/>
      <c r="BT23" s="14"/>
      <c r="BU23" s="14"/>
      <c r="BV23" s="14"/>
      <c r="BW23" s="14"/>
      <c r="BX23" s="14"/>
      <c r="BY23" s="14"/>
      <c r="BZ23" s="14"/>
      <c r="CA23" s="14"/>
      <c r="CB23" s="18" t="s">
        <v>467</v>
      </c>
    </row>
    <row r="24" spans="1:80" ht="87.5">
      <c r="A24" s="6" t="s">
        <v>391</v>
      </c>
      <c r="B24" s="7" t="s">
        <v>392</v>
      </c>
      <c r="C24" s="8">
        <v>0.3</v>
      </c>
      <c r="D24" s="7" t="s">
        <v>393</v>
      </c>
      <c r="E24" s="8">
        <v>1</v>
      </c>
      <c r="F24" s="8">
        <v>1</v>
      </c>
      <c r="G24" s="8" t="s">
        <v>97</v>
      </c>
      <c r="H24" s="9" t="s">
        <v>98</v>
      </c>
      <c r="I24" s="10" t="s">
        <v>440</v>
      </c>
      <c r="J24" s="10" t="s">
        <v>462</v>
      </c>
      <c r="K24" s="10" t="s">
        <v>426</v>
      </c>
      <c r="L24" s="10" t="s">
        <v>245</v>
      </c>
      <c r="M24" s="14" t="s">
        <v>162</v>
      </c>
      <c r="N24" s="29" t="s">
        <v>314</v>
      </c>
      <c r="O24" s="11" t="s">
        <v>425</v>
      </c>
      <c r="P24" s="19" t="s">
        <v>426</v>
      </c>
      <c r="Q24" s="19" t="s">
        <v>162</v>
      </c>
      <c r="R24" s="19" t="s">
        <v>463</v>
      </c>
      <c r="S24" s="14" t="s">
        <v>317</v>
      </c>
      <c r="T24" s="30" t="s">
        <v>316</v>
      </c>
      <c r="U24" s="14" t="s">
        <v>27</v>
      </c>
      <c r="V24" s="14" t="s">
        <v>49</v>
      </c>
      <c r="W24" s="16">
        <v>0</v>
      </c>
      <c r="X24" s="16">
        <v>0.375</v>
      </c>
      <c r="Y24" s="16">
        <v>0.5</v>
      </c>
      <c r="Z24" s="16">
        <v>1</v>
      </c>
      <c r="AA24" s="16">
        <v>1</v>
      </c>
      <c r="AB24" s="15">
        <v>86850000</v>
      </c>
      <c r="AC24" s="14" t="s">
        <v>429</v>
      </c>
      <c r="AD24" s="14" t="s">
        <v>468</v>
      </c>
      <c r="AE24" s="26">
        <v>86850000</v>
      </c>
      <c r="AF24" s="16">
        <v>0.15</v>
      </c>
      <c r="AG24" s="14" t="s">
        <v>469</v>
      </c>
      <c r="AH24" s="17">
        <v>45352</v>
      </c>
      <c r="AI24" s="17">
        <v>45657</v>
      </c>
      <c r="AJ24" s="14" t="s">
        <v>466</v>
      </c>
      <c r="AK24" s="14" t="s">
        <v>433</v>
      </c>
      <c r="AL24" s="14"/>
      <c r="AM24" s="14"/>
      <c r="AN24" s="14"/>
      <c r="AO24" s="14"/>
      <c r="AP24" s="14"/>
      <c r="AQ24" s="14"/>
      <c r="AR24" s="14"/>
      <c r="AS24" s="14"/>
      <c r="AT24" s="14"/>
      <c r="AU24" s="14"/>
      <c r="AV24" s="14"/>
      <c r="AW24" s="14" t="s">
        <v>405</v>
      </c>
      <c r="AX24" s="14"/>
      <c r="AY24" s="14"/>
      <c r="AZ24" s="14" t="s">
        <v>405</v>
      </c>
      <c r="BA24" s="14" t="s">
        <v>405</v>
      </c>
      <c r="BB24" s="14"/>
      <c r="BC24" s="14"/>
      <c r="BD24" s="14"/>
      <c r="BE24" s="14"/>
      <c r="BF24" s="14"/>
      <c r="BG24" s="14" t="s">
        <v>405</v>
      </c>
      <c r="BH24" s="14"/>
      <c r="BI24" s="14" t="s">
        <v>405</v>
      </c>
      <c r="BJ24" s="14" t="s">
        <v>405</v>
      </c>
      <c r="BK24" s="14"/>
      <c r="BL24" s="14"/>
      <c r="BM24" s="14"/>
      <c r="BN24" s="14"/>
      <c r="BO24" s="14"/>
      <c r="BP24" s="14"/>
      <c r="BQ24" s="14"/>
      <c r="BR24" s="14"/>
      <c r="BS24" s="14"/>
      <c r="BT24" s="14"/>
      <c r="BU24" s="14"/>
      <c r="BV24" s="14"/>
      <c r="BW24" s="14"/>
      <c r="BX24" s="14"/>
      <c r="BY24" s="14"/>
      <c r="BZ24" s="14"/>
      <c r="CA24" s="14"/>
      <c r="CB24" s="18" t="s">
        <v>467</v>
      </c>
    </row>
    <row r="25" spans="1:80" ht="89.25" customHeight="1">
      <c r="A25" s="6" t="s">
        <v>391</v>
      </c>
      <c r="B25" s="7" t="s">
        <v>392</v>
      </c>
      <c r="C25" s="8">
        <v>0.3</v>
      </c>
      <c r="D25" s="7" t="s">
        <v>393</v>
      </c>
      <c r="E25" s="8">
        <v>1</v>
      </c>
      <c r="F25" s="8">
        <v>1</v>
      </c>
      <c r="G25" s="8" t="s">
        <v>97</v>
      </c>
      <c r="H25" s="9" t="s">
        <v>98</v>
      </c>
      <c r="I25" s="10" t="s">
        <v>440</v>
      </c>
      <c r="J25" s="10" t="s">
        <v>462</v>
      </c>
      <c r="K25" s="10" t="s">
        <v>426</v>
      </c>
      <c r="L25" s="10" t="s">
        <v>174</v>
      </c>
      <c r="M25" s="14" t="s">
        <v>240</v>
      </c>
      <c r="N25" s="31" t="s">
        <v>311</v>
      </c>
      <c r="O25" s="11" t="s">
        <v>425</v>
      </c>
      <c r="P25" s="22" t="s">
        <v>426</v>
      </c>
      <c r="Q25" s="22" t="s">
        <v>427</v>
      </c>
      <c r="R25" s="22" t="s">
        <v>428</v>
      </c>
      <c r="S25" s="14" t="s">
        <v>312</v>
      </c>
      <c r="T25" s="14" t="s">
        <v>313</v>
      </c>
      <c r="U25" s="14" t="s">
        <v>27</v>
      </c>
      <c r="V25" s="14" t="s">
        <v>49</v>
      </c>
      <c r="W25" s="16">
        <v>0</v>
      </c>
      <c r="X25" s="16">
        <v>0.33</v>
      </c>
      <c r="Y25" s="16">
        <v>0.66</v>
      </c>
      <c r="Z25" s="16">
        <v>1</v>
      </c>
      <c r="AA25" s="16">
        <v>1</v>
      </c>
      <c r="AB25" s="15">
        <v>4400000000</v>
      </c>
      <c r="AC25" s="14" t="s">
        <v>429</v>
      </c>
      <c r="AD25" s="14" t="s">
        <v>470</v>
      </c>
      <c r="AE25" s="26">
        <v>4400000000</v>
      </c>
      <c r="AF25" s="16">
        <v>0.25</v>
      </c>
      <c r="AG25" s="14" t="s">
        <v>431</v>
      </c>
      <c r="AH25" s="17">
        <v>45352</v>
      </c>
      <c r="AI25" s="17">
        <v>45657</v>
      </c>
      <c r="AJ25" s="14" t="s">
        <v>432</v>
      </c>
      <c r="AK25" s="14" t="s">
        <v>433</v>
      </c>
      <c r="AL25" s="14" t="s">
        <v>405</v>
      </c>
      <c r="AM25" s="14"/>
      <c r="AN25" s="14"/>
      <c r="AO25" s="14"/>
      <c r="AP25" s="14"/>
      <c r="AQ25" s="14"/>
      <c r="AR25" s="14"/>
      <c r="AS25" s="14"/>
      <c r="AT25" s="14"/>
      <c r="AU25" s="14"/>
      <c r="AV25" s="14"/>
      <c r="AW25" s="14" t="s">
        <v>405</v>
      </c>
      <c r="AX25" s="14"/>
      <c r="AY25" s="14"/>
      <c r="AZ25" s="14" t="s">
        <v>405</v>
      </c>
      <c r="BA25" s="14" t="s">
        <v>405</v>
      </c>
      <c r="BB25" s="14"/>
      <c r="BC25" s="14"/>
      <c r="BD25" s="14"/>
      <c r="BE25" s="14"/>
      <c r="BF25" s="14"/>
      <c r="BG25" s="14" t="s">
        <v>405</v>
      </c>
      <c r="BH25" s="14"/>
      <c r="BI25" s="14" t="s">
        <v>405</v>
      </c>
      <c r="BJ25" s="14" t="s">
        <v>405</v>
      </c>
      <c r="BK25" s="14"/>
      <c r="BL25" s="14"/>
      <c r="BM25" s="14"/>
      <c r="BN25" s="14"/>
      <c r="BO25" s="14"/>
      <c r="BP25" s="14"/>
      <c r="BQ25" s="14"/>
      <c r="BR25" s="14"/>
      <c r="BS25" s="14"/>
      <c r="BT25" s="14"/>
      <c r="BU25" s="14"/>
      <c r="BV25" s="14"/>
      <c r="BW25" s="14"/>
      <c r="BX25" s="14"/>
      <c r="BY25" s="14"/>
      <c r="BZ25" s="14"/>
      <c r="CA25" s="14"/>
      <c r="CB25" s="18" t="s">
        <v>471</v>
      </c>
    </row>
    <row r="26" spans="1:80" ht="75">
      <c r="A26" s="6" t="s">
        <v>391</v>
      </c>
      <c r="B26" s="7" t="s">
        <v>392</v>
      </c>
      <c r="C26" s="8">
        <v>0.3</v>
      </c>
      <c r="D26" s="7" t="s">
        <v>393</v>
      </c>
      <c r="E26" s="8">
        <v>1</v>
      </c>
      <c r="F26" s="8">
        <v>1</v>
      </c>
      <c r="G26" s="8" t="s">
        <v>97</v>
      </c>
      <c r="H26" s="9" t="s">
        <v>98</v>
      </c>
      <c r="I26" s="10" t="s">
        <v>440</v>
      </c>
      <c r="J26" s="10" t="s">
        <v>472</v>
      </c>
      <c r="K26" s="10" t="s">
        <v>396</v>
      </c>
      <c r="L26" s="10" t="s">
        <v>221</v>
      </c>
      <c r="M26" s="10" t="s">
        <v>249</v>
      </c>
      <c r="N26" s="10" t="s">
        <v>320</v>
      </c>
      <c r="O26" s="11" t="s">
        <v>397</v>
      </c>
      <c r="P26" s="11" t="s">
        <v>396</v>
      </c>
      <c r="Q26" s="11" t="s">
        <v>473</v>
      </c>
      <c r="R26" s="11" t="s">
        <v>474</v>
      </c>
      <c r="S26" s="11" t="s">
        <v>321</v>
      </c>
      <c r="T26" s="11" t="s">
        <v>322</v>
      </c>
      <c r="U26" s="11" t="s">
        <v>27</v>
      </c>
      <c r="V26" s="14" t="s">
        <v>49</v>
      </c>
      <c r="W26" s="12">
        <v>0.25</v>
      </c>
      <c r="X26" s="12">
        <v>0.5</v>
      </c>
      <c r="Y26" s="12">
        <v>0.75</v>
      </c>
      <c r="Z26" s="12">
        <v>1</v>
      </c>
      <c r="AA26" s="12">
        <v>1</v>
      </c>
      <c r="AB26" s="13">
        <v>4400000000</v>
      </c>
      <c r="AC26" s="11" t="s">
        <v>429</v>
      </c>
      <c r="AD26" s="14" t="s">
        <v>475</v>
      </c>
      <c r="AE26" s="15">
        <v>0</v>
      </c>
      <c r="AF26" s="16">
        <v>0.3</v>
      </c>
      <c r="AG26" s="14" t="s">
        <v>476</v>
      </c>
      <c r="AH26" s="17">
        <v>45292</v>
      </c>
      <c r="AI26" s="17">
        <v>45443</v>
      </c>
      <c r="AJ26" s="14" t="s">
        <v>472</v>
      </c>
      <c r="AK26" s="14" t="s">
        <v>404</v>
      </c>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8" t="s">
        <v>477</v>
      </c>
    </row>
    <row r="27" spans="1:80" ht="75">
      <c r="A27" s="6" t="s">
        <v>391</v>
      </c>
      <c r="B27" s="7" t="s">
        <v>392</v>
      </c>
      <c r="C27" s="8">
        <v>0.3</v>
      </c>
      <c r="D27" s="7" t="s">
        <v>393</v>
      </c>
      <c r="E27" s="8">
        <v>1</v>
      </c>
      <c r="F27" s="8">
        <v>1</v>
      </c>
      <c r="G27" s="8" t="s">
        <v>97</v>
      </c>
      <c r="H27" s="9" t="s">
        <v>98</v>
      </c>
      <c r="I27" s="10" t="s">
        <v>440</v>
      </c>
      <c r="J27" s="10" t="s">
        <v>472</v>
      </c>
      <c r="K27" s="10" t="s">
        <v>396</v>
      </c>
      <c r="L27" s="10" t="s">
        <v>221</v>
      </c>
      <c r="M27" s="10" t="s">
        <v>249</v>
      </c>
      <c r="N27" s="10" t="s">
        <v>320</v>
      </c>
      <c r="O27" s="11" t="s">
        <v>397</v>
      </c>
      <c r="P27" s="19" t="s">
        <v>396</v>
      </c>
      <c r="Q27" s="22" t="s">
        <v>473</v>
      </c>
      <c r="R27" s="22" t="s">
        <v>474</v>
      </c>
      <c r="S27" s="22" t="s">
        <v>321</v>
      </c>
      <c r="T27" s="11" t="s">
        <v>322</v>
      </c>
      <c r="U27" s="22" t="s">
        <v>27</v>
      </c>
      <c r="V27" s="14" t="s">
        <v>49</v>
      </c>
      <c r="W27" s="23">
        <v>0.25</v>
      </c>
      <c r="X27" s="23">
        <v>0.5</v>
      </c>
      <c r="Y27" s="23">
        <v>0.75</v>
      </c>
      <c r="Z27" s="23">
        <v>1</v>
      </c>
      <c r="AA27" s="23">
        <v>1</v>
      </c>
      <c r="AB27" s="13">
        <v>4400000000</v>
      </c>
      <c r="AC27" s="22" t="s">
        <v>429</v>
      </c>
      <c r="AD27" s="14" t="s">
        <v>478</v>
      </c>
      <c r="AE27" s="15">
        <v>0</v>
      </c>
      <c r="AF27" s="16">
        <v>0.7</v>
      </c>
      <c r="AG27" s="14" t="s">
        <v>479</v>
      </c>
      <c r="AH27" s="17">
        <v>45292</v>
      </c>
      <c r="AI27" s="17">
        <v>45657</v>
      </c>
      <c r="AJ27" s="14" t="s">
        <v>472</v>
      </c>
      <c r="AK27" s="14" t="s">
        <v>404</v>
      </c>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8" t="s">
        <v>477</v>
      </c>
    </row>
    <row r="28" spans="1:80" ht="87.5">
      <c r="A28" s="6" t="s">
        <v>391</v>
      </c>
      <c r="B28" s="7" t="s">
        <v>392</v>
      </c>
      <c r="C28" s="8">
        <v>0.3</v>
      </c>
      <c r="D28" s="7" t="s">
        <v>393</v>
      </c>
      <c r="E28" s="8">
        <v>1</v>
      </c>
      <c r="F28" s="8">
        <v>1</v>
      </c>
      <c r="G28" s="8" t="s">
        <v>97</v>
      </c>
      <c r="H28" s="9" t="s">
        <v>98</v>
      </c>
      <c r="I28" s="10" t="s">
        <v>440</v>
      </c>
      <c r="J28" s="10" t="s">
        <v>480</v>
      </c>
      <c r="K28" s="10" t="s">
        <v>481</v>
      </c>
      <c r="L28" s="10" t="s">
        <v>99</v>
      </c>
      <c r="M28" s="9" t="s">
        <v>100</v>
      </c>
      <c r="N28" s="9" t="s">
        <v>66</v>
      </c>
      <c r="O28" s="14" t="s">
        <v>482</v>
      </c>
      <c r="P28" s="14" t="s">
        <v>481</v>
      </c>
      <c r="Q28" s="14" t="s">
        <v>483</v>
      </c>
      <c r="R28" s="14" t="s">
        <v>484</v>
      </c>
      <c r="S28" s="11" t="s">
        <v>101</v>
      </c>
      <c r="T28" s="11" t="s">
        <v>66</v>
      </c>
      <c r="U28" s="11" t="s">
        <v>27</v>
      </c>
      <c r="V28" s="12">
        <v>0.499</v>
      </c>
      <c r="W28" s="12">
        <v>0</v>
      </c>
      <c r="X28" s="12">
        <v>0.14000000000000001</v>
      </c>
      <c r="Y28" s="12">
        <v>0.4</v>
      </c>
      <c r="Z28" s="12">
        <v>1</v>
      </c>
      <c r="AA28" s="12">
        <v>1</v>
      </c>
      <c r="AB28" s="13">
        <v>15322000000</v>
      </c>
      <c r="AC28" s="11" t="s">
        <v>485</v>
      </c>
      <c r="AD28" s="14" t="s">
        <v>103</v>
      </c>
      <c r="AE28" s="15">
        <v>0</v>
      </c>
      <c r="AF28" s="16">
        <v>0.2</v>
      </c>
      <c r="AG28" s="14" t="s">
        <v>104</v>
      </c>
      <c r="AH28" s="17">
        <v>45306</v>
      </c>
      <c r="AI28" s="17">
        <v>45412</v>
      </c>
      <c r="AJ28" s="14" t="s">
        <v>105</v>
      </c>
      <c r="AK28" s="14" t="s">
        <v>404</v>
      </c>
      <c r="AL28" s="14" t="s">
        <v>405</v>
      </c>
      <c r="AM28" s="14"/>
      <c r="AN28" s="14"/>
      <c r="AO28" s="14"/>
      <c r="AP28" s="14"/>
      <c r="AQ28" s="14"/>
      <c r="AR28" s="14"/>
      <c r="AS28" s="14"/>
      <c r="AT28" s="14"/>
      <c r="AU28" s="14"/>
      <c r="AV28" s="14"/>
      <c r="AW28" s="14" t="s">
        <v>405</v>
      </c>
      <c r="AX28" s="14" t="s">
        <v>405</v>
      </c>
      <c r="AY28" s="14"/>
      <c r="AZ28" s="14"/>
      <c r="BA28" s="14"/>
      <c r="BB28" s="14"/>
      <c r="BC28" s="14"/>
      <c r="BD28" s="14"/>
      <c r="BE28" s="14"/>
      <c r="BF28" s="14"/>
      <c r="BG28" s="14" t="s">
        <v>405</v>
      </c>
      <c r="BH28" s="14"/>
      <c r="BI28" s="14" t="s">
        <v>405</v>
      </c>
      <c r="BJ28" s="14"/>
      <c r="BK28" s="14"/>
      <c r="BL28" s="14"/>
      <c r="BM28" s="14"/>
      <c r="BN28" s="14"/>
      <c r="BO28" s="14"/>
      <c r="BP28" s="14"/>
      <c r="BQ28" s="14"/>
      <c r="BR28" s="14"/>
      <c r="BS28" s="14"/>
      <c r="BT28" s="14"/>
      <c r="BU28" s="14"/>
      <c r="BV28" s="14"/>
      <c r="BW28" s="14"/>
      <c r="BX28" s="14"/>
      <c r="BY28" s="14"/>
      <c r="BZ28" s="14"/>
      <c r="CA28" s="14"/>
      <c r="CB28" s="18" t="s">
        <v>102</v>
      </c>
    </row>
    <row r="29" spans="1:80" ht="87.5">
      <c r="A29" s="6" t="s">
        <v>391</v>
      </c>
      <c r="B29" s="7" t="s">
        <v>392</v>
      </c>
      <c r="C29" s="8">
        <v>0.3</v>
      </c>
      <c r="D29" s="7" t="s">
        <v>393</v>
      </c>
      <c r="E29" s="8">
        <v>1</v>
      </c>
      <c r="F29" s="8">
        <v>1</v>
      </c>
      <c r="G29" s="8" t="s">
        <v>97</v>
      </c>
      <c r="H29" s="9" t="s">
        <v>98</v>
      </c>
      <c r="I29" s="10" t="s">
        <v>440</v>
      </c>
      <c r="J29" s="10" t="s">
        <v>480</v>
      </c>
      <c r="K29" s="10" t="s">
        <v>481</v>
      </c>
      <c r="L29" s="10" t="s">
        <v>99</v>
      </c>
      <c r="M29" s="9" t="s">
        <v>100</v>
      </c>
      <c r="N29" s="9" t="s">
        <v>66</v>
      </c>
      <c r="O29" s="14" t="s">
        <v>482</v>
      </c>
      <c r="P29" s="14" t="s">
        <v>481</v>
      </c>
      <c r="Q29" s="14" t="s">
        <v>483</v>
      </c>
      <c r="R29" s="14" t="s">
        <v>484</v>
      </c>
      <c r="S29" s="19" t="s">
        <v>101</v>
      </c>
      <c r="T29" s="11" t="s">
        <v>66</v>
      </c>
      <c r="U29" s="19" t="s">
        <v>27</v>
      </c>
      <c r="V29" s="20">
        <v>0.499</v>
      </c>
      <c r="W29" s="20">
        <v>0</v>
      </c>
      <c r="X29" s="20">
        <v>0.14000000000000001</v>
      </c>
      <c r="Y29" s="20">
        <v>0.4</v>
      </c>
      <c r="Z29" s="20">
        <v>1</v>
      </c>
      <c r="AA29" s="20">
        <v>1</v>
      </c>
      <c r="AB29" s="21">
        <v>15322000000</v>
      </c>
      <c r="AC29" s="19" t="s">
        <v>485</v>
      </c>
      <c r="AD29" s="14" t="s">
        <v>106</v>
      </c>
      <c r="AE29" s="15">
        <v>15322000000</v>
      </c>
      <c r="AF29" s="16">
        <v>0.5</v>
      </c>
      <c r="AG29" s="14" t="s">
        <v>107</v>
      </c>
      <c r="AH29" s="17">
        <v>45292</v>
      </c>
      <c r="AI29" s="17">
        <v>45657</v>
      </c>
      <c r="AJ29" s="14" t="s">
        <v>105</v>
      </c>
      <c r="AK29" s="14" t="s">
        <v>404</v>
      </c>
      <c r="AL29" s="14"/>
      <c r="AM29" s="14" t="s">
        <v>405</v>
      </c>
      <c r="AN29" s="14" t="s">
        <v>405</v>
      </c>
      <c r="AO29" s="14"/>
      <c r="AP29" s="14"/>
      <c r="AQ29" s="14" t="s">
        <v>405</v>
      </c>
      <c r="AR29" s="14"/>
      <c r="AS29" s="14"/>
      <c r="AT29" s="14"/>
      <c r="AU29" s="14"/>
      <c r="AV29" s="14"/>
      <c r="AW29" s="14" t="s">
        <v>405</v>
      </c>
      <c r="AX29" s="14" t="s">
        <v>405</v>
      </c>
      <c r="AY29" s="14"/>
      <c r="AZ29" s="14" t="s">
        <v>405</v>
      </c>
      <c r="BA29" s="14" t="s">
        <v>405</v>
      </c>
      <c r="BB29" s="14"/>
      <c r="BC29" s="14" t="s">
        <v>405</v>
      </c>
      <c r="BD29" s="14"/>
      <c r="BE29" s="14"/>
      <c r="BF29" s="14"/>
      <c r="BG29" s="14" t="s">
        <v>405</v>
      </c>
      <c r="BH29" s="14"/>
      <c r="BI29" s="14" t="s">
        <v>405</v>
      </c>
      <c r="BJ29" s="14" t="s">
        <v>405</v>
      </c>
      <c r="BK29" s="14"/>
      <c r="BL29" s="14"/>
      <c r="BM29" s="14"/>
      <c r="BN29" s="14"/>
      <c r="BO29" s="14"/>
      <c r="BP29" s="14"/>
      <c r="BQ29" s="14"/>
      <c r="BR29" s="14" t="s">
        <v>405</v>
      </c>
      <c r="BS29" s="14"/>
      <c r="BT29" s="14"/>
      <c r="BU29" s="14"/>
      <c r="BV29" s="14"/>
      <c r="BW29" s="14"/>
      <c r="BX29" s="14"/>
      <c r="BY29" s="14"/>
      <c r="BZ29" s="14"/>
      <c r="CA29" s="14"/>
      <c r="CB29" s="18" t="s">
        <v>102</v>
      </c>
    </row>
    <row r="30" spans="1:80" ht="87.5">
      <c r="A30" s="6" t="s">
        <v>391</v>
      </c>
      <c r="B30" s="7" t="s">
        <v>392</v>
      </c>
      <c r="C30" s="8">
        <v>0.3</v>
      </c>
      <c r="D30" s="7" t="s">
        <v>393</v>
      </c>
      <c r="E30" s="8">
        <v>1</v>
      </c>
      <c r="F30" s="8">
        <v>1</v>
      </c>
      <c r="G30" s="8" t="s">
        <v>97</v>
      </c>
      <c r="H30" s="9" t="s">
        <v>98</v>
      </c>
      <c r="I30" s="10" t="s">
        <v>440</v>
      </c>
      <c r="J30" s="10" t="s">
        <v>480</v>
      </c>
      <c r="K30" s="10" t="s">
        <v>481</v>
      </c>
      <c r="L30" s="10" t="s">
        <v>99</v>
      </c>
      <c r="M30" s="9" t="s">
        <v>100</v>
      </c>
      <c r="N30" s="9" t="s">
        <v>66</v>
      </c>
      <c r="O30" s="14" t="s">
        <v>482</v>
      </c>
      <c r="P30" s="14" t="s">
        <v>481</v>
      </c>
      <c r="Q30" s="14" t="s">
        <v>483</v>
      </c>
      <c r="R30" s="14" t="s">
        <v>484</v>
      </c>
      <c r="S30" s="19" t="s">
        <v>101</v>
      </c>
      <c r="T30" s="11" t="s">
        <v>66</v>
      </c>
      <c r="U30" s="19" t="s">
        <v>27</v>
      </c>
      <c r="V30" s="20">
        <v>0.499</v>
      </c>
      <c r="W30" s="20">
        <v>0</v>
      </c>
      <c r="X30" s="20">
        <v>0.14000000000000001</v>
      </c>
      <c r="Y30" s="20">
        <v>0.4</v>
      </c>
      <c r="Z30" s="20">
        <v>1</v>
      </c>
      <c r="AA30" s="20">
        <v>1</v>
      </c>
      <c r="AB30" s="21">
        <v>15322000000</v>
      </c>
      <c r="AC30" s="19" t="s">
        <v>485</v>
      </c>
      <c r="AD30" s="14" t="s">
        <v>110</v>
      </c>
      <c r="AE30" s="15">
        <v>0</v>
      </c>
      <c r="AF30" s="16">
        <v>0.1</v>
      </c>
      <c r="AG30" s="14" t="s">
        <v>111</v>
      </c>
      <c r="AH30" s="17">
        <v>45323</v>
      </c>
      <c r="AI30" s="17">
        <v>45657</v>
      </c>
      <c r="AJ30" s="14" t="s">
        <v>105</v>
      </c>
      <c r="AK30" s="14" t="s">
        <v>404</v>
      </c>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8" t="s">
        <v>102</v>
      </c>
    </row>
    <row r="31" spans="1:80" ht="87.5">
      <c r="A31" s="6" t="s">
        <v>391</v>
      </c>
      <c r="B31" s="7" t="s">
        <v>392</v>
      </c>
      <c r="C31" s="8">
        <v>0.3</v>
      </c>
      <c r="D31" s="7" t="s">
        <v>393</v>
      </c>
      <c r="E31" s="8">
        <v>1</v>
      </c>
      <c r="F31" s="8">
        <v>1</v>
      </c>
      <c r="G31" s="8" t="s">
        <v>97</v>
      </c>
      <c r="H31" s="9" t="s">
        <v>98</v>
      </c>
      <c r="I31" s="10" t="s">
        <v>440</v>
      </c>
      <c r="J31" s="10" t="s">
        <v>480</v>
      </c>
      <c r="K31" s="10" t="s">
        <v>481</v>
      </c>
      <c r="L31" s="10" t="s">
        <v>99</v>
      </c>
      <c r="M31" s="9" t="s">
        <v>100</v>
      </c>
      <c r="N31" s="9" t="s">
        <v>66</v>
      </c>
      <c r="O31" s="14" t="s">
        <v>482</v>
      </c>
      <c r="P31" s="14" t="s">
        <v>481</v>
      </c>
      <c r="Q31" s="14" t="s">
        <v>483</v>
      </c>
      <c r="R31" s="14" t="s">
        <v>484</v>
      </c>
      <c r="S31" s="22" t="s">
        <v>101</v>
      </c>
      <c r="T31" s="11" t="s">
        <v>66</v>
      </c>
      <c r="U31" s="22" t="s">
        <v>27</v>
      </c>
      <c r="V31" s="23">
        <v>0.499</v>
      </c>
      <c r="W31" s="23">
        <v>0</v>
      </c>
      <c r="X31" s="23">
        <v>0.14000000000000001</v>
      </c>
      <c r="Y31" s="23">
        <v>0.4</v>
      </c>
      <c r="Z31" s="23">
        <v>1</v>
      </c>
      <c r="AA31" s="23">
        <v>1</v>
      </c>
      <c r="AB31" s="24">
        <v>15322000000</v>
      </c>
      <c r="AC31" s="22" t="s">
        <v>485</v>
      </c>
      <c r="AD31" s="14" t="s">
        <v>108</v>
      </c>
      <c r="AE31" s="15">
        <v>0</v>
      </c>
      <c r="AF31" s="16">
        <v>0.2</v>
      </c>
      <c r="AG31" s="14" t="s">
        <v>109</v>
      </c>
      <c r="AH31" s="17">
        <v>45292</v>
      </c>
      <c r="AI31" s="17">
        <v>45657</v>
      </c>
      <c r="AJ31" s="14" t="s">
        <v>105</v>
      </c>
      <c r="AK31" s="14" t="s">
        <v>404</v>
      </c>
      <c r="AL31" s="14"/>
      <c r="AM31" s="14"/>
      <c r="AN31" s="14"/>
      <c r="AO31" s="14"/>
      <c r="AP31" s="14"/>
      <c r="AQ31" s="14"/>
      <c r="AR31" s="14"/>
      <c r="AS31" s="14"/>
      <c r="AT31" s="14"/>
      <c r="AU31" s="14"/>
      <c r="AV31" s="14"/>
      <c r="AW31" s="14"/>
      <c r="AX31" s="14"/>
      <c r="AY31" s="14"/>
      <c r="AZ31" s="14" t="s">
        <v>405</v>
      </c>
      <c r="BA31" s="14" t="s">
        <v>405</v>
      </c>
      <c r="BB31" s="14" t="s">
        <v>405</v>
      </c>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8" t="s">
        <v>102</v>
      </c>
    </row>
    <row r="32" spans="1:80" ht="75">
      <c r="A32" s="6" t="s">
        <v>391</v>
      </c>
      <c r="B32" s="7" t="s">
        <v>392</v>
      </c>
      <c r="C32" s="8">
        <v>0.3</v>
      </c>
      <c r="D32" s="7" t="s">
        <v>393</v>
      </c>
      <c r="E32" s="8">
        <v>1</v>
      </c>
      <c r="F32" s="8">
        <v>1</v>
      </c>
      <c r="G32" s="8" t="s">
        <v>97</v>
      </c>
      <c r="H32" s="9" t="s">
        <v>98</v>
      </c>
      <c r="I32" s="10" t="s">
        <v>440</v>
      </c>
      <c r="J32" s="10" t="s">
        <v>480</v>
      </c>
      <c r="K32" s="10" t="s">
        <v>481</v>
      </c>
      <c r="L32" s="10" t="s">
        <v>112</v>
      </c>
      <c r="M32" s="9" t="s">
        <v>113</v>
      </c>
      <c r="N32" s="9" t="s">
        <v>114</v>
      </c>
      <c r="O32" s="14" t="s">
        <v>482</v>
      </c>
      <c r="P32" s="14" t="s">
        <v>481</v>
      </c>
      <c r="Q32" s="14" t="s">
        <v>486</v>
      </c>
      <c r="R32" s="14" t="s">
        <v>487</v>
      </c>
      <c r="S32" s="11" t="s">
        <v>115</v>
      </c>
      <c r="T32" s="11" t="s">
        <v>116</v>
      </c>
      <c r="U32" s="11" t="s">
        <v>27</v>
      </c>
      <c r="V32" s="12">
        <v>1</v>
      </c>
      <c r="W32" s="12">
        <v>0.25</v>
      </c>
      <c r="X32" s="12">
        <v>0.5</v>
      </c>
      <c r="Y32" s="12">
        <v>0.85</v>
      </c>
      <c r="Z32" s="12">
        <v>1</v>
      </c>
      <c r="AA32" s="12">
        <v>1</v>
      </c>
      <c r="AB32" s="13">
        <v>0</v>
      </c>
      <c r="AC32" s="11" t="s">
        <v>485</v>
      </c>
      <c r="AD32" s="14" t="s">
        <v>120</v>
      </c>
      <c r="AE32" s="15">
        <v>0</v>
      </c>
      <c r="AF32" s="16">
        <v>0.5</v>
      </c>
      <c r="AG32" s="14" t="s">
        <v>121</v>
      </c>
      <c r="AH32" s="17">
        <v>45292</v>
      </c>
      <c r="AI32" s="17">
        <v>45657</v>
      </c>
      <c r="AJ32" s="14" t="s">
        <v>105</v>
      </c>
      <c r="AK32" s="14" t="s">
        <v>404</v>
      </c>
      <c r="AL32" s="14"/>
      <c r="AM32" s="14"/>
      <c r="AN32" s="14"/>
      <c r="AO32" s="14"/>
      <c r="AP32" s="14"/>
      <c r="AQ32" s="14"/>
      <c r="AR32" s="14"/>
      <c r="AS32" s="14"/>
      <c r="AT32" s="14"/>
      <c r="AU32" s="14"/>
      <c r="AV32" s="14"/>
      <c r="AW32" s="14" t="s">
        <v>405</v>
      </c>
      <c r="AX32" s="14" t="s">
        <v>405</v>
      </c>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8" t="s">
        <v>117</v>
      </c>
    </row>
    <row r="33" spans="1:80" ht="75">
      <c r="A33" s="6" t="s">
        <v>391</v>
      </c>
      <c r="B33" s="7" t="s">
        <v>392</v>
      </c>
      <c r="C33" s="8">
        <v>0.3</v>
      </c>
      <c r="D33" s="7" t="s">
        <v>393</v>
      </c>
      <c r="E33" s="8">
        <v>1</v>
      </c>
      <c r="F33" s="8">
        <v>1</v>
      </c>
      <c r="G33" s="8" t="s">
        <v>97</v>
      </c>
      <c r="H33" s="9" t="s">
        <v>98</v>
      </c>
      <c r="I33" s="10" t="s">
        <v>440</v>
      </c>
      <c r="J33" s="10" t="s">
        <v>480</v>
      </c>
      <c r="K33" s="10" t="s">
        <v>481</v>
      </c>
      <c r="L33" s="10" t="s">
        <v>112</v>
      </c>
      <c r="M33" s="9" t="s">
        <v>113</v>
      </c>
      <c r="N33" s="9" t="s">
        <v>114</v>
      </c>
      <c r="O33" s="14" t="s">
        <v>482</v>
      </c>
      <c r="P33" s="14" t="s">
        <v>481</v>
      </c>
      <c r="Q33" s="14" t="s">
        <v>486</v>
      </c>
      <c r="R33" s="14" t="s">
        <v>487</v>
      </c>
      <c r="S33" s="22" t="s">
        <v>115</v>
      </c>
      <c r="T33" s="11" t="s">
        <v>116</v>
      </c>
      <c r="U33" s="22" t="s">
        <v>27</v>
      </c>
      <c r="V33" s="23">
        <v>1</v>
      </c>
      <c r="W33" s="23">
        <v>0.25</v>
      </c>
      <c r="X33" s="23">
        <v>0.5</v>
      </c>
      <c r="Y33" s="23">
        <v>0.85</v>
      </c>
      <c r="Z33" s="23">
        <v>1</v>
      </c>
      <c r="AA33" s="23">
        <v>1</v>
      </c>
      <c r="AB33" s="24">
        <v>0</v>
      </c>
      <c r="AC33" s="22" t="s">
        <v>485</v>
      </c>
      <c r="AD33" s="14" t="s">
        <v>118</v>
      </c>
      <c r="AE33" s="15">
        <v>0</v>
      </c>
      <c r="AF33" s="16">
        <v>0.5</v>
      </c>
      <c r="AG33" s="14" t="s">
        <v>119</v>
      </c>
      <c r="AH33" s="17">
        <v>45292</v>
      </c>
      <c r="AI33" s="17">
        <v>45657</v>
      </c>
      <c r="AJ33" s="14" t="s">
        <v>105</v>
      </c>
      <c r="AK33" s="14" t="s">
        <v>404</v>
      </c>
      <c r="AL33" s="14"/>
      <c r="AM33" s="14"/>
      <c r="AN33" s="14"/>
      <c r="AO33" s="14"/>
      <c r="AP33" s="14"/>
      <c r="AQ33" s="14"/>
      <c r="AR33" s="14"/>
      <c r="AS33" s="14"/>
      <c r="AT33" s="14"/>
      <c r="AU33" s="14"/>
      <c r="AV33" s="14"/>
      <c r="AW33" s="14"/>
      <c r="AX33" s="14"/>
      <c r="AY33" s="14"/>
      <c r="AZ33" s="14" t="s">
        <v>405</v>
      </c>
      <c r="BA33" s="14" t="s">
        <v>405</v>
      </c>
      <c r="BB33" s="14" t="s">
        <v>405</v>
      </c>
      <c r="BC33" s="14"/>
      <c r="BD33" s="14"/>
      <c r="BE33" s="14"/>
      <c r="BF33" s="14"/>
      <c r="BG33" s="14" t="s">
        <v>405</v>
      </c>
      <c r="BH33" s="14"/>
      <c r="BI33" s="14" t="s">
        <v>405</v>
      </c>
      <c r="BJ33" s="14"/>
      <c r="BK33" s="14"/>
      <c r="BL33" s="14"/>
      <c r="BM33" s="14"/>
      <c r="BN33" s="14"/>
      <c r="BO33" s="14"/>
      <c r="BP33" s="14"/>
      <c r="BQ33" s="14"/>
      <c r="BR33" s="14"/>
      <c r="BS33" s="14"/>
      <c r="BT33" s="14"/>
      <c r="BU33" s="14"/>
      <c r="BV33" s="14"/>
      <c r="BW33" s="14"/>
      <c r="BX33" s="14"/>
      <c r="BY33" s="14"/>
      <c r="BZ33" s="14"/>
      <c r="CA33" s="14"/>
      <c r="CB33" s="18" t="s">
        <v>117</v>
      </c>
    </row>
    <row r="34" spans="1:80" ht="75">
      <c r="A34" s="6" t="s">
        <v>391</v>
      </c>
      <c r="B34" s="7" t="s">
        <v>392</v>
      </c>
      <c r="C34" s="8">
        <v>0.3</v>
      </c>
      <c r="D34" s="7" t="s">
        <v>393</v>
      </c>
      <c r="E34" s="8">
        <v>1</v>
      </c>
      <c r="F34" s="8">
        <v>1</v>
      </c>
      <c r="G34" s="8" t="s">
        <v>236</v>
      </c>
      <c r="H34" s="9" t="s">
        <v>235</v>
      </c>
      <c r="I34" s="9" t="s">
        <v>488</v>
      </c>
      <c r="J34" s="9" t="s">
        <v>449</v>
      </c>
      <c r="K34" s="9" t="s">
        <v>416</v>
      </c>
      <c r="L34" s="9" t="s">
        <v>150</v>
      </c>
      <c r="M34" s="9" t="s">
        <v>256</v>
      </c>
      <c r="N34" s="9" t="s">
        <v>326</v>
      </c>
      <c r="O34" s="14" t="s">
        <v>415</v>
      </c>
      <c r="P34" s="14" t="s">
        <v>416</v>
      </c>
      <c r="Q34" s="14" t="s">
        <v>489</v>
      </c>
      <c r="R34" s="14" t="s">
        <v>490</v>
      </c>
      <c r="S34" s="14" t="s">
        <v>327</v>
      </c>
      <c r="T34" s="14" t="s">
        <v>66</v>
      </c>
      <c r="U34" s="14" t="s">
        <v>27</v>
      </c>
      <c r="V34" s="16">
        <v>0</v>
      </c>
      <c r="W34" s="16">
        <v>0.05</v>
      </c>
      <c r="X34" s="16">
        <v>0.3</v>
      </c>
      <c r="Y34" s="16">
        <v>0.75</v>
      </c>
      <c r="Z34" s="16">
        <v>1</v>
      </c>
      <c r="AA34" s="16">
        <v>1</v>
      </c>
      <c r="AB34" s="32">
        <v>70000000</v>
      </c>
      <c r="AC34" s="16" t="s">
        <v>491</v>
      </c>
      <c r="AD34" s="14" t="s">
        <v>492</v>
      </c>
      <c r="AE34" s="15">
        <v>35000000</v>
      </c>
      <c r="AF34" s="16">
        <v>0.5</v>
      </c>
      <c r="AG34" s="14" t="s">
        <v>493</v>
      </c>
      <c r="AH34" s="17">
        <v>45306</v>
      </c>
      <c r="AI34" s="17">
        <v>45641</v>
      </c>
      <c r="AJ34" s="14" t="s">
        <v>494</v>
      </c>
      <c r="AK34" s="14" t="s">
        <v>404</v>
      </c>
      <c r="AL34" s="14" t="s">
        <v>405</v>
      </c>
      <c r="AM34" s="14" t="s">
        <v>405</v>
      </c>
      <c r="AN34" s="14" t="s">
        <v>405</v>
      </c>
      <c r="AO34" s="14"/>
      <c r="AP34" s="14"/>
      <c r="AQ34" s="14" t="s">
        <v>405</v>
      </c>
      <c r="AR34" s="14"/>
      <c r="AS34" s="14"/>
      <c r="AT34" s="14"/>
      <c r="AU34" s="14"/>
      <c r="AV34" s="14"/>
      <c r="AW34" s="14" t="s">
        <v>405</v>
      </c>
      <c r="AX34" s="14" t="s">
        <v>405</v>
      </c>
      <c r="AY34" s="14"/>
      <c r="AZ34" s="14"/>
      <c r="BA34" s="14"/>
      <c r="BB34" s="14"/>
      <c r="BC34" s="14"/>
      <c r="BD34" s="14"/>
      <c r="BE34" s="14" t="s">
        <v>405</v>
      </c>
      <c r="BF34" s="14"/>
      <c r="BG34" s="14" t="s">
        <v>405</v>
      </c>
      <c r="BH34" s="14"/>
      <c r="BI34" s="14" t="s">
        <v>405</v>
      </c>
      <c r="BJ34" s="14"/>
      <c r="BK34" s="14"/>
      <c r="BL34" s="14"/>
      <c r="BM34" s="14"/>
      <c r="BN34" s="14"/>
      <c r="BO34" s="14"/>
      <c r="BP34" s="14"/>
      <c r="BQ34" s="14"/>
      <c r="BR34" s="14" t="s">
        <v>405</v>
      </c>
      <c r="BS34" s="14"/>
      <c r="BT34" s="14"/>
      <c r="BU34" s="14"/>
      <c r="BV34" s="14"/>
      <c r="BW34" s="14"/>
      <c r="BX34" s="14"/>
      <c r="BY34" s="14"/>
      <c r="BZ34" s="14"/>
      <c r="CA34" s="14"/>
      <c r="CB34" s="18" t="s">
        <v>495</v>
      </c>
    </row>
    <row r="35" spans="1:80" ht="75">
      <c r="A35" s="6" t="s">
        <v>391</v>
      </c>
      <c r="B35" s="7" t="s">
        <v>392</v>
      </c>
      <c r="C35" s="8">
        <v>0.3</v>
      </c>
      <c r="D35" s="7" t="s">
        <v>393</v>
      </c>
      <c r="E35" s="8">
        <v>1</v>
      </c>
      <c r="F35" s="8">
        <v>1</v>
      </c>
      <c r="G35" s="8" t="s">
        <v>236</v>
      </c>
      <c r="H35" s="9" t="s">
        <v>235</v>
      </c>
      <c r="I35" s="9" t="s">
        <v>488</v>
      </c>
      <c r="J35" s="9" t="s">
        <v>449</v>
      </c>
      <c r="K35" s="9" t="s">
        <v>416</v>
      </c>
      <c r="L35" s="9" t="s">
        <v>150</v>
      </c>
      <c r="M35" s="9" t="s">
        <v>256</v>
      </c>
      <c r="N35" s="9" t="s">
        <v>326</v>
      </c>
      <c r="O35" s="14" t="s">
        <v>415</v>
      </c>
      <c r="P35" s="14" t="s">
        <v>416</v>
      </c>
      <c r="Q35" s="14" t="s">
        <v>489</v>
      </c>
      <c r="R35" s="14" t="s">
        <v>490</v>
      </c>
      <c r="S35" s="14" t="s">
        <v>327</v>
      </c>
      <c r="T35" s="14" t="s">
        <v>66</v>
      </c>
      <c r="U35" s="14" t="s">
        <v>27</v>
      </c>
      <c r="V35" s="16">
        <v>0</v>
      </c>
      <c r="W35" s="16">
        <v>0.05</v>
      </c>
      <c r="X35" s="16">
        <v>0.3</v>
      </c>
      <c r="Y35" s="16">
        <v>0.75</v>
      </c>
      <c r="Z35" s="16">
        <v>1</v>
      </c>
      <c r="AA35" s="16">
        <v>1</v>
      </c>
      <c r="AB35" s="32">
        <v>70000000</v>
      </c>
      <c r="AC35" s="16" t="s">
        <v>491</v>
      </c>
      <c r="AD35" s="14" t="s">
        <v>496</v>
      </c>
      <c r="AE35" s="15">
        <v>35000000</v>
      </c>
      <c r="AF35" s="16">
        <v>0.5</v>
      </c>
      <c r="AG35" s="14" t="s">
        <v>497</v>
      </c>
      <c r="AH35" s="17">
        <v>45306</v>
      </c>
      <c r="AI35" s="17">
        <v>45641</v>
      </c>
      <c r="AJ35" s="14" t="s">
        <v>494</v>
      </c>
      <c r="AK35" s="14" t="s">
        <v>404</v>
      </c>
      <c r="AL35" s="14"/>
      <c r="AM35" s="14" t="s">
        <v>405</v>
      </c>
      <c r="AN35" s="14" t="s">
        <v>405</v>
      </c>
      <c r="AO35" s="14"/>
      <c r="AP35" s="14"/>
      <c r="AQ35" s="14" t="s">
        <v>405</v>
      </c>
      <c r="AR35" s="14"/>
      <c r="AS35" s="14"/>
      <c r="AT35" s="14"/>
      <c r="AU35" s="14"/>
      <c r="AV35" s="14"/>
      <c r="AW35" s="14" t="s">
        <v>405</v>
      </c>
      <c r="AX35" s="14" t="s">
        <v>405</v>
      </c>
      <c r="AY35" s="14"/>
      <c r="AZ35" s="14"/>
      <c r="BA35" s="14"/>
      <c r="BB35" s="14"/>
      <c r="BC35" s="14"/>
      <c r="BD35" s="14"/>
      <c r="BE35" s="14" t="s">
        <v>405</v>
      </c>
      <c r="BF35" s="14"/>
      <c r="BG35" s="14" t="s">
        <v>405</v>
      </c>
      <c r="BH35" s="14"/>
      <c r="BI35" s="14" t="s">
        <v>405</v>
      </c>
      <c r="BJ35" s="14"/>
      <c r="BK35" s="14"/>
      <c r="BL35" s="14"/>
      <c r="BM35" s="14"/>
      <c r="BN35" s="14"/>
      <c r="BO35" s="14"/>
      <c r="BP35" s="14"/>
      <c r="BQ35" s="14"/>
      <c r="BR35" s="14" t="s">
        <v>405</v>
      </c>
      <c r="BS35" s="14"/>
      <c r="BT35" s="14"/>
      <c r="BU35" s="14"/>
      <c r="BV35" s="14"/>
      <c r="BW35" s="14"/>
      <c r="BX35" s="14"/>
      <c r="BY35" s="14"/>
      <c r="BZ35" s="14"/>
      <c r="CA35" s="14"/>
      <c r="CB35" s="18" t="s">
        <v>495</v>
      </c>
    </row>
    <row r="36" spans="1:80" ht="76.5" customHeight="1">
      <c r="A36" s="33" t="s">
        <v>498</v>
      </c>
      <c r="B36" s="33" t="s">
        <v>499</v>
      </c>
      <c r="C36" s="34">
        <v>0.25</v>
      </c>
      <c r="D36" s="33" t="s">
        <v>500</v>
      </c>
      <c r="E36" s="35">
        <v>1</v>
      </c>
      <c r="F36" s="35">
        <v>1</v>
      </c>
      <c r="G36" s="35" t="s">
        <v>242</v>
      </c>
      <c r="H36" s="36" t="s">
        <v>241</v>
      </c>
      <c r="I36" s="37" t="s">
        <v>501</v>
      </c>
      <c r="J36" s="36" t="s">
        <v>502</v>
      </c>
      <c r="K36" s="36" t="s">
        <v>503</v>
      </c>
      <c r="L36" s="36" t="s">
        <v>260</v>
      </c>
      <c r="M36" s="38" t="s">
        <v>259</v>
      </c>
      <c r="N36" s="38" t="s">
        <v>300</v>
      </c>
      <c r="O36" s="38" t="s">
        <v>504</v>
      </c>
      <c r="P36" s="38" t="s">
        <v>503</v>
      </c>
      <c r="Q36" s="38" t="s">
        <v>505</v>
      </c>
      <c r="R36" s="38" t="s">
        <v>506</v>
      </c>
      <c r="S36" s="38" t="s">
        <v>301</v>
      </c>
      <c r="T36" s="38" t="s">
        <v>302</v>
      </c>
      <c r="U36" s="38" t="s">
        <v>507</v>
      </c>
      <c r="V36" s="38" t="s">
        <v>508</v>
      </c>
      <c r="W36" s="39">
        <v>0.25</v>
      </c>
      <c r="X36" s="39">
        <v>0.5</v>
      </c>
      <c r="Y36" s="39">
        <v>0.75</v>
      </c>
      <c r="Z36" s="39">
        <v>1</v>
      </c>
      <c r="AA36" s="39">
        <v>1</v>
      </c>
      <c r="AB36" s="40">
        <v>45100000</v>
      </c>
      <c r="AC36" s="38" t="s">
        <v>429</v>
      </c>
      <c r="AD36" s="38" t="s">
        <v>509</v>
      </c>
      <c r="AE36" s="40">
        <v>45100000</v>
      </c>
      <c r="AF36" s="39">
        <v>0.5</v>
      </c>
      <c r="AG36" s="38" t="s">
        <v>510</v>
      </c>
      <c r="AH36" s="41">
        <v>45323</v>
      </c>
      <c r="AI36" s="41">
        <v>45627</v>
      </c>
      <c r="AJ36" s="38" t="s">
        <v>511</v>
      </c>
      <c r="AK36" s="38" t="s">
        <v>404</v>
      </c>
      <c r="AL36" s="38"/>
      <c r="AM36" s="38" t="s">
        <v>405</v>
      </c>
      <c r="AN36" s="38" t="s">
        <v>405</v>
      </c>
      <c r="AO36" s="38"/>
      <c r="AP36" s="38"/>
      <c r="AQ36" s="38" t="s">
        <v>405</v>
      </c>
      <c r="AR36" s="38"/>
      <c r="AS36" s="38"/>
      <c r="AT36" s="38"/>
      <c r="AU36" s="38"/>
      <c r="AV36" s="38"/>
      <c r="AW36" s="38"/>
      <c r="AX36" s="38"/>
      <c r="AY36" s="38"/>
      <c r="AZ36" s="38"/>
      <c r="BA36" s="38"/>
      <c r="BB36" s="38" t="s">
        <v>405</v>
      </c>
      <c r="BC36" s="38"/>
      <c r="BD36" s="38" t="s">
        <v>405</v>
      </c>
      <c r="BE36" s="38" t="s">
        <v>405</v>
      </c>
      <c r="BF36" s="38"/>
      <c r="BG36" s="38" t="s">
        <v>405</v>
      </c>
      <c r="BH36" s="38"/>
      <c r="BI36" s="38" t="s">
        <v>405</v>
      </c>
      <c r="BJ36" s="38"/>
      <c r="BK36" s="38"/>
      <c r="BL36" s="38"/>
      <c r="BM36" s="38"/>
      <c r="BN36" s="38"/>
      <c r="BO36" s="38"/>
      <c r="BP36" s="38"/>
      <c r="BQ36" s="38"/>
      <c r="BR36" s="38" t="s">
        <v>405</v>
      </c>
      <c r="BS36" s="38"/>
      <c r="BT36" s="38"/>
      <c r="BU36" s="38"/>
      <c r="BV36" s="38"/>
      <c r="BW36" s="38"/>
      <c r="BX36" s="38"/>
      <c r="BY36" s="38"/>
      <c r="BZ36" s="38"/>
      <c r="CA36" s="38"/>
      <c r="CB36" s="18" t="s">
        <v>512</v>
      </c>
    </row>
    <row r="37" spans="1:80" ht="112.5">
      <c r="A37" s="33" t="s">
        <v>498</v>
      </c>
      <c r="B37" s="33" t="s">
        <v>499</v>
      </c>
      <c r="C37" s="34">
        <v>0.25</v>
      </c>
      <c r="D37" s="33" t="s">
        <v>500</v>
      </c>
      <c r="E37" s="35">
        <v>1</v>
      </c>
      <c r="F37" s="35">
        <v>1</v>
      </c>
      <c r="G37" s="35" t="s">
        <v>242</v>
      </c>
      <c r="H37" s="36" t="s">
        <v>241</v>
      </c>
      <c r="I37" s="37" t="s">
        <v>501</v>
      </c>
      <c r="J37" s="36" t="s">
        <v>502</v>
      </c>
      <c r="K37" s="36" t="s">
        <v>503</v>
      </c>
      <c r="L37" s="36" t="s">
        <v>262</v>
      </c>
      <c r="M37" s="38" t="s">
        <v>261</v>
      </c>
      <c r="N37" s="38" t="s">
        <v>303</v>
      </c>
      <c r="O37" s="38" t="s">
        <v>504</v>
      </c>
      <c r="P37" s="38" t="s">
        <v>503</v>
      </c>
      <c r="Q37" s="38" t="s">
        <v>505</v>
      </c>
      <c r="R37" s="38" t="s">
        <v>506</v>
      </c>
      <c r="S37" s="38" t="s">
        <v>304</v>
      </c>
      <c r="T37" s="38" t="s">
        <v>305</v>
      </c>
      <c r="U37" s="38" t="s">
        <v>507</v>
      </c>
      <c r="V37" s="38" t="s">
        <v>508</v>
      </c>
      <c r="W37" s="39">
        <v>0.25</v>
      </c>
      <c r="X37" s="39">
        <v>0.5</v>
      </c>
      <c r="Y37" s="39">
        <v>0.75</v>
      </c>
      <c r="Z37" s="39">
        <v>1</v>
      </c>
      <c r="AA37" s="39">
        <v>1</v>
      </c>
      <c r="AB37" s="40">
        <v>13600000</v>
      </c>
      <c r="AC37" s="38" t="s">
        <v>429</v>
      </c>
      <c r="AD37" s="38" t="s">
        <v>513</v>
      </c>
      <c r="AE37" s="40">
        <v>13600000</v>
      </c>
      <c r="AF37" s="39">
        <v>0.5</v>
      </c>
      <c r="AG37" s="38" t="s">
        <v>514</v>
      </c>
      <c r="AH37" s="41">
        <v>45310</v>
      </c>
      <c r="AI37" s="41">
        <v>45627</v>
      </c>
      <c r="AJ37" s="38" t="s">
        <v>511</v>
      </c>
      <c r="AK37" s="38" t="s">
        <v>404</v>
      </c>
      <c r="AL37" s="38"/>
      <c r="AM37" s="38" t="s">
        <v>405</v>
      </c>
      <c r="AN37" s="38" t="s">
        <v>405</v>
      </c>
      <c r="AO37" s="38"/>
      <c r="AP37" s="38"/>
      <c r="AQ37" s="38" t="s">
        <v>405</v>
      </c>
      <c r="AR37" s="38"/>
      <c r="AS37" s="38"/>
      <c r="AT37" s="38"/>
      <c r="AU37" s="38"/>
      <c r="AV37" s="38"/>
      <c r="AW37" s="38" t="s">
        <v>405</v>
      </c>
      <c r="AX37" s="38" t="s">
        <v>405</v>
      </c>
      <c r="AY37" s="38"/>
      <c r="AZ37" s="38" t="s">
        <v>405</v>
      </c>
      <c r="BA37" s="38" t="s">
        <v>405</v>
      </c>
      <c r="BB37" s="38" t="s">
        <v>405</v>
      </c>
      <c r="BC37" s="38" t="s">
        <v>405</v>
      </c>
      <c r="BD37" s="38" t="s">
        <v>405</v>
      </c>
      <c r="BE37" s="38" t="s">
        <v>405</v>
      </c>
      <c r="BF37" s="38"/>
      <c r="BG37" s="38" t="s">
        <v>405</v>
      </c>
      <c r="BH37" s="38"/>
      <c r="BI37" s="38" t="s">
        <v>405</v>
      </c>
      <c r="BJ37" s="38"/>
      <c r="BK37" s="38"/>
      <c r="BL37" s="38"/>
      <c r="BM37" s="38"/>
      <c r="BN37" s="38"/>
      <c r="BO37" s="38"/>
      <c r="BP37" s="38"/>
      <c r="BQ37" s="38"/>
      <c r="BR37" s="38" t="s">
        <v>405</v>
      </c>
      <c r="BS37" s="38"/>
      <c r="BT37" s="38"/>
      <c r="BU37" s="38"/>
      <c r="BV37" s="38"/>
      <c r="BW37" s="38"/>
      <c r="BX37" s="38"/>
      <c r="BY37" s="38"/>
      <c r="BZ37" s="38"/>
      <c r="CA37" s="38"/>
      <c r="CB37" s="18" t="s">
        <v>512</v>
      </c>
    </row>
    <row r="38" spans="1:80" ht="51" customHeight="1">
      <c r="A38" s="33" t="s">
        <v>498</v>
      </c>
      <c r="B38" s="33" t="s">
        <v>499</v>
      </c>
      <c r="C38" s="34">
        <v>0.25</v>
      </c>
      <c r="D38" s="33" t="s">
        <v>500</v>
      </c>
      <c r="E38" s="35">
        <v>1</v>
      </c>
      <c r="F38" s="35">
        <v>1</v>
      </c>
      <c r="G38" s="35" t="s">
        <v>239</v>
      </c>
      <c r="H38" s="36" t="s">
        <v>238</v>
      </c>
      <c r="I38" s="36" t="s">
        <v>515</v>
      </c>
      <c r="J38" s="36" t="s">
        <v>516</v>
      </c>
      <c r="K38" s="36" t="s">
        <v>503</v>
      </c>
      <c r="L38" s="36" t="s">
        <v>176</v>
      </c>
      <c r="M38" s="36" t="s">
        <v>180</v>
      </c>
      <c r="N38" s="36" t="s">
        <v>278</v>
      </c>
      <c r="O38" s="38" t="s">
        <v>49</v>
      </c>
      <c r="P38" s="38" t="s">
        <v>503</v>
      </c>
      <c r="Q38" s="38" t="s">
        <v>505</v>
      </c>
      <c r="R38" s="38" t="s">
        <v>517</v>
      </c>
      <c r="S38" s="38" t="s">
        <v>279</v>
      </c>
      <c r="T38" s="38" t="s">
        <v>280</v>
      </c>
      <c r="U38" s="38" t="s">
        <v>27</v>
      </c>
      <c r="V38" s="38" t="s">
        <v>508</v>
      </c>
      <c r="W38" s="39">
        <v>0.15</v>
      </c>
      <c r="X38" s="39">
        <v>0.5</v>
      </c>
      <c r="Y38" s="39">
        <v>0.8</v>
      </c>
      <c r="Z38" s="39">
        <v>1</v>
      </c>
      <c r="AA38" s="39">
        <v>1</v>
      </c>
      <c r="AB38" s="38">
        <v>0</v>
      </c>
      <c r="AC38" s="38" t="s">
        <v>508</v>
      </c>
      <c r="AD38" s="38" t="s">
        <v>186</v>
      </c>
      <c r="AE38" s="40">
        <v>0</v>
      </c>
      <c r="AF38" s="39">
        <v>0.15</v>
      </c>
      <c r="AG38" s="38" t="s">
        <v>518</v>
      </c>
      <c r="AH38" s="41">
        <v>45292</v>
      </c>
      <c r="AI38" s="41">
        <v>45351</v>
      </c>
      <c r="AJ38" s="38" t="s">
        <v>519</v>
      </c>
      <c r="AK38" s="38" t="s">
        <v>404</v>
      </c>
      <c r="AL38" s="38" t="s">
        <v>405</v>
      </c>
      <c r="AM38" s="38"/>
      <c r="AN38" s="38"/>
      <c r="AO38" s="38"/>
      <c r="AP38" s="38"/>
      <c r="AQ38" s="38"/>
      <c r="AR38" s="38"/>
      <c r="AS38" s="38"/>
      <c r="AT38" s="38"/>
      <c r="AU38" s="38"/>
      <c r="AV38" s="38"/>
      <c r="AW38" s="38" t="s">
        <v>405</v>
      </c>
      <c r="AX38" s="38" t="s">
        <v>405</v>
      </c>
      <c r="AY38" s="38"/>
      <c r="AZ38" s="38"/>
      <c r="BA38" s="38"/>
      <c r="BB38" s="38"/>
      <c r="BC38" s="38"/>
      <c r="BD38" s="38"/>
      <c r="BE38" s="38" t="s">
        <v>405</v>
      </c>
      <c r="BF38" s="38"/>
      <c r="BG38" s="38"/>
      <c r="BH38" s="38"/>
      <c r="BI38" s="38" t="s">
        <v>405</v>
      </c>
      <c r="BJ38" s="38"/>
      <c r="BK38" s="38"/>
      <c r="BL38" s="38"/>
      <c r="BM38" s="38"/>
      <c r="BN38" s="38"/>
      <c r="BO38" s="38"/>
      <c r="BP38" s="38"/>
      <c r="BQ38" s="38"/>
      <c r="BR38" s="38"/>
      <c r="BS38" s="38"/>
      <c r="BT38" s="38"/>
      <c r="BU38" s="38"/>
      <c r="BV38" s="38"/>
      <c r="BW38" s="38"/>
      <c r="BX38" s="38"/>
      <c r="BY38" s="38"/>
      <c r="BZ38" s="38"/>
      <c r="CA38" s="38"/>
      <c r="CB38" s="18" t="s">
        <v>520</v>
      </c>
    </row>
    <row r="39" spans="1:80" ht="125">
      <c r="A39" s="33" t="s">
        <v>498</v>
      </c>
      <c r="B39" s="33" t="s">
        <v>499</v>
      </c>
      <c r="C39" s="34">
        <v>0.25</v>
      </c>
      <c r="D39" s="33" t="s">
        <v>500</v>
      </c>
      <c r="E39" s="35">
        <v>1</v>
      </c>
      <c r="F39" s="35">
        <v>1</v>
      </c>
      <c r="G39" s="35" t="s">
        <v>239</v>
      </c>
      <c r="H39" s="36" t="s">
        <v>238</v>
      </c>
      <c r="I39" s="36" t="s">
        <v>515</v>
      </c>
      <c r="J39" s="36" t="s">
        <v>516</v>
      </c>
      <c r="K39" s="36" t="s">
        <v>503</v>
      </c>
      <c r="L39" s="36" t="s">
        <v>176</v>
      </c>
      <c r="M39" s="36" t="s">
        <v>180</v>
      </c>
      <c r="N39" s="36" t="s">
        <v>278</v>
      </c>
      <c r="O39" s="38" t="s">
        <v>49</v>
      </c>
      <c r="P39" s="38" t="s">
        <v>503</v>
      </c>
      <c r="Q39" s="38" t="s">
        <v>505</v>
      </c>
      <c r="R39" s="38" t="s">
        <v>517</v>
      </c>
      <c r="S39" s="38" t="s">
        <v>279</v>
      </c>
      <c r="T39" s="38" t="s">
        <v>280</v>
      </c>
      <c r="U39" s="38" t="s">
        <v>27</v>
      </c>
      <c r="V39" s="38" t="s">
        <v>508</v>
      </c>
      <c r="W39" s="39">
        <v>0.25</v>
      </c>
      <c r="X39" s="39">
        <v>0.5</v>
      </c>
      <c r="Y39" s="39">
        <v>0.75</v>
      </c>
      <c r="Z39" s="39">
        <v>1</v>
      </c>
      <c r="AA39" s="39">
        <v>1</v>
      </c>
      <c r="AB39" s="38">
        <v>0</v>
      </c>
      <c r="AC39" s="38" t="s">
        <v>508</v>
      </c>
      <c r="AD39" s="38" t="s">
        <v>190</v>
      </c>
      <c r="AE39" s="40">
        <v>0</v>
      </c>
      <c r="AF39" s="39">
        <v>0.4</v>
      </c>
      <c r="AG39" s="38" t="s">
        <v>521</v>
      </c>
      <c r="AH39" s="41">
        <v>45292</v>
      </c>
      <c r="AI39" s="41">
        <v>45657</v>
      </c>
      <c r="AJ39" s="38" t="s">
        <v>519</v>
      </c>
      <c r="AK39" s="38" t="s">
        <v>404</v>
      </c>
      <c r="AL39" s="38"/>
      <c r="AM39" s="38"/>
      <c r="AN39" s="38"/>
      <c r="AO39" s="38"/>
      <c r="AP39" s="38"/>
      <c r="AQ39" s="38"/>
      <c r="AR39" s="38"/>
      <c r="AS39" s="38"/>
      <c r="AT39" s="38"/>
      <c r="AU39" s="38"/>
      <c r="AV39" s="38"/>
      <c r="AW39" s="38" t="s">
        <v>405</v>
      </c>
      <c r="AX39" s="38"/>
      <c r="AY39" s="38"/>
      <c r="AZ39" s="38"/>
      <c r="BA39" s="38"/>
      <c r="BB39" s="38" t="s">
        <v>405</v>
      </c>
      <c r="BC39" s="38" t="s">
        <v>405</v>
      </c>
      <c r="BD39" s="38"/>
      <c r="BE39" s="38" t="s">
        <v>405</v>
      </c>
      <c r="BF39" s="38"/>
      <c r="BG39" s="38"/>
      <c r="BH39" s="38"/>
      <c r="BI39" s="38" t="s">
        <v>405</v>
      </c>
      <c r="BJ39" s="38"/>
      <c r="BK39" s="38"/>
      <c r="BL39" s="38"/>
      <c r="BM39" s="38"/>
      <c r="BN39" s="38"/>
      <c r="BO39" s="38"/>
      <c r="BP39" s="38"/>
      <c r="BQ39" s="38"/>
      <c r="BR39" s="38"/>
      <c r="BS39" s="38"/>
      <c r="BT39" s="38"/>
      <c r="BU39" s="38"/>
      <c r="BV39" s="38"/>
      <c r="BW39" s="38"/>
      <c r="BX39" s="38"/>
      <c r="BY39" s="38"/>
      <c r="BZ39" s="38"/>
      <c r="CA39" s="38"/>
      <c r="CB39" s="18" t="s">
        <v>520</v>
      </c>
    </row>
    <row r="40" spans="1:80" ht="125">
      <c r="A40" s="33" t="s">
        <v>498</v>
      </c>
      <c r="B40" s="33" t="s">
        <v>499</v>
      </c>
      <c r="C40" s="34">
        <v>0.25</v>
      </c>
      <c r="D40" s="33" t="s">
        <v>500</v>
      </c>
      <c r="E40" s="35">
        <v>1</v>
      </c>
      <c r="F40" s="35">
        <v>1</v>
      </c>
      <c r="G40" s="35" t="s">
        <v>239</v>
      </c>
      <c r="H40" s="36" t="s">
        <v>238</v>
      </c>
      <c r="I40" s="36" t="s">
        <v>515</v>
      </c>
      <c r="J40" s="36" t="s">
        <v>516</v>
      </c>
      <c r="K40" s="36" t="s">
        <v>503</v>
      </c>
      <c r="L40" s="36" t="s">
        <v>176</v>
      </c>
      <c r="M40" s="36" t="s">
        <v>180</v>
      </c>
      <c r="N40" s="36" t="s">
        <v>278</v>
      </c>
      <c r="O40" s="38" t="s">
        <v>49</v>
      </c>
      <c r="P40" s="38" t="s">
        <v>503</v>
      </c>
      <c r="Q40" s="38" t="s">
        <v>505</v>
      </c>
      <c r="R40" s="38" t="s">
        <v>517</v>
      </c>
      <c r="S40" s="38" t="s">
        <v>279</v>
      </c>
      <c r="T40" s="38" t="s">
        <v>280</v>
      </c>
      <c r="U40" s="38" t="s">
        <v>27</v>
      </c>
      <c r="V40" s="38" t="s">
        <v>508</v>
      </c>
      <c r="W40" s="39">
        <v>0.25</v>
      </c>
      <c r="X40" s="39">
        <v>0.5</v>
      </c>
      <c r="Y40" s="39">
        <v>0.75</v>
      </c>
      <c r="Z40" s="39">
        <v>1</v>
      </c>
      <c r="AA40" s="39">
        <v>1</v>
      </c>
      <c r="AB40" s="38">
        <v>0</v>
      </c>
      <c r="AC40" s="38" t="s">
        <v>508</v>
      </c>
      <c r="AD40" s="38" t="s">
        <v>188</v>
      </c>
      <c r="AE40" s="40">
        <v>0</v>
      </c>
      <c r="AF40" s="39">
        <v>0.25</v>
      </c>
      <c r="AG40" s="38" t="s">
        <v>522</v>
      </c>
      <c r="AH40" s="41">
        <v>45352</v>
      </c>
      <c r="AI40" s="41">
        <v>45473</v>
      </c>
      <c r="AJ40" s="38" t="s">
        <v>519</v>
      </c>
      <c r="AK40" s="38" t="s">
        <v>404</v>
      </c>
      <c r="AL40" s="38" t="s">
        <v>405</v>
      </c>
      <c r="AM40" s="38"/>
      <c r="AN40" s="38"/>
      <c r="AO40" s="38"/>
      <c r="AP40" s="38"/>
      <c r="AQ40" s="38"/>
      <c r="AR40" s="38"/>
      <c r="AS40" s="38"/>
      <c r="AT40" s="38"/>
      <c r="AU40" s="38"/>
      <c r="AV40" s="38"/>
      <c r="AW40" s="38" t="s">
        <v>405</v>
      </c>
      <c r="AX40" s="38" t="s">
        <v>405</v>
      </c>
      <c r="AY40" s="38"/>
      <c r="AZ40" s="38"/>
      <c r="BA40" s="38"/>
      <c r="BB40" s="38"/>
      <c r="BC40" s="38"/>
      <c r="BD40" s="38"/>
      <c r="BE40" s="38" t="s">
        <v>405</v>
      </c>
      <c r="BF40" s="38"/>
      <c r="BG40" s="38"/>
      <c r="BH40" s="38"/>
      <c r="BI40" s="38" t="s">
        <v>405</v>
      </c>
      <c r="BJ40" s="38"/>
      <c r="BK40" s="38"/>
      <c r="BL40" s="38"/>
      <c r="BM40" s="38"/>
      <c r="BN40" s="38"/>
      <c r="BO40" s="38"/>
      <c r="BP40" s="38"/>
      <c r="BQ40" s="38"/>
      <c r="BR40" s="38"/>
      <c r="BS40" s="38"/>
      <c r="BT40" s="38"/>
      <c r="BU40" s="38"/>
      <c r="BV40" s="38"/>
      <c r="BW40" s="38"/>
      <c r="BX40" s="38"/>
      <c r="BY40" s="38"/>
      <c r="BZ40" s="38"/>
      <c r="CA40" s="38"/>
      <c r="CB40" s="18" t="s">
        <v>520</v>
      </c>
    </row>
    <row r="41" spans="1:80" ht="125">
      <c r="A41" s="33" t="s">
        <v>498</v>
      </c>
      <c r="B41" s="33" t="s">
        <v>499</v>
      </c>
      <c r="C41" s="34">
        <v>0.25</v>
      </c>
      <c r="D41" s="33" t="s">
        <v>500</v>
      </c>
      <c r="E41" s="35">
        <v>1</v>
      </c>
      <c r="F41" s="35">
        <v>1</v>
      </c>
      <c r="G41" s="35" t="s">
        <v>239</v>
      </c>
      <c r="H41" s="36" t="s">
        <v>238</v>
      </c>
      <c r="I41" s="36" t="s">
        <v>515</v>
      </c>
      <c r="J41" s="36" t="s">
        <v>516</v>
      </c>
      <c r="K41" s="36" t="s">
        <v>503</v>
      </c>
      <c r="L41" s="36" t="s">
        <v>176</v>
      </c>
      <c r="M41" s="36" t="s">
        <v>180</v>
      </c>
      <c r="N41" s="36" t="s">
        <v>278</v>
      </c>
      <c r="O41" s="38" t="s">
        <v>49</v>
      </c>
      <c r="P41" s="38" t="s">
        <v>503</v>
      </c>
      <c r="Q41" s="38" t="s">
        <v>505</v>
      </c>
      <c r="R41" s="38" t="s">
        <v>517</v>
      </c>
      <c r="S41" s="38" t="s">
        <v>279</v>
      </c>
      <c r="T41" s="38" t="s">
        <v>280</v>
      </c>
      <c r="U41" s="38" t="s">
        <v>27</v>
      </c>
      <c r="V41" s="38" t="s">
        <v>508</v>
      </c>
      <c r="W41" s="39">
        <v>0.25</v>
      </c>
      <c r="X41" s="39">
        <v>0.5</v>
      </c>
      <c r="Y41" s="39">
        <v>0.75</v>
      </c>
      <c r="Z41" s="39">
        <v>1</v>
      </c>
      <c r="AA41" s="39">
        <v>1</v>
      </c>
      <c r="AB41" s="38">
        <v>0</v>
      </c>
      <c r="AC41" s="38" t="s">
        <v>508</v>
      </c>
      <c r="AD41" s="38" t="s">
        <v>192</v>
      </c>
      <c r="AE41" s="40">
        <v>0</v>
      </c>
      <c r="AF41" s="39">
        <v>0.2</v>
      </c>
      <c r="AG41" s="38" t="s">
        <v>523</v>
      </c>
      <c r="AH41" s="41">
        <v>45352</v>
      </c>
      <c r="AI41" s="41">
        <v>45657</v>
      </c>
      <c r="AJ41" s="38" t="s">
        <v>519</v>
      </c>
      <c r="AK41" s="38" t="s">
        <v>404</v>
      </c>
      <c r="AL41" s="38"/>
      <c r="AM41" s="38"/>
      <c r="AN41" s="38"/>
      <c r="AO41" s="38" t="s">
        <v>405</v>
      </c>
      <c r="AP41" s="38"/>
      <c r="AQ41" s="38"/>
      <c r="AR41" s="38"/>
      <c r="AS41" s="38"/>
      <c r="AT41" s="38"/>
      <c r="AU41" s="38"/>
      <c r="AV41" s="38"/>
      <c r="AW41" s="38" t="s">
        <v>405</v>
      </c>
      <c r="AX41" s="38"/>
      <c r="AY41" s="38"/>
      <c r="AZ41" s="38"/>
      <c r="BA41" s="38"/>
      <c r="BB41" s="38" t="s">
        <v>405</v>
      </c>
      <c r="BC41" s="38" t="s">
        <v>405</v>
      </c>
      <c r="BD41" s="38"/>
      <c r="BE41" s="38" t="s">
        <v>405</v>
      </c>
      <c r="BF41" s="38"/>
      <c r="BG41" s="38"/>
      <c r="BH41" s="38"/>
      <c r="BI41" s="38"/>
      <c r="BJ41" s="38"/>
      <c r="BK41" s="38"/>
      <c r="BL41" s="38"/>
      <c r="BM41" s="38"/>
      <c r="BN41" s="38"/>
      <c r="BO41" s="38"/>
      <c r="BP41" s="38" t="s">
        <v>405</v>
      </c>
      <c r="BQ41" s="38" t="s">
        <v>405</v>
      </c>
      <c r="BR41" s="38"/>
      <c r="BS41" s="38"/>
      <c r="BT41" s="38"/>
      <c r="BU41" s="38" t="s">
        <v>405</v>
      </c>
      <c r="BV41" s="38"/>
      <c r="BW41" s="38"/>
      <c r="BX41" s="38"/>
      <c r="BY41" s="38" t="s">
        <v>405</v>
      </c>
      <c r="BZ41" s="38"/>
      <c r="CA41" s="38"/>
      <c r="CB41" s="18" t="s">
        <v>520</v>
      </c>
    </row>
    <row r="42" spans="1:80" ht="69" customHeight="1">
      <c r="A42" s="42" t="s">
        <v>524</v>
      </c>
      <c r="B42" s="42" t="s">
        <v>525</v>
      </c>
      <c r="C42" s="43">
        <v>0.25</v>
      </c>
      <c r="D42" s="42" t="s">
        <v>526</v>
      </c>
      <c r="E42" s="43">
        <v>1</v>
      </c>
      <c r="F42" s="43">
        <v>1</v>
      </c>
      <c r="G42" s="43" t="s">
        <v>244</v>
      </c>
      <c r="H42" s="44" t="s">
        <v>243</v>
      </c>
      <c r="I42" s="44" t="s">
        <v>501</v>
      </c>
      <c r="J42" s="44" t="s">
        <v>449</v>
      </c>
      <c r="K42" s="44" t="s">
        <v>416</v>
      </c>
      <c r="L42" s="44" t="s">
        <v>266</v>
      </c>
      <c r="M42" s="44" t="s">
        <v>265</v>
      </c>
      <c r="N42" s="44" t="s">
        <v>306</v>
      </c>
      <c r="O42" s="45" t="s">
        <v>415</v>
      </c>
      <c r="P42" s="45" t="s">
        <v>416</v>
      </c>
      <c r="Q42" s="45" t="s">
        <v>527</v>
      </c>
      <c r="R42" s="45" t="s">
        <v>528</v>
      </c>
      <c r="S42" s="45" t="s">
        <v>49</v>
      </c>
      <c r="T42" s="45" t="s">
        <v>307</v>
      </c>
      <c r="U42" s="45" t="s">
        <v>27</v>
      </c>
      <c r="V42" s="45" t="s">
        <v>49</v>
      </c>
      <c r="W42" s="46">
        <v>0.25</v>
      </c>
      <c r="X42" s="46">
        <v>0.5</v>
      </c>
      <c r="Y42" s="46">
        <v>0.75</v>
      </c>
      <c r="Z42" s="46">
        <v>1</v>
      </c>
      <c r="AA42" s="46">
        <v>1</v>
      </c>
      <c r="AB42" s="45">
        <v>0</v>
      </c>
      <c r="AC42" s="45" t="s">
        <v>508</v>
      </c>
      <c r="AD42" s="45" t="s">
        <v>529</v>
      </c>
      <c r="AE42" s="47">
        <v>0</v>
      </c>
      <c r="AF42" s="46">
        <v>0.15</v>
      </c>
      <c r="AG42" s="45" t="s">
        <v>530</v>
      </c>
      <c r="AH42" s="48">
        <v>45306</v>
      </c>
      <c r="AI42" s="48">
        <v>45641</v>
      </c>
      <c r="AJ42" s="45" t="s">
        <v>531</v>
      </c>
      <c r="AK42" s="45" t="s">
        <v>404</v>
      </c>
      <c r="AL42" s="45"/>
      <c r="AM42" s="45"/>
      <c r="AN42" s="45"/>
      <c r="AO42" s="45"/>
      <c r="AP42" s="45"/>
      <c r="AQ42" s="45"/>
      <c r="AR42" s="45"/>
      <c r="AS42" s="45"/>
      <c r="AT42" s="45"/>
      <c r="AU42" s="45"/>
      <c r="AV42" s="45"/>
      <c r="AW42" s="45"/>
      <c r="AX42" s="45"/>
      <c r="AY42" s="45"/>
      <c r="AZ42" s="45"/>
      <c r="BA42" s="45"/>
      <c r="BB42" s="45"/>
      <c r="BC42" s="45"/>
      <c r="BD42" s="45" t="s">
        <v>405</v>
      </c>
      <c r="BE42" s="45" t="s">
        <v>405</v>
      </c>
      <c r="BF42" s="45"/>
      <c r="BG42" s="45"/>
      <c r="BH42" s="45"/>
      <c r="BI42" s="45" t="s">
        <v>405</v>
      </c>
      <c r="BJ42" s="45"/>
      <c r="BK42" s="45"/>
      <c r="BL42" s="45"/>
      <c r="BM42" s="45"/>
      <c r="BN42" s="45"/>
      <c r="BO42" s="45"/>
      <c r="BP42" s="45"/>
      <c r="BQ42" s="45"/>
      <c r="BR42" s="45"/>
      <c r="BS42" s="45"/>
      <c r="BT42" s="45"/>
      <c r="BU42" s="45"/>
      <c r="BV42" s="45"/>
      <c r="BW42" s="45"/>
      <c r="BX42" s="45"/>
      <c r="BY42" s="45"/>
      <c r="BZ42" s="45"/>
      <c r="CA42" s="45"/>
      <c r="CB42" s="18" t="s">
        <v>532</v>
      </c>
    </row>
    <row r="43" spans="1:80" ht="125">
      <c r="A43" s="42" t="s">
        <v>524</v>
      </c>
      <c r="B43" s="42" t="s">
        <v>525</v>
      </c>
      <c r="C43" s="43">
        <v>0.25</v>
      </c>
      <c r="D43" s="42" t="s">
        <v>526</v>
      </c>
      <c r="E43" s="43">
        <v>1</v>
      </c>
      <c r="F43" s="43">
        <v>1</v>
      </c>
      <c r="G43" s="43" t="s">
        <v>244</v>
      </c>
      <c r="H43" s="44" t="s">
        <v>243</v>
      </c>
      <c r="I43" s="44" t="s">
        <v>501</v>
      </c>
      <c r="J43" s="44" t="s">
        <v>449</v>
      </c>
      <c r="K43" s="44" t="s">
        <v>416</v>
      </c>
      <c r="L43" s="44" t="s">
        <v>266</v>
      </c>
      <c r="M43" s="44" t="s">
        <v>265</v>
      </c>
      <c r="N43" s="44" t="s">
        <v>306</v>
      </c>
      <c r="O43" s="45" t="s">
        <v>415</v>
      </c>
      <c r="P43" s="45" t="s">
        <v>416</v>
      </c>
      <c r="Q43" s="45" t="s">
        <v>527</v>
      </c>
      <c r="R43" s="45" t="s">
        <v>528</v>
      </c>
      <c r="S43" s="45" t="s">
        <v>49</v>
      </c>
      <c r="T43" s="45" t="s">
        <v>307</v>
      </c>
      <c r="U43" s="45" t="s">
        <v>27</v>
      </c>
      <c r="V43" s="45" t="s">
        <v>49</v>
      </c>
      <c r="W43" s="46">
        <v>0.25</v>
      </c>
      <c r="X43" s="46">
        <v>0.5</v>
      </c>
      <c r="Y43" s="46">
        <v>0.75</v>
      </c>
      <c r="Z43" s="46">
        <v>1</v>
      </c>
      <c r="AA43" s="46">
        <v>1</v>
      </c>
      <c r="AB43" s="45">
        <v>0</v>
      </c>
      <c r="AC43" s="45" t="s">
        <v>508</v>
      </c>
      <c r="AD43" s="45" t="s">
        <v>533</v>
      </c>
      <c r="AE43" s="47">
        <v>0</v>
      </c>
      <c r="AF43" s="46">
        <v>0.15</v>
      </c>
      <c r="AG43" s="45" t="s">
        <v>534</v>
      </c>
      <c r="AH43" s="48">
        <v>45306</v>
      </c>
      <c r="AI43" s="48">
        <v>45641</v>
      </c>
      <c r="AJ43" s="45" t="s">
        <v>531</v>
      </c>
      <c r="AK43" s="45" t="s">
        <v>404</v>
      </c>
      <c r="AL43" s="45"/>
      <c r="AM43" s="45"/>
      <c r="AN43" s="45"/>
      <c r="AO43" s="45"/>
      <c r="AP43" s="45"/>
      <c r="AQ43" s="45"/>
      <c r="AR43" s="45"/>
      <c r="AS43" s="45"/>
      <c r="AT43" s="45"/>
      <c r="AU43" s="45"/>
      <c r="AV43" s="45"/>
      <c r="AW43" s="45" t="s">
        <v>405</v>
      </c>
      <c r="AX43" s="45"/>
      <c r="AY43" s="45"/>
      <c r="AZ43" s="45"/>
      <c r="BA43" s="45"/>
      <c r="BB43" s="45"/>
      <c r="BC43" s="45" t="s">
        <v>405</v>
      </c>
      <c r="BD43" s="45" t="s">
        <v>405</v>
      </c>
      <c r="BE43" s="45" t="s">
        <v>405</v>
      </c>
      <c r="BF43" s="45"/>
      <c r="BG43" s="45"/>
      <c r="BH43" s="45"/>
      <c r="BI43" s="45" t="s">
        <v>405</v>
      </c>
      <c r="BJ43" s="45"/>
      <c r="BK43" s="45"/>
      <c r="BL43" s="45"/>
      <c r="BM43" s="45"/>
      <c r="BN43" s="45"/>
      <c r="BO43" s="45"/>
      <c r="BP43" s="45"/>
      <c r="BQ43" s="45"/>
      <c r="BR43" s="45"/>
      <c r="BS43" s="45"/>
      <c r="BT43" s="45"/>
      <c r="BU43" s="45"/>
      <c r="BV43" s="45"/>
      <c r="BW43" s="45"/>
      <c r="BX43" s="45"/>
      <c r="BY43" s="45"/>
      <c r="BZ43" s="45"/>
      <c r="CA43" s="45"/>
      <c r="CB43" s="18" t="s">
        <v>532</v>
      </c>
    </row>
    <row r="44" spans="1:80" ht="125">
      <c r="A44" s="42" t="s">
        <v>524</v>
      </c>
      <c r="B44" s="42" t="s">
        <v>525</v>
      </c>
      <c r="C44" s="43">
        <v>0.25</v>
      </c>
      <c r="D44" s="42" t="s">
        <v>526</v>
      </c>
      <c r="E44" s="43">
        <v>1</v>
      </c>
      <c r="F44" s="43">
        <v>1</v>
      </c>
      <c r="G44" s="43" t="s">
        <v>244</v>
      </c>
      <c r="H44" s="44" t="s">
        <v>243</v>
      </c>
      <c r="I44" s="44" t="s">
        <v>501</v>
      </c>
      <c r="J44" s="44" t="s">
        <v>449</v>
      </c>
      <c r="K44" s="44" t="s">
        <v>416</v>
      </c>
      <c r="L44" s="44" t="s">
        <v>266</v>
      </c>
      <c r="M44" s="44" t="s">
        <v>265</v>
      </c>
      <c r="N44" s="44" t="s">
        <v>306</v>
      </c>
      <c r="O44" s="45" t="s">
        <v>415</v>
      </c>
      <c r="P44" s="45" t="s">
        <v>416</v>
      </c>
      <c r="Q44" s="45" t="s">
        <v>527</v>
      </c>
      <c r="R44" s="45" t="s">
        <v>528</v>
      </c>
      <c r="S44" s="45" t="s">
        <v>49</v>
      </c>
      <c r="T44" s="45" t="s">
        <v>307</v>
      </c>
      <c r="U44" s="45" t="s">
        <v>27</v>
      </c>
      <c r="V44" s="45" t="s">
        <v>49</v>
      </c>
      <c r="W44" s="46">
        <v>0.25</v>
      </c>
      <c r="X44" s="46">
        <v>0.5</v>
      </c>
      <c r="Y44" s="46">
        <v>0.75</v>
      </c>
      <c r="Z44" s="46">
        <v>1</v>
      </c>
      <c r="AA44" s="46">
        <v>1</v>
      </c>
      <c r="AB44" s="45">
        <v>0</v>
      </c>
      <c r="AC44" s="45" t="s">
        <v>508</v>
      </c>
      <c r="AD44" s="45" t="s">
        <v>535</v>
      </c>
      <c r="AE44" s="47">
        <v>0</v>
      </c>
      <c r="AF44" s="46">
        <v>0.7</v>
      </c>
      <c r="AG44" s="45" t="s">
        <v>536</v>
      </c>
      <c r="AH44" s="48">
        <v>45306</v>
      </c>
      <c r="AI44" s="48">
        <v>45473</v>
      </c>
      <c r="AJ44" s="45" t="s">
        <v>458</v>
      </c>
      <c r="AK44" s="45" t="s">
        <v>404</v>
      </c>
      <c r="AL44" s="45"/>
      <c r="AM44" s="45"/>
      <c r="AN44" s="45"/>
      <c r="AO44" s="45"/>
      <c r="AP44" s="45"/>
      <c r="AQ44" s="45"/>
      <c r="AR44" s="45"/>
      <c r="AS44" s="45"/>
      <c r="AT44" s="45"/>
      <c r="AU44" s="45"/>
      <c r="AV44" s="45"/>
      <c r="AW44" s="45" t="s">
        <v>405</v>
      </c>
      <c r="AX44" s="45"/>
      <c r="AY44" s="45"/>
      <c r="AZ44" s="45" t="s">
        <v>405</v>
      </c>
      <c r="BA44" s="45" t="s">
        <v>405</v>
      </c>
      <c r="BB44" s="45" t="s">
        <v>405</v>
      </c>
      <c r="BC44" s="45" t="s">
        <v>405</v>
      </c>
      <c r="BD44" s="45" t="s">
        <v>405</v>
      </c>
      <c r="BE44" s="45" t="s">
        <v>405</v>
      </c>
      <c r="BF44" s="45"/>
      <c r="BG44" s="45"/>
      <c r="BH44" s="45"/>
      <c r="BI44" s="45" t="s">
        <v>405</v>
      </c>
      <c r="BJ44" s="45"/>
      <c r="BK44" s="45"/>
      <c r="BL44" s="45"/>
      <c r="BM44" s="45"/>
      <c r="BN44" s="45"/>
      <c r="BO44" s="45"/>
      <c r="BP44" s="45"/>
      <c r="BQ44" s="45"/>
      <c r="BR44" s="45"/>
      <c r="BS44" s="45"/>
      <c r="BT44" s="45"/>
      <c r="BU44" s="45"/>
      <c r="BV44" s="45"/>
      <c r="BW44" s="45"/>
      <c r="BX44" s="45"/>
      <c r="BY44" s="45"/>
      <c r="BZ44" s="45"/>
      <c r="CA44" s="45"/>
      <c r="CB44" s="18" t="s">
        <v>532</v>
      </c>
    </row>
    <row r="45" spans="1:80" ht="100">
      <c r="A45" s="42" t="s">
        <v>524</v>
      </c>
      <c r="B45" s="42" t="s">
        <v>525</v>
      </c>
      <c r="C45" s="43">
        <v>0.25</v>
      </c>
      <c r="D45" s="42" t="s">
        <v>526</v>
      </c>
      <c r="E45" s="43">
        <v>1</v>
      </c>
      <c r="F45" s="43">
        <v>1</v>
      </c>
      <c r="G45" s="43" t="s">
        <v>122</v>
      </c>
      <c r="H45" s="44" t="s">
        <v>123</v>
      </c>
      <c r="I45" s="44" t="s">
        <v>537</v>
      </c>
      <c r="J45" s="44" t="s">
        <v>538</v>
      </c>
      <c r="K45" s="44" t="s">
        <v>481</v>
      </c>
      <c r="L45" s="44" t="s">
        <v>124</v>
      </c>
      <c r="M45" s="44" t="s">
        <v>125</v>
      </c>
      <c r="N45" s="44" t="s">
        <v>126</v>
      </c>
      <c r="O45" s="45" t="s">
        <v>539</v>
      </c>
      <c r="P45" s="45" t="s">
        <v>481</v>
      </c>
      <c r="Q45" s="45" t="s">
        <v>505</v>
      </c>
      <c r="R45" s="45" t="s">
        <v>540</v>
      </c>
      <c r="S45" s="45" t="s">
        <v>127</v>
      </c>
      <c r="T45" s="45" t="s">
        <v>128</v>
      </c>
      <c r="U45" s="45" t="s">
        <v>27</v>
      </c>
      <c r="V45" s="46">
        <v>0</v>
      </c>
      <c r="W45" s="46">
        <v>0.1</v>
      </c>
      <c r="X45" s="46">
        <v>0.5</v>
      </c>
      <c r="Y45" s="46">
        <v>0.75</v>
      </c>
      <c r="Z45" s="46">
        <v>1</v>
      </c>
      <c r="AA45" s="46">
        <v>1</v>
      </c>
      <c r="AB45" s="45">
        <v>1212112028.25</v>
      </c>
      <c r="AC45" s="45" t="s">
        <v>451</v>
      </c>
      <c r="AD45" s="45" t="s">
        <v>133</v>
      </c>
      <c r="AE45" s="47">
        <v>762112028.25</v>
      </c>
      <c r="AF45" s="46">
        <v>0.62874718713113309</v>
      </c>
      <c r="AG45" s="45" t="s">
        <v>134</v>
      </c>
      <c r="AH45" s="48">
        <v>45292</v>
      </c>
      <c r="AI45" s="48">
        <v>45657</v>
      </c>
      <c r="AJ45" s="45" t="s">
        <v>135</v>
      </c>
      <c r="AK45" s="45" t="s">
        <v>541</v>
      </c>
      <c r="AL45" s="45"/>
      <c r="AM45" s="45"/>
      <c r="AN45" s="45"/>
      <c r="AO45" s="45"/>
      <c r="AP45" s="45"/>
      <c r="AQ45" s="45"/>
      <c r="AR45" s="45"/>
      <c r="AS45" s="45" t="s">
        <v>405</v>
      </c>
      <c r="AT45" s="45" t="s">
        <v>405</v>
      </c>
      <c r="AU45" s="45"/>
      <c r="AV45" s="45"/>
      <c r="AW45" s="45" t="s">
        <v>405</v>
      </c>
      <c r="AX45" s="45"/>
      <c r="AY45" s="45"/>
      <c r="AZ45" s="45"/>
      <c r="BA45" s="45"/>
      <c r="BB45" s="45"/>
      <c r="BC45" s="45" t="s">
        <v>405</v>
      </c>
      <c r="BD45" s="45" t="s">
        <v>405</v>
      </c>
      <c r="BE45" s="45" t="s">
        <v>405</v>
      </c>
      <c r="BF45" s="45"/>
      <c r="BG45" s="45" t="s">
        <v>405</v>
      </c>
      <c r="BH45" s="45" t="s">
        <v>405</v>
      </c>
      <c r="BI45" s="45" t="s">
        <v>405</v>
      </c>
      <c r="BJ45" s="45"/>
      <c r="BK45" s="45"/>
      <c r="BL45" s="45"/>
      <c r="BM45" s="45"/>
      <c r="BN45" s="45"/>
      <c r="BO45" s="45"/>
      <c r="BP45" s="45"/>
      <c r="BQ45" s="45"/>
      <c r="BR45" s="45" t="s">
        <v>405</v>
      </c>
      <c r="BS45" s="45"/>
      <c r="BT45" s="45"/>
      <c r="BU45" s="45"/>
      <c r="BV45" s="45"/>
      <c r="BW45" s="45"/>
      <c r="BX45" s="45"/>
      <c r="BY45" s="45" t="s">
        <v>405</v>
      </c>
      <c r="BZ45" s="45" t="s">
        <v>405</v>
      </c>
      <c r="CA45" s="45" t="s">
        <v>405</v>
      </c>
      <c r="CB45" s="18" t="s">
        <v>129</v>
      </c>
    </row>
    <row r="46" spans="1:80" ht="100">
      <c r="A46" s="42" t="s">
        <v>524</v>
      </c>
      <c r="B46" s="42" t="s">
        <v>525</v>
      </c>
      <c r="C46" s="43">
        <v>0.25</v>
      </c>
      <c r="D46" s="42" t="s">
        <v>526</v>
      </c>
      <c r="E46" s="43">
        <v>1</v>
      </c>
      <c r="F46" s="43">
        <v>1</v>
      </c>
      <c r="G46" s="43" t="s">
        <v>122</v>
      </c>
      <c r="H46" s="44" t="s">
        <v>123</v>
      </c>
      <c r="I46" s="44" t="s">
        <v>537</v>
      </c>
      <c r="J46" s="44" t="s">
        <v>538</v>
      </c>
      <c r="K46" s="44" t="s">
        <v>481</v>
      </c>
      <c r="L46" s="44" t="s">
        <v>124</v>
      </c>
      <c r="M46" s="44" t="s">
        <v>125</v>
      </c>
      <c r="N46" s="44" t="s">
        <v>126</v>
      </c>
      <c r="O46" s="45" t="s">
        <v>539</v>
      </c>
      <c r="P46" s="45" t="s">
        <v>481</v>
      </c>
      <c r="Q46" s="45" t="s">
        <v>505</v>
      </c>
      <c r="R46" s="45" t="s">
        <v>540</v>
      </c>
      <c r="S46" s="45" t="s">
        <v>127</v>
      </c>
      <c r="T46" s="45" t="s">
        <v>128</v>
      </c>
      <c r="U46" s="45" t="s">
        <v>27</v>
      </c>
      <c r="V46" s="46">
        <v>0</v>
      </c>
      <c r="W46" s="46">
        <v>0.1</v>
      </c>
      <c r="X46" s="46">
        <v>0.5</v>
      </c>
      <c r="Y46" s="46">
        <v>0.75</v>
      </c>
      <c r="Z46" s="46">
        <v>1</v>
      </c>
      <c r="AA46" s="46">
        <v>1</v>
      </c>
      <c r="AB46" s="45">
        <v>1212112028.25</v>
      </c>
      <c r="AC46" s="45" t="s">
        <v>491</v>
      </c>
      <c r="AD46" s="45" t="s">
        <v>130</v>
      </c>
      <c r="AE46" s="47">
        <v>450000000</v>
      </c>
      <c r="AF46" s="46">
        <v>0.37125281286886691</v>
      </c>
      <c r="AG46" s="45" t="s">
        <v>131</v>
      </c>
      <c r="AH46" s="48">
        <v>45323</v>
      </c>
      <c r="AI46" s="48">
        <v>45657</v>
      </c>
      <c r="AJ46" s="45" t="s">
        <v>132</v>
      </c>
      <c r="AK46" s="45" t="s">
        <v>541</v>
      </c>
      <c r="AL46" s="45"/>
      <c r="AM46" s="45"/>
      <c r="AN46" s="45"/>
      <c r="AO46" s="45"/>
      <c r="AP46" s="45"/>
      <c r="AQ46" s="45"/>
      <c r="AR46" s="45"/>
      <c r="AS46" s="45" t="s">
        <v>405</v>
      </c>
      <c r="AT46" s="45" t="s">
        <v>405</v>
      </c>
      <c r="AU46" s="45"/>
      <c r="AV46" s="45"/>
      <c r="AW46" s="45" t="s">
        <v>405</v>
      </c>
      <c r="AX46" s="45"/>
      <c r="AY46" s="45"/>
      <c r="AZ46" s="45"/>
      <c r="BA46" s="45"/>
      <c r="BB46" s="45"/>
      <c r="BC46" s="45" t="s">
        <v>405</v>
      </c>
      <c r="BD46" s="45" t="s">
        <v>405</v>
      </c>
      <c r="BE46" s="45" t="s">
        <v>405</v>
      </c>
      <c r="BF46" s="45"/>
      <c r="BG46" s="45" t="s">
        <v>405</v>
      </c>
      <c r="BH46" s="45" t="s">
        <v>405</v>
      </c>
      <c r="BI46" s="45" t="s">
        <v>405</v>
      </c>
      <c r="BJ46" s="45"/>
      <c r="BK46" s="45"/>
      <c r="BL46" s="45"/>
      <c r="BM46" s="45"/>
      <c r="BN46" s="45"/>
      <c r="BO46" s="45"/>
      <c r="BP46" s="45"/>
      <c r="BQ46" s="45"/>
      <c r="BR46" s="45" t="s">
        <v>405</v>
      </c>
      <c r="BS46" s="45"/>
      <c r="BT46" s="45"/>
      <c r="BU46" s="45"/>
      <c r="BV46" s="45"/>
      <c r="BW46" s="45"/>
      <c r="BX46" s="45"/>
      <c r="BY46" s="45" t="s">
        <v>405</v>
      </c>
      <c r="BZ46" s="45" t="s">
        <v>405</v>
      </c>
      <c r="CA46" s="45" t="s">
        <v>405</v>
      </c>
      <c r="CB46" s="18" t="s">
        <v>129</v>
      </c>
    </row>
    <row r="47" spans="1:80" ht="87.5">
      <c r="A47" s="49" t="s">
        <v>542</v>
      </c>
      <c r="B47" s="49" t="s">
        <v>543</v>
      </c>
      <c r="C47" s="50">
        <v>0.2</v>
      </c>
      <c r="D47" s="49" t="s">
        <v>544</v>
      </c>
      <c r="E47" s="51">
        <v>1</v>
      </c>
      <c r="F47" s="50">
        <v>1</v>
      </c>
      <c r="G47" s="50" t="s">
        <v>248</v>
      </c>
      <c r="H47" s="52" t="s">
        <v>247</v>
      </c>
      <c r="I47" s="52" t="s">
        <v>501</v>
      </c>
      <c r="J47" s="52" t="s">
        <v>545</v>
      </c>
      <c r="K47" s="52" t="s">
        <v>426</v>
      </c>
      <c r="L47" s="52" t="s">
        <v>209</v>
      </c>
      <c r="M47" s="52" t="s">
        <v>267</v>
      </c>
      <c r="N47" s="52" t="s">
        <v>281</v>
      </c>
      <c r="O47" s="11" t="s">
        <v>425</v>
      </c>
      <c r="P47" s="52" t="s">
        <v>426</v>
      </c>
      <c r="Q47" s="52" t="s">
        <v>546</v>
      </c>
      <c r="R47" s="52" t="s">
        <v>428</v>
      </c>
      <c r="S47" s="52" t="s">
        <v>282</v>
      </c>
      <c r="T47" s="52" t="s">
        <v>283</v>
      </c>
      <c r="U47" s="52" t="s">
        <v>27</v>
      </c>
      <c r="V47" s="52" t="s">
        <v>49</v>
      </c>
      <c r="W47" s="53">
        <v>0</v>
      </c>
      <c r="X47" s="53">
        <v>0.5</v>
      </c>
      <c r="Y47" s="53">
        <v>0.75</v>
      </c>
      <c r="Z47" s="53">
        <v>1</v>
      </c>
      <c r="AA47" s="53">
        <v>1</v>
      </c>
      <c r="AB47" s="54">
        <v>189750000</v>
      </c>
      <c r="AC47" s="52" t="s">
        <v>491</v>
      </c>
      <c r="AD47" s="52" t="s">
        <v>547</v>
      </c>
      <c r="AE47" s="54">
        <v>189750000</v>
      </c>
      <c r="AF47" s="53">
        <v>1</v>
      </c>
      <c r="AG47" s="52" t="s">
        <v>548</v>
      </c>
      <c r="AH47" s="55">
        <v>45383</v>
      </c>
      <c r="AI47" s="55">
        <v>45641</v>
      </c>
      <c r="AJ47" s="52" t="s">
        <v>549</v>
      </c>
      <c r="AK47" s="52" t="s">
        <v>433</v>
      </c>
      <c r="AL47" s="52"/>
      <c r="AM47" s="52"/>
      <c r="AN47" s="52"/>
      <c r="AO47" s="52"/>
      <c r="AP47" s="52"/>
      <c r="AQ47" s="52"/>
      <c r="AR47" s="52"/>
      <c r="AS47" s="52"/>
      <c r="AT47" s="52"/>
      <c r="AU47" s="52"/>
      <c r="AV47" s="52"/>
      <c r="AW47" s="52" t="s">
        <v>405</v>
      </c>
      <c r="AX47" s="52"/>
      <c r="AY47" s="52"/>
      <c r="AZ47" s="52" t="s">
        <v>405</v>
      </c>
      <c r="BA47" s="52" t="s">
        <v>405</v>
      </c>
      <c r="BB47" s="52"/>
      <c r="BC47" s="52" t="s">
        <v>405</v>
      </c>
      <c r="BD47" s="52"/>
      <c r="BE47" s="52" t="s">
        <v>405</v>
      </c>
      <c r="BF47" s="52"/>
      <c r="BG47" s="52" t="s">
        <v>405</v>
      </c>
      <c r="BH47" s="52"/>
      <c r="BI47" s="52"/>
      <c r="BJ47" s="52"/>
      <c r="BK47" s="52"/>
      <c r="BL47" s="52"/>
      <c r="BM47" s="52"/>
      <c r="BN47" s="52"/>
      <c r="BO47" s="52"/>
      <c r="BP47" s="52"/>
      <c r="BQ47" s="52"/>
      <c r="BR47" s="52"/>
      <c r="BS47" s="52"/>
      <c r="BT47" s="52"/>
      <c r="BU47" s="52"/>
      <c r="BV47" s="52"/>
      <c r="BW47" s="52"/>
      <c r="BX47" s="52"/>
      <c r="BY47" s="52"/>
      <c r="BZ47" s="52"/>
      <c r="CA47" s="52"/>
      <c r="CB47" s="18" t="s">
        <v>129</v>
      </c>
    </row>
    <row r="48" spans="1:80" ht="56">
      <c r="A48" s="49" t="s">
        <v>542</v>
      </c>
      <c r="B48" s="49" t="s">
        <v>543</v>
      </c>
      <c r="C48" s="50">
        <v>0.2</v>
      </c>
      <c r="D48" s="49" t="s">
        <v>544</v>
      </c>
      <c r="E48" s="51">
        <v>1</v>
      </c>
      <c r="F48" s="50">
        <v>1</v>
      </c>
      <c r="G48" s="50" t="s">
        <v>264</v>
      </c>
      <c r="H48" s="56" t="s">
        <v>263</v>
      </c>
      <c r="I48" s="56" t="s">
        <v>501</v>
      </c>
      <c r="J48" s="56" t="s">
        <v>502</v>
      </c>
      <c r="K48" s="56" t="s">
        <v>503</v>
      </c>
      <c r="L48" s="56" t="s">
        <v>224</v>
      </c>
      <c r="M48" s="56" t="s">
        <v>273</v>
      </c>
      <c r="N48" s="56" t="s">
        <v>308</v>
      </c>
      <c r="O48" s="52" t="s">
        <v>504</v>
      </c>
      <c r="P48" s="52" t="s">
        <v>503</v>
      </c>
      <c r="Q48" s="52" t="s">
        <v>505</v>
      </c>
      <c r="R48" s="52" t="s">
        <v>550</v>
      </c>
      <c r="S48" s="52" t="s">
        <v>309</v>
      </c>
      <c r="T48" s="52" t="s">
        <v>310</v>
      </c>
      <c r="U48" s="52" t="s">
        <v>27</v>
      </c>
      <c r="V48" s="53" t="s">
        <v>49</v>
      </c>
      <c r="W48" s="53">
        <v>0.25</v>
      </c>
      <c r="X48" s="53">
        <v>0.5</v>
      </c>
      <c r="Y48" s="53">
        <v>0.75</v>
      </c>
      <c r="Z48" s="53">
        <v>1</v>
      </c>
      <c r="AA48" s="53">
        <v>1</v>
      </c>
      <c r="AB48" s="54">
        <v>0</v>
      </c>
      <c r="AC48" s="53" t="s">
        <v>508</v>
      </c>
      <c r="AD48" s="52" t="s">
        <v>179</v>
      </c>
      <c r="AE48" s="54">
        <v>0</v>
      </c>
      <c r="AF48" s="53">
        <v>0.2</v>
      </c>
      <c r="AG48" s="52" t="s">
        <v>551</v>
      </c>
      <c r="AH48" s="55">
        <v>45292</v>
      </c>
      <c r="AI48" s="55">
        <v>45412</v>
      </c>
      <c r="AJ48" s="52" t="s">
        <v>552</v>
      </c>
      <c r="AK48" s="52" t="s">
        <v>404</v>
      </c>
      <c r="AL48" s="52" t="s">
        <v>405</v>
      </c>
      <c r="AM48" s="52"/>
      <c r="AN48" s="52"/>
      <c r="AO48" s="52"/>
      <c r="AP48" s="52"/>
      <c r="AQ48" s="52"/>
      <c r="AR48" s="52"/>
      <c r="AS48" s="52"/>
      <c r="AT48" s="52"/>
      <c r="AU48" s="52"/>
      <c r="AV48" s="52"/>
      <c r="AW48" s="52" t="s">
        <v>405</v>
      </c>
      <c r="AX48" s="52" t="s">
        <v>405</v>
      </c>
      <c r="AY48" s="52"/>
      <c r="AZ48" s="52" t="s">
        <v>405</v>
      </c>
      <c r="BA48" s="52" t="s">
        <v>405</v>
      </c>
      <c r="BB48" s="52" t="s">
        <v>405</v>
      </c>
      <c r="BC48" s="52" t="s">
        <v>405</v>
      </c>
      <c r="BD48" s="52" t="s">
        <v>405</v>
      </c>
      <c r="BE48" s="52" t="s">
        <v>405</v>
      </c>
      <c r="BF48" s="52"/>
      <c r="BG48" s="52"/>
      <c r="BH48" s="52"/>
      <c r="BI48" s="52" t="s">
        <v>405</v>
      </c>
      <c r="BJ48" s="52"/>
      <c r="BK48" s="52"/>
      <c r="BL48" s="52"/>
      <c r="BM48" s="52"/>
      <c r="BN48" s="52"/>
      <c r="BO48" s="52"/>
      <c r="BP48" s="52"/>
      <c r="BQ48" s="52"/>
      <c r="BR48" s="52"/>
      <c r="BS48" s="52"/>
      <c r="BT48" s="52"/>
      <c r="BU48" s="52"/>
      <c r="BV48" s="52"/>
      <c r="BW48" s="52"/>
      <c r="BX48" s="52"/>
      <c r="BY48" s="52"/>
      <c r="BZ48" s="52"/>
      <c r="CA48" s="52"/>
      <c r="CB48" s="18" t="s">
        <v>553</v>
      </c>
    </row>
    <row r="49" spans="1:80" ht="56">
      <c r="A49" s="49" t="s">
        <v>542</v>
      </c>
      <c r="B49" s="49" t="s">
        <v>543</v>
      </c>
      <c r="C49" s="50">
        <v>0.2</v>
      </c>
      <c r="D49" s="49" t="s">
        <v>544</v>
      </c>
      <c r="E49" s="51">
        <v>1</v>
      </c>
      <c r="F49" s="50">
        <v>1</v>
      </c>
      <c r="G49" s="50" t="s">
        <v>264</v>
      </c>
      <c r="H49" s="56" t="s">
        <v>263</v>
      </c>
      <c r="I49" s="56" t="s">
        <v>501</v>
      </c>
      <c r="J49" s="56" t="s">
        <v>502</v>
      </c>
      <c r="K49" s="56" t="s">
        <v>503</v>
      </c>
      <c r="L49" s="56" t="s">
        <v>224</v>
      </c>
      <c r="M49" s="56" t="s">
        <v>273</v>
      </c>
      <c r="N49" s="56" t="s">
        <v>308</v>
      </c>
      <c r="O49" s="52" t="s">
        <v>504</v>
      </c>
      <c r="P49" s="52" t="s">
        <v>503</v>
      </c>
      <c r="Q49" s="52" t="s">
        <v>505</v>
      </c>
      <c r="R49" s="52" t="s">
        <v>550</v>
      </c>
      <c r="S49" s="52" t="s">
        <v>309</v>
      </c>
      <c r="T49" s="52" t="s">
        <v>310</v>
      </c>
      <c r="U49" s="52" t="s">
        <v>27</v>
      </c>
      <c r="V49" s="53" t="s">
        <v>49</v>
      </c>
      <c r="W49" s="53">
        <v>0.25</v>
      </c>
      <c r="X49" s="53">
        <v>0.5</v>
      </c>
      <c r="Y49" s="53">
        <v>0.75</v>
      </c>
      <c r="Z49" s="53">
        <v>1</v>
      </c>
      <c r="AA49" s="53">
        <v>1</v>
      </c>
      <c r="AB49" s="54">
        <v>0</v>
      </c>
      <c r="AC49" s="53" t="s">
        <v>508</v>
      </c>
      <c r="AD49" s="52" t="s">
        <v>554</v>
      </c>
      <c r="AE49" s="54">
        <v>0</v>
      </c>
      <c r="AF49" s="53">
        <v>0.4</v>
      </c>
      <c r="AG49" s="52" t="s">
        <v>555</v>
      </c>
      <c r="AH49" s="55">
        <v>45292</v>
      </c>
      <c r="AI49" s="55">
        <v>45657</v>
      </c>
      <c r="AJ49" s="52" t="s">
        <v>552</v>
      </c>
      <c r="AK49" s="52" t="s">
        <v>404</v>
      </c>
      <c r="AL49" s="52"/>
      <c r="AM49" s="52"/>
      <c r="AN49" s="52"/>
      <c r="AO49" s="52"/>
      <c r="AP49" s="52"/>
      <c r="AQ49" s="52"/>
      <c r="AR49" s="52"/>
      <c r="AS49" s="52"/>
      <c r="AT49" s="52"/>
      <c r="AU49" s="52"/>
      <c r="AV49" s="52"/>
      <c r="AW49" s="52" t="s">
        <v>405</v>
      </c>
      <c r="AX49" s="52" t="s">
        <v>405</v>
      </c>
      <c r="AY49" s="52"/>
      <c r="AZ49" s="52" t="s">
        <v>405</v>
      </c>
      <c r="BA49" s="52" t="s">
        <v>405</v>
      </c>
      <c r="BB49" s="52" t="s">
        <v>405</v>
      </c>
      <c r="BC49" s="52" t="s">
        <v>405</v>
      </c>
      <c r="BD49" s="52" t="s">
        <v>405</v>
      </c>
      <c r="BE49" s="52" t="s">
        <v>405</v>
      </c>
      <c r="BF49" s="52"/>
      <c r="BG49" s="52"/>
      <c r="BH49" s="52"/>
      <c r="BI49" s="52" t="s">
        <v>405</v>
      </c>
      <c r="BJ49" s="52"/>
      <c r="BK49" s="52"/>
      <c r="BL49" s="52"/>
      <c r="BM49" s="52"/>
      <c r="BN49" s="52"/>
      <c r="BO49" s="52"/>
      <c r="BP49" s="52"/>
      <c r="BQ49" s="52"/>
      <c r="BR49" s="52"/>
      <c r="BS49" s="52"/>
      <c r="BT49" s="52"/>
      <c r="BU49" s="52"/>
      <c r="BV49" s="52"/>
      <c r="BW49" s="52"/>
      <c r="BX49" s="52"/>
      <c r="BY49" s="52"/>
      <c r="BZ49" s="52"/>
      <c r="CA49" s="52"/>
      <c r="CB49" s="18" t="s">
        <v>553</v>
      </c>
    </row>
    <row r="50" spans="1:80" ht="56">
      <c r="A50" s="49" t="s">
        <v>542</v>
      </c>
      <c r="B50" s="49" t="s">
        <v>543</v>
      </c>
      <c r="C50" s="50">
        <v>0.2</v>
      </c>
      <c r="D50" s="49" t="s">
        <v>544</v>
      </c>
      <c r="E50" s="51">
        <v>1</v>
      </c>
      <c r="F50" s="50">
        <v>1</v>
      </c>
      <c r="G50" s="50" t="s">
        <v>264</v>
      </c>
      <c r="H50" s="56" t="s">
        <v>263</v>
      </c>
      <c r="I50" s="56" t="s">
        <v>501</v>
      </c>
      <c r="J50" s="56" t="s">
        <v>502</v>
      </c>
      <c r="K50" s="56" t="s">
        <v>503</v>
      </c>
      <c r="L50" s="56" t="s">
        <v>224</v>
      </c>
      <c r="M50" s="56" t="s">
        <v>273</v>
      </c>
      <c r="N50" s="56" t="s">
        <v>308</v>
      </c>
      <c r="O50" s="52" t="s">
        <v>504</v>
      </c>
      <c r="P50" s="52" t="s">
        <v>503</v>
      </c>
      <c r="Q50" s="52" t="s">
        <v>505</v>
      </c>
      <c r="R50" s="52" t="s">
        <v>550</v>
      </c>
      <c r="S50" s="52" t="s">
        <v>309</v>
      </c>
      <c r="T50" s="52" t="s">
        <v>310</v>
      </c>
      <c r="U50" s="52" t="s">
        <v>27</v>
      </c>
      <c r="V50" s="53" t="s">
        <v>49</v>
      </c>
      <c r="W50" s="53">
        <v>0.25</v>
      </c>
      <c r="X50" s="53">
        <v>0.5</v>
      </c>
      <c r="Y50" s="53">
        <v>0.75</v>
      </c>
      <c r="Z50" s="53">
        <v>1</v>
      </c>
      <c r="AA50" s="53">
        <v>1</v>
      </c>
      <c r="AB50" s="54">
        <v>0</v>
      </c>
      <c r="AC50" s="53" t="s">
        <v>508</v>
      </c>
      <c r="AD50" s="52" t="s">
        <v>556</v>
      </c>
      <c r="AE50" s="54">
        <v>0</v>
      </c>
      <c r="AF50" s="53">
        <v>0.2</v>
      </c>
      <c r="AG50" s="52" t="s">
        <v>557</v>
      </c>
      <c r="AH50" s="55">
        <v>45292</v>
      </c>
      <c r="AI50" s="55">
        <v>45657</v>
      </c>
      <c r="AJ50" s="52" t="s">
        <v>552</v>
      </c>
      <c r="AK50" s="52" t="s">
        <v>404</v>
      </c>
      <c r="AL50" s="52"/>
      <c r="AM50" s="52"/>
      <c r="AN50" s="52"/>
      <c r="AO50" s="52"/>
      <c r="AP50" s="52"/>
      <c r="AQ50" s="52"/>
      <c r="AR50" s="52"/>
      <c r="AS50" s="52"/>
      <c r="AT50" s="52"/>
      <c r="AU50" s="52"/>
      <c r="AV50" s="52"/>
      <c r="AW50" s="52" t="s">
        <v>405</v>
      </c>
      <c r="AX50" s="52" t="s">
        <v>405</v>
      </c>
      <c r="AY50" s="52"/>
      <c r="AZ50" s="52" t="s">
        <v>405</v>
      </c>
      <c r="BA50" s="52" t="s">
        <v>405</v>
      </c>
      <c r="BB50" s="52" t="s">
        <v>405</v>
      </c>
      <c r="BC50" s="52" t="s">
        <v>405</v>
      </c>
      <c r="BD50" s="52" t="s">
        <v>405</v>
      </c>
      <c r="BE50" s="52" t="s">
        <v>405</v>
      </c>
      <c r="BF50" s="52"/>
      <c r="BG50" s="52"/>
      <c r="BH50" s="52"/>
      <c r="BI50" s="52" t="s">
        <v>405</v>
      </c>
      <c r="BJ50" s="52"/>
      <c r="BK50" s="52"/>
      <c r="BL50" s="52"/>
      <c r="BM50" s="52"/>
      <c r="BN50" s="52"/>
      <c r="BO50" s="52"/>
      <c r="BP50" s="52"/>
      <c r="BQ50" s="52"/>
      <c r="BR50" s="52"/>
      <c r="BS50" s="52"/>
      <c r="BT50" s="52"/>
      <c r="BU50" s="52"/>
      <c r="BV50" s="52"/>
      <c r="BW50" s="52"/>
      <c r="BX50" s="52"/>
      <c r="BY50" s="52"/>
      <c r="BZ50" s="52"/>
      <c r="CA50" s="52"/>
      <c r="CB50" s="18" t="s">
        <v>553</v>
      </c>
    </row>
    <row r="51" spans="1:80" ht="56">
      <c r="A51" s="49" t="s">
        <v>542</v>
      </c>
      <c r="B51" s="49" t="s">
        <v>543</v>
      </c>
      <c r="C51" s="50">
        <v>0.2</v>
      </c>
      <c r="D51" s="49" t="s">
        <v>544</v>
      </c>
      <c r="E51" s="51">
        <v>1</v>
      </c>
      <c r="F51" s="50">
        <v>1</v>
      </c>
      <c r="G51" s="50" t="s">
        <v>264</v>
      </c>
      <c r="H51" s="56" t="s">
        <v>263</v>
      </c>
      <c r="I51" s="56" t="s">
        <v>501</v>
      </c>
      <c r="J51" s="56" t="s">
        <v>502</v>
      </c>
      <c r="K51" s="56" t="s">
        <v>503</v>
      </c>
      <c r="L51" s="56" t="s">
        <v>224</v>
      </c>
      <c r="M51" s="56" t="s">
        <v>273</v>
      </c>
      <c r="N51" s="56" t="s">
        <v>308</v>
      </c>
      <c r="O51" s="52" t="s">
        <v>504</v>
      </c>
      <c r="P51" s="52" t="s">
        <v>503</v>
      </c>
      <c r="Q51" s="52" t="s">
        <v>505</v>
      </c>
      <c r="R51" s="52" t="s">
        <v>550</v>
      </c>
      <c r="S51" s="52" t="s">
        <v>309</v>
      </c>
      <c r="T51" s="52" t="s">
        <v>310</v>
      </c>
      <c r="U51" s="52" t="s">
        <v>27</v>
      </c>
      <c r="V51" s="53" t="s">
        <v>49</v>
      </c>
      <c r="W51" s="53">
        <v>0.25</v>
      </c>
      <c r="X51" s="53">
        <v>0.5</v>
      </c>
      <c r="Y51" s="53">
        <v>0.75</v>
      </c>
      <c r="Z51" s="53">
        <v>1</v>
      </c>
      <c r="AA51" s="53">
        <v>1</v>
      </c>
      <c r="AB51" s="54">
        <v>0</v>
      </c>
      <c r="AC51" s="53" t="s">
        <v>508</v>
      </c>
      <c r="AD51" s="52" t="s">
        <v>558</v>
      </c>
      <c r="AE51" s="54">
        <v>0</v>
      </c>
      <c r="AF51" s="53">
        <v>0.2</v>
      </c>
      <c r="AG51" s="52" t="s">
        <v>559</v>
      </c>
      <c r="AH51" s="55">
        <v>45292</v>
      </c>
      <c r="AI51" s="55">
        <v>45657</v>
      </c>
      <c r="AJ51" s="52" t="s">
        <v>552</v>
      </c>
      <c r="AK51" s="52" t="s">
        <v>404</v>
      </c>
      <c r="AL51" s="52"/>
      <c r="AM51" s="52"/>
      <c r="AN51" s="52"/>
      <c r="AO51" s="52"/>
      <c r="AP51" s="52"/>
      <c r="AQ51" s="52"/>
      <c r="AR51" s="52"/>
      <c r="AS51" s="52"/>
      <c r="AT51" s="52"/>
      <c r="AU51" s="52"/>
      <c r="AV51" s="52"/>
      <c r="AW51" s="52" t="s">
        <v>405</v>
      </c>
      <c r="AX51" s="52" t="s">
        <v>405</v>
      </c>
      <c r="AY51" s="52"/>
      <c r="AZ51" s="52" t="s">
        <v>405</v>
      </c>
      <c r="BA51" s="52" t="s">
        <v>405</v>
      </c>
      <c r="BB51" s="52" t="s">
        <v>405</v>
      </c>
      <c r="BC51" s="52" t="s">
        <v>405</v>
      </c>
      <c r="BD51" s="52" t="s">
        <v>405</v>
      </c>
      <c r="BE51" s="52" t="s">
        <v>405</v>
      </c>
      <c r="BF51" s="52"/>
      <c r="BG51" s="52"/>
      <c r="BH51" s="52"/>
      <c r="BI51" s="52" t="s">
        <v>405</v>
      </c>
      <c r="BJ51" s="52"/>
      <c r="BK51" s="52"/>
      <c r="BL51" s="52"/>
      <c r="BM51" s="52"/>
      <c r="BN51" s="52"/>
      <c r="BO51" s="52"/>
      <c r="BP51" s="52"/>
      <c r="BQ51" s="52"/>
      <c r="BR51" s="52"/>
      <c r="BS51" s="52"/>
      <c r="BT51" s="52"/>
      <c r="BU51" s="52"/>
      <c r="BV51" s="52"/>
      <c r="BW51" s="52"/>
      <c r="BX51" s="52"/>
      <c r="BY51" s="52"/>
      <c r="BZ51" s="52"/>
      <c r="CA51" s="52"/>
      <c r="CB51" s="18" t="s">
        <v>553</v>
      </c>
    </row>
    <row r="52" spans="1:80" ht="56">
      <c r="A52" s="49" t="s">
        <v>542</v>
      </c>
      <c r="B52" s="49" t="s">
        <v>543</v>
      </c>
      <c r="C52" s="50">
        <v>0.2</v>
      </c>
      <c r="D52" s="49" t="s">
        <v>544</v>
      </c>
      <c r="E52" s="51">
        <v>1</v>
      </c>
      <c r="F52" s="50">
        <v>1</v>
      </c>
      <c r="G52" s="50" t="s">
        <v>22</v>
      </c>
      <c r="H52" s="56" t="s">
        <v>23</v>
      </c>
      <c r="I52" s="56" t="s">
        <v>501</v>
      </c>
      <c r="J52" s="56" t="s">
        <v>41</v>
      </c>
      <c r="K52" s="56" t="s">
        <v>481</v>
      </c>
      <c r="L52" s="56" t="s">
        <v>24</v>
      </c>
      <c r="M52" s="52" t="s">
        <v>25</v>
      </c>
      <c r="N52" s="52" t="s">
        <v>26</v>
      </c>
      <c r="O52" s="52" t="s">
        <v>560</v>
      </c>
      <c r="P52" s="52" t="s">
        <v>481</v>
      </c>
      <c r="Q52" s="52" t="s">
        <v>505</v>
      </c>
      <c r="R52" s="52" t="s">
        <v>561</v>
      </c>
      <c r="S52" s="52" t="s">
        <v>28</v>
      </c>
      <c r="T52" s="52" t="s">
        <v>29</v>
      </c>
      <c r="U52" s="52" t="s">
        <v>27</v>
      </c>
      <c r="V52" s="53">
        <v>0.94</v>
      </c>
      <c r="W52" s="53">
        <v>0.15</v>
      </c>
      <c r="X52" s="53">
        <v>0.4</v>
      </c>
      <c r="Y52" s="53">
        <v>0.75</v>
      </c>
      <c r="Z52" s="53">
        <v>1</v>
      </c>
      <c r="AA52" s="53">
        <v>1</v>
      </c>
      <c r="AB52" s="54">
        <v>44000000</v>
      </c>
      <c r="AC52" s="52" t="s">
        <v>491</v>
      </c>
      <c r="AD52" s="52" t="s">
        <v>34</v>
      </c>
      <c r="AE52" s="54">
        <v>0</v>
      </c>
      <c r="AF52" s="53">
        <v>0.25</v>
      </c>
      <c r="AG52" s="52" t="s">
        <v>35</v>
      </c>
      <c r="AH52" s="55">
        <v>45321</v>
      </c>
      <c r="AI52" s="55">
        <v>45382</v>
      </c>
      <c r="AJ52" s="52" t="s">
        <v>36</v>
      </c>
      <c r="AK52" s="52" t="s">
        <v>404</v>
      </c>
      <c r="AL52" s="52" t="s">
        <v>405</v>
      </c>
      <c r="AM52" s="52"/>
      <c r="AN52" s="52"/>
      <c r="AO52" s="52"/>
      <c r="AP52" s="52"/>
      <c r="AQ52" s="52"/>
      <c r="AR52" s="52"/>
      <c r="AS52" s="52"/>
      <c r="AT52" s="52"/>
      <c r="AU52" s="52"/>
      <c r="AV52" s="52"/>
      <c r="AW52" s="52" t="s">
        <v>405</v>
      </c>
      <c r="AX52" s="52" t="s">
        <v>405</v>
      </c>
      <c r="AY52" s="52"/>
      <c r="AZ52" s="52" t="s">
        <v>405</v>
      </c>
      <c r="BA52" s="52" t="s">
        <v>405</v>
      </c>
      <c r="BB52" s="52" t="s">
        <v>405</v>
      </c>
      <c r="BC52" s="52" t="s">
        <v>405</v>
      </c>
      <c r="BD52" s="52" t="s">
        <v>405</v>
      </c>
      <c r="BE52" s="52" t="s">
        <v>405</v>
      </c>
      <c r="BF52" s="52" t="s">
        <v>405</v>
      </c>
      <c r="BG52" s="52"/>
      <c r="BH52" s="52" t="s">
        <v>405</v>
      </c>
      <c r="BI52" s="52" t="s">
        <v>405</v>
      </c>
      <c r="BJ52" s="52" t="s">
        <v>405</v>
      </c>
      <c r="BK52" s="52"/>
      <c r="BL52" s="52"/>
      <c r="BM52" s="52"/>
      <c r="BN52" s="52"/>
      <c r="BO52" s="52"/>
      <c r="BP52" s="52"/>
      <c r="BQ52" s="52"/>
      <c r="BR52" s="52"/>
      <c r="BS52" s="52"/>
      <c r="BT52" s="52"/>
      <c r="BU52" s="52"/>
      <c r="BV52" s="52"/>
      <c r="BW52" s="52"/>
      <c r="BX52" s="52"/>
      <c r="BY52" s="52"/>
      <c r="BZ52" s="52"/>
      <c r="CA52" s="52"/>
      <c r="CB52" s="18" t="s">
        <v>30</v>
      </c>
    </row>
    <row r="53" spans="1:80" ht="62.5">
      <c r="A53" s="49" t="s">
        <v>542</v>
      </c>
      <c r="B53" s="49" t="s">
        <v>543</v>
      </c>
      <c r="C53" s="50">
        <v>0.2</v>
      </c>
      <c r="D53" s="49" t="s">
        <v>544</v>
      </c>
      <c r="E53" s="51">
        <v>1</v>
      </c>
      <c r="F53" s="50">
        <v>1</v>
      </c>
      <c r="G53" s="50" t="s">
        <v>22</v>
      </c>
      <c r="H53" s="56" t="s">
        <v>23</v>
      </c>
      <c r="I53" s="56" t="s">
        <v>501</v>
      </c>
      <c r="J53" s="56" t="s">
        <v>41</v>
      </c>
      <c r="K53" s="56" t="s">
        <v>481</v>
      </c>
      <c r="L53" s="56" t="s">
        <v>24</v>
      </c>
      <c r="M53" s="52" t="s">
        <v>25</v>
      </c>
      <c r="N53" s="52" t="s">
        <v>26</v>
      </c>
      <c r="O53" s="52" t="s">
        <v>560</v>
      </c>
      <c r="P53" s="52" t="s">
        <v>481</v>
      </c>
      <c r="Q53" s="52" t="s">
        <v>505</v>
      </c>
      <c r="R53" s="52" t="s">
        <v>561</v>
      </c>
      <c r="S53" s="52" t="s">
        <v>28</v>
      </c>
      <c r="T53" s="52" t="s">
        <v>29</v>
      </c>
      <c r="U53" s="52" t="s">
        <v>27</v>
      </c>
      <c r="V53" s="53">
        <v>0.94</v>
      </c>
      <c r="W53" s="53">
        <v>0.15</v>
      </c>
      <c r="X53" s="53">
        <v>0.4</v>
      </c>
      <c r="Y53" s="53">
        <v>0.75</v>
      </c>
      <c r="Z53" s="53">
        <v>1</v>
      </c>
      <c r="AA53" s="53">
        <v>1</v>
      </c>
      <c r="AB53" s="54">
        <v>44000000</v>
      </c>
      <c r="AC53" s="52" t="s">
        <v>491</v>
      </c>
      <c r="AD53" s="52" t="s">
        <v>37</v>
      </c>
      <c r="AE53" s="54">
        <v>44000000</v>
      </c>
      <c r="AF53" s="53">
        <v>0.25</v>
      </c>
      <c r="AG53" s="52" t="s">
        <v>38</v>
      </c>
      <c r="AH53" s="55">
        <v>45323</v>
      </c>
      <c r="AI53" s="55">
        <v>45641</v>
      </c>
      <c r="AJ53" s="52" t="s">
        <v>33</v>
      </c>
      <c r="AK53" s="52" t="s">
        <v>404</v>
      </c>
      <c r="AL53" s="52"/>
      <c r="AM53" s="52" t="s">
        <v>405</v>
      </c>
      <c r="AN53" s="52" t="s">
        <v>405</v>
      </c>
      <c r="AO53" s="52"/>
      <c r="AP53" s="52"/>
      <c r="AQ53" s="52" t="s">
        <v>405</v>
      </c>
      <c r="AR53" s="52"/>
      <c r="AS53" s="52"/>
      <c r="AT53" s="52"/>
      <c r="AU53" s="52"/>
      <c r="AV53" s="52"/>
      <c r="AW53" s="52" t="s">
        <v>405</v>
      </c>
      <c r="AX53" s="52" t="s">
        <v>405</v>
      </c>
      <c r="AY53" s="52"/>
      <c r="AZ53" s="52" t="s">
        <v>405</v>
      </c>
      <c r="BA53" s="52" t="s">
        <v>405</v>
      </c>
      <c r="BB53" s="52" t="s">
        <v>405</v>
      </c>
      <c r="BC53" s="52" t="s">
        <v>405</v>
      </c>
      <c r="BD53" s="52" t="s">
        <v>405</v>
      </c>
      <c r="BE53" s="52" t="s">
        <v>405</v>
      </c>
      <c r="BF53" s="52" t="s">
        <v>405</v>
      </c>
      <c r="BG53" s="52"/>
      <c r="BH53" s="52" t="s">
        <v>405</v>
      </c>
      <c r="BI53" s="52" t="s">
        <v>405</v>
      </c>
      <c r="BJ53" s="52" t="s">
        <v>405</v>
      </c>
      <c r="BK53" s="52"/>
      <c r="BL53" s="52"/>
      <c r="BM53" s="52"/>
      <c r="BN53" s="52"/>
      <c r="BO53" s="52"/>
      <c r="BP53" s="52"/>
      <c r="BQ53" s="52"/>
      <c r="BR53" s="52" t="s">
        <v>405</v>
      </c>
      <c r="BS53" s="52"/>
      <c r="BT53" s="52"/>
      <c r="BU53" s="52"/>
      <c r="BV53" s="52"/>
      <c r="BW53" s="52"/>
      <c r="BX53" s="52"/>
      <c r="BY53" s="52"/>
      <c r="BZ53" s="52"/>
      <c r="CA53" s="52"/>
      <c r="CB53" s="18" t="s">
        <v>30</v>
      </c>
    </row>
    <row r="54" spans="1:80" ht="62.5">
      <c r="A54" s="49" t="s">
        <v>542</v>
      </c>
      <c r="B54" s="49" t="s">
        <v>543</v>
      </c>
      <c r="C54" s="50">
        <v>0.2</v>
      </c>
      <c r="D54" s="49" t="s">
        <v>544</v>
      </c>
      <c r="E54" s="51">
        <v>1</v>
      </c>
      <c r="F54" s="50">
        <v>1</v>
      </c>
      <c r="G54" s="50" t="s">
        <v>22</v>
      </c>
      <c r="H54" s="56" t="s">
        <v>23</v>
      </c>
      <c r="I54" s="56" t="s">
        <v>501</v>
      </c>
      <c r="J54" s="56" t="s">
        <v>41</v>
      </c>
      <c r="K54" s="56" t="s">
        <v>481</v>
      </c>
      <c r="L54" s="56" t="s">
        <v>24</v>
      </c>
      <c r="M54" s="52" t="s">
        <v>25</v>
      </c>
      <c r="N54" s="52" t="s">
        <v>26</v>
      </c>
      <c r="O54" s="52" t="s">
        <v>560</v>
      </c>
      <c r="P54" s="52" t="s">
        <v>481</v>
      </c>
      <c r="Q54" s="52" t="s">
        <v>505</v>
      </c>
      <c r="R54" s="52" t="s">
        <v>561</v>
      </c>
      <c r="S54" s="52" t="s">
        <v>28</v>
      </c>
      <c r="T54" s="52" t="s">
        <v>29</v>
      </c>
      <c r="U54" s="52" t="s">
        <v>27</v>
      </c>
      <c r="V54" s="53">
        <v>0.94</v>
      </c>
      <c r="W54" s="53">
        <v>0.15</v>
      </c>
      <c r="X54" s="53">
        <v>0.4</v>
      </c>
      <c r="Y54" s="53">
        <v>0.75</v>
      </c>
      <c r="Z54" s="53">
        <v>1</v>
      </c>
      <c r="AA54" s="53">
        <v>1</v>
      </c>
      <c r="AB54" s="54">
        <v>44000000</v>
      </c>
      <c r="AC54" s="52" t="s">
        <v>491</v>
      </c>
      <c r="AD54" s="52" t="s">
        <v>31</v>
      </c>
      <c r="AE54" s="54">
        <v>0</v>
      </c>
      <c r="AF54" s="53">
        <v>0.25</v>
      </c>
      <c r="AG54" s="52" t="s">
        <v>32</v>
      </c>
      <c r="AH54" s="55">
        <v>45383</v>
      </c>
      <c r="AI54" s="55">
        <v>45627</v>
      </c>
      <c r="AJ54" s="52" t="s">
        <v>33</v>
      </c>
      <c r="AK54" s="52" t="s">
        <v>404</v>
      </c>
      <c r="AL54" s="52" t="s">
        <v>405</v>
      </c>
      <c r="AM54" s="52"/>
      <c r="AN54" s="52"/>
      <c r="AO54" s="52"/>
      <c r="AP54" s="52"/>
      <c r="AQ54" s="52"/>
      <c r="AR54" s="52"/>
      <c r="AS54" s="52"/>
      <c r="AT54" s="52"/>
      <c r="AU54" s="52"/>
      <c r="AV54" s="52"/>
      <c r="AW54" s="52" t="s">
        <v>405</v>
      </c>
      <c r="AX54" s="52" t="s">
        <v>405</v>
      </c>
      <c r="AY54" s="52"/>
      <c r="AZ54" s="52" t="s">
        <v>405</v>
      </c>
      <c r="BA54" s="52" t="s">
        <v>405</v>
      </c>
      <c r="BB54" s="52" t="s">
        <v>405</v>
      </c>
      <c r="BC54" s="52" t="s">
        <v>405</v>
      </c>
      <c r="BD54" s="52" t="s">
        <v>405</v>
      </c>
      <c r="BE54" s="52" t="s">
        <v>405</v>
      </c>
      <c r="BF54" s="52" t="s">
        <v>405</v>
      </c>
      <c r="BG54" s="52"/>
      <c r="BH54" s="52" t="s">
        <v>405</v>
      </c>
      <c r="BI54" s="52" t="s">
        <v>405</v>
      </c>
      <c r="BJ54" s="52" t="s">
        <v>405</v>
      </c>
      <c r="BK54" s="52"/>
      <c r="BL54" s="52"/>
      <c r="BM54" s="52"/>
      <c r="BN54" s="52"/>
      <c r="BO54" s="52"/>
      <c r="BP54" s="52"/>
      <c r="BQ54" s="52"/>
      <c r="BR54" s="52"/>
      <c r="BS54" s="52"/>
      <c r="BT54" s="52"/>
      <c r="BU54" s="52"/>
      <c r="BV54" s="52"/>
      <c r="BW54" s="52"/>
      <c r="BX54" s="52"/>
      <c r="BY54" s="52"/>
      <c r="BZ54" s="52"/>
      <c r="CA54" s="52"/>
      <c r="CB54" s="18" t="s">
        <v>30</v>
      </c>
    </row>
    <row r="55" spans="1:80" ht="56">
      <c r="A55" s="49" t="s">
        <v>542</v>
      </c>
      <c r="B55" s="49" t="s">
        <v>543</v>
      </c>
      <c r="C55" s="50">
        <v>0.2</v>
      </c>
      <c r="D55" s="49" t="s">
        <v>544</v>
      </c>
      <c r="E55" s="51">
        <v>1</v>
      </c>
      <c r="F55" s="50">
        <v>1</v>
      </c>
      <c r="G55" s="50" t="s">
        <v>22</v>
      </c>
      <c r="H55" s="56" t="s">
        <v>23</v>
      </c>
      <c r="I55" s="56" t="s">
        <v>501</v>
      </c>
      <c r="J55" s="56" t="s">
        <v>41</v>
      </c>
      <c r="K55" s="56" t="s">
        <v>481</v>
      </c>
      <c r="L55" s="56" t="s">
        <v>24</v>
      </c>
      <c r="M55" s="52" t="s">
        <v>25</v>
      </c>
      <c r="N55" s="52" t="s">
        <v>26</v>
      </c>
      <c r="O55" s="52" t="s">
        <v>560</v>
      </c>
      <c r="P55" s="52" t="s">
        <v>481</v>
      </c>
      <c r="Q55" s="52" t="s">
        <v>505</v>
      </c>
      <c r="R55" s="52" t="s">
        <v>561</v>
      </c>
      <c r="S55" s="52" t="s">
        <v>28</v>
      </c>
      <c r="T55" s="52" t="s">
        <v>29</v>
      </c>
      <c r="U55" s="52" t="s">
        <v>27</v>
      </c>
      <c r="V55" s="53">
        <v>0.94</v>
      </c>
      <c r="W55" s="53">
        <v>0.15</v>
      </c>
      <c r="X55" s="53">
        <v>0.4</v>
      </c>
      <c r="Y55" s="53">
        <v>0.75</v>
      </c>
      <c r="Z55" s="53">
        <v>1</v>
      </c>
      <c r="AA55" s="53">
        <v>1</v>
      </c>
      <c r="AB55" s="54">
        <v>44000000</v>
      </c>
      <c r="AC55" s="52" t="s">
        <v>491</v>
      </c>
      <c r="AD55" s="52" t="s">
        <v>39</v>
      </c>
      <c r="AE55" s="54">
        <v>0</v>
      </c>
      <c r="AF55" s="53">
        <v>0.25</v>
      </c>
      <c r="AG55" s="52" t="s">
        <v>40</v>
      </c>
      <c r="AH55" s="55">
        <v>45383</v>
      </c>
      <c r="AI55" s="55">
        <v>45627</v>
      </c>
      <c r="AJ55" s="52" t="s">
        <v>41</v>
      </c>
      <c r="AK55" s="52" t="s">
        <v>404</v>
      </c>
      <c r="AL55" s="52"/>
      <c r="AM55" s="52"/>
      <c r="AN55" s="52"/>
      <c r="AO55" s="52"/>
      <c r="AP55" s="52"/>
      <c r="AQ55" s="52"/>
      <c r="AR55" s="52"/>
      <c r="AS55" s="52"/>
      <c r="AT55" s="52"/>
      <c r="AU55" s="52"/>
      <c r="AV55" s="52"/>
      <c r="AW55" s="52" t="s">
        <v>405</v>
      </c>
      <c r="AX55" s="52" t="s">
        <v>405</v>
      </c>
      <c r="AY55" s="52"/>
      <c r="AZ55" s="52" t="s">
        <v>405</v>
      </c>
      <c r="BA55" s="52" t="s">
        <v>405</v>
      </c>
      <c r="BB55" s="52" t="s">
        <v>405</v>
      </c>
      <c r="BC55" s="52" t="s">
        <v>405</v>
      </c>
      <c r="BD55" s="52" t="s">
        <v>405</v>
      </c>
      <c r="BE55" s="52" t="s">
        <v>405</v>
      </c>
      <c r="BF55" s="52" t="s">
        <v>405</v>
      </c>
      <c r="BG55" s="52"/>
      <c r="BH55" s="52" t="s">
        <v>405</v>
      </c>
      <c r="BI55" s="52" t="s">
        <v>405</v>
      </c>
      <c r="BJ55" s="52" t="s">
        <v>405</v>
      </c>
      <c r="BK55" s="52"/>
      <c r="BL55" s="52"/>
      <c r="BM55" s="52"/>
      <c r="BN55" s="52"/>
      <c r="BO55" s="52"/>
      <c r="BP55" s="52"/>
      <c r="BQ55" s="52"/>
      <c r="BR55" s="52"/>
      <c r="BS55" s="52"/>
      <c r="BT55" s="52"/>
      <c r="BU55" s="52"/>
      <c r="BV55" s="52"/>
      <c r="BW55" s="52"/>
      <c r="BX55" s="52"/>
      <c r="BY55" s="52"/>
      <c r="BZ55" s="52"/>
      <c r="CA55" s="52"/>
      <c r="CB55" s="18" t="s">
        <v>30</v>
      </c>
    </row>
    <row r="56" spans="1:80" ht="56">
      <c r="A56" s="49" t="s">
        <v>542</v>
      </c>
      <c r="B56" s="49" t="s">
        <v>543</v>
      </c>
      <c r="C56" s="50">
        <v>0.2</v>
      </c>
      <c r="D56" s="49" t="s">
        <v>544</v>
      </c>
      <c r="E56" s="51">
        <v>1</v>
      </c>
      <c r="F56" s="50">
        <v>1</v>
      </c>
      <c r="G56" s="50" t="s">
        <v>42</v>
      </c>
      <c r="H56" s="56" t="s">
        <v>43</v>
      </c>
      <c r="I56" s="56" t="s">
        <v>501</v>
      </c>
      <c r="J56" s="56" t="s">
        <v>562</v>
      </c>
      <c r="K56" s="57" t="s">
        <v>481</v>
      </c>
      <c r="L56" s="57" t="s">
        <v>44</v>
      </c>
      <c r="M56" s="52" t="s">
        <v>45</v>
      </c>
      <c r="N56" s="52" t="s">
        <v>46</v>
      </c>
      <c r="O56" s="52" t="s">
        <v>563</v>
      </c>
      <c r="P56" s="52" t="s">
        <v>481</v>
      </c>
      <c r="Q56" s="52" t="s">
        <v>505</v>
      </c>
      <c r="R56" s="52" t="s">
        <v>564</v>
      </c>
      <c r="S56" s="52" t="s">
        <v>47</v>
      </c>
      <c r="T56" s="52" t="s">
        <v>48</v>
      </c>
      <c r="U56" s="52" t="s">
        <v>27</v>
      </c>
      <c r="V56" s="52" t="s">
        <v>49</v>
      </c>
      <c r="W56" s="53">
        <v>1</v>
      </c>
      <c r="X56" s="53">
        <v>1</v>
      </c>
      <c r="Y56" s="53">
        <v>1</v>
      </c>
      <c r="Z56" s="53">
        <v>1</v>
      </c>
      <c r="AA56" s="53">
        <v>1</v>
      </c>
      <c r="AB56" s="54">
        <v>160000000</v>
      </c>
      <c r="AC56" s="58" t="s">
        <v>491</v>
      </c>
      <c r="AD56" s="52" t="s">
        <v>51</v>
      </c>
      <c r="AE56" s="54">
        <v>0</v>
      </c>
      <c r="AF56" s="53">
        <v>0.3</v>
      </c>
      <c r="AG56" s="52" t="s">
        <v>52</v>
      </c>
      <c r="AH56" s="55">
        <v>45292</v>
      </c>
      <c r="AI56" s="55">
        <v>45322</v>
      </c>
      <c r="AJ56" s="52" t="s">
        <v>53</v>
      </c>
      <c r="AK56" s="52" t="s">
        <v>404</v>
      </c>
      <c r="AL56" s="52" t="s">
        <v>405</v>
      </c>
      <c r="AM56" s="52"/>
      <c r="AN56" s="52"/>
      <c r="AO56" s="52"/>
      <c r="AP56" s="52"/>
      <c r="AQ56" s="52"/>
      <c r="AR56" s="52"/>
      <c r="AS56" s="52"/>
      <c r="AT56" s="52"/>
      <c r="AU56" s="52"/>
      <c r="AV56" s="52"/>
      <c r="AW56" s="52" t="s">
        <v>405</v>
      </c>
      <c r="AX56" s="52" t="s">
        <v>405</v>
      </c>
      <c r="AY56" s="52"/>
      <c r="AZ56" s="52" t="s">
        <v>405</v>
      </c>
      <c r="BA56" s="52" t="s">
        <v>405</v>
      </c>
      <c r="BB56" s="52" t="s">
        <v>405</v>
      </c>
      <c r="BC56" s="52" t="s">
        <v>405</v>
      </c>
      <c r="BD56" s="52" t="s">
        <v>405</v>
      </c>
      <c r="BE56" s="52" t="s">
        <v>405</v>
      </c>
      <c r="BF56" s="52" t="s">
        <v>405</v>
      </c>
      <c r="BG56" s="52"/>
      <c r="BH56" s="52" t="s">
        <v>405</v>
      </c>
      <c r="BI56" s="52" t="s">
        <v>405</v>
      </c>
      <c r="BJ56" s="52" t="s">
        <v>405</v>
      </c>
      <c r="BK56" s="52"/>
      <c r="BL56" s="52"/>
      <c r="BM56" s="52"/>
      <c r="BN56" s="52"/>
      <c r="BO56" s="52"/>
      <c r="BP56" s="52"/>
      <c r="BQ56" s="52"/>
      <c r="BR56" s="52"/>
      <c r="BS56" s="52" t="s">
        <v>405</v>
      </c>
      <c r="BT56" s="52" t="s">
        <v>405</v>
      </c>
      <c r="BU56" s="52" t="s">
        <v>405</v>
      </c>
      <c r="BV56" s="52" t="s">
        <v>405</v>
      </c>
      <c r="BW56" s="52" t="s">
        <v>405</v>
      </c>
      <c r="BX56" s="52" t="s">
        <v>405</v>
      </c>
      <c r="BY56" s="52"/>
      <c r="BZ56" s="52"/>
      <c r="CA56" s="52"/>
      <c r="CB56" s="18" t="s">
        <v>50</v>
      </c>
    </row>
    <row r="57" spans="1:80" ht="75">
      <c r="A57" s="49" t="s">
        <v>542</v>
      </c>
      <c r="B57" s="49" t="s">
        <v>543</v>
      </c>
      <c r="C57" s="50">
        <v>0.2</v>
      </c>
      <c r="D57" s="49" t="s">
        <v>544</v>
      </c>
      <c r="E57" s="51">
        <v>1</v>
      </c>
      <c r="F57" s="50">
        <v>1</v>
      </c>
      <c r="G57" s="50" t="s">
        <v>42</v>
      </c>
      <c r="H57" s="56" t="s">
        <v>43</v>
      </c>
      <c r="I57" s="56" t="s">
        <v>501</v>
      </c>
      <c r="J57" s="56" t="s">
        <v>562</v>
      </c>
      <c r="K57" s="57" t="s">
        <v>481</v>
      </c>
      <c r="L57" s="57" t="s">
        <v>62</v>
      </c>
      <c r="M57" s="52" t="s">
        <v>63</v>
      </c>
      <c r="N57" s="52" t="s">
        <v>64</v>
      </c>
      <c r="O57" s="52" t="s">
        <v>563</v>
      </c>
      <c r="P57" s="52" t="s">
        <v>481</v>
      </c>
      <c r="Q57" s="52" t="s">
        <v>505</v>
      </c>
      <c r="R57" s="52" t="s">
        <v>564</v>
      </c>
      <c r="S57" s="52" t="s">
        <v>65</v>
      </c>
      <c r="T57" s="52" t="s">
        <v>565</v>
      </c>
      <c r="U57" s="52" t="s">
        <v>27</v>
      </c>
      <c r="V57" s="52" t="s">
        <v>49</v>
      </c>
      <c r="W57" s="53">
        <v>0.25</v>
      </c>
      <c r="X57" s="53">
        <v>0.25</v>
      </c>
      <c r="Y57" s="53">
        <v>0.25</v>
      </c>
      <c r="Z57" s="53">
        <v>0.25</v>
      </c>
      <c r="AA57" s="53">
        <v>1</v>
      </c>
      <c r="AB57" s="54">
        <v>0</v>
      </c>
      <c r="AC57" s="59" t="s">
        <v>491</v>
      </c>
      <c r="AD57" s="52" t="s">
        <v>67</v>
      </c>
      <c r="AE57" s="54">
        <v>160000000</v>
      </c>
      <c r="AF57" s="53">
        <v>0.6</v>
      </c>
      <c r="AG57" s="52" t="s">
        <v>68</v>
      </c>
      <c r="AH57" s="55">
        <v>45323</v>
      </c>
      <c r="AI57" s="55">
        <v>45642</v>
      </c>
      <c r="AJ57" s="52" t="s">
        <v>53</v>
      </c>
      <c r="AK57" s="52" t="s">
        <v>404</v>
      </c>
      <c r="AL57" s="52"/>
      <c r="AM57" s="52" t="s">
        <v>405</v>
      </c>
      <c r="AN57" s="52" t="s">
        <v>405</v>
      </c>
      <c r="AO57" s="52"/>
      <c r="AP57" s="52"/>
      <c r="AQ57" s="52" t="s">
        <v>405</v>
      </c>
      <c r="AR57" s="52"/>
      <c r="AS57" s="52"/>
      <c r="AT57" s="52"/>
      <c r="AU57" s="52"/>
      <c r="AV57" s="52"/>
      <c r="AW57" s="52" t="s">
        <v>405</v>
      </c>
      <c r="AX57" s="52" t="s">
        <v>405</v>
      </c>
      <c r="AY57" s="52"/>
      <c r="AZ57" s="52" t="s">
        <v>405</v>
      </c>
      <c r="BA57" s="52" t="s">
        <v>405</v>
      </c>
      <c r="BB57" s="52" t="s">
        <v>405</v>
      </c>
      <c r="BC57" s="52" t="s">
        <v>405</v>
      </c>
      <c r="BD57" s="52" t="s">
        <v>405</v>
      </c>
      <c r="BE57" s="52" t="s">
        <v>405</v>
      </c>
      <c r="BF57" s="52" t="s">
        <v>405</v>
      </c>
      <c r="BG57" s="52"/>
      <c r="BH57" s="52" t="s">
        <v>405</v>
      </c>
      <c r="BI57" s="52" t="s">
        <v>405</v>
      </c>
      <c r="BJ57" s="52" t="s">
        <v>405</v>
      </c>
      <c r="BK57" s="52"/>
      <c r="BL57" s="52"/>
      <c r="BM57" s="52"/>
      <c r="BN57" s="52"/>
      <c r="BO57" s="52"/>
      <c r="BP57" s="52"/>
      <c r="BQ57" s="52"/>
      <c r="BR57" s="52" t="s">
        <v>405</v>
      </c>
      <c r="BS57" s="52" t="s">
        <v>405</v>
      </c>
      <c r="BT57" s="52" t="s">
        <v>405</v>
      </c>
      <c r="BU57" s="52" t="s">
        <v>405</v>
      </c>
      <c r="BV57" s="52" t="s">
        <v>405</v>
      </c>
      <c r="BW57" s="52" t="s">
        <v>405</v>
      </c>
      <c r="BX57" s="52" t="s">
        <v>405</v>
      </c>
      <c r="BY57" s="52"/>
      <c r="BZ57" s="52"/>
      <c r="CA57" s="52"/>
      <c r="CB57" s="18" t="s">
        <v>50</v>
      </c>
    </row>
    <row r="58" spans="1:80" ht="56">
      <c r="A58" s="49" t="s">
        <v>542</v>
      </c>
      <c r="B58" s="49" t="s">
        <v>543</v>
      </c>
      <c r="C58" s="50">
        <v>0.2</v>
      </c>
      <c r="D58" s="49" t="s">
        <v>544</v>
      </c>
      <c r="E58" s="51">
        <v>1</v>
      </c>
      <c r="F58" s="50">
        <v>1</v>
      </c>
      <c r="G58" s="50" t="s">
        <v>42</v>
      </c>
      <c r="H58" s="56" t="s">
        <v>43</v>
      </c>
      <c r="I58" s="56" t="s">
        <v>501</v>
      </c>
      <c r="J58" s="56" t="s">
        <v>562</v>
      </c>
      <c r="K58" s="57" t="s">
        <v>481</v>
      </c>
      <c r="L58" s="57" t="s">
        <v>54</v>
      </c>
      <c r="M58" s="52" t="s">
        <v>55</v>
      </c>
      <c r="N58" s="52" t="s">
        <v>56</v>
      </c>
      <c r="O58" s="52" t="s">
        <v>563</v>
      </c>
      <c r="P58" s="52" t="s">
        <v>481</v>
      </c>
      <c r="Q58" s="52" t="s">
        <v>505</v>
      </c>
      <c r="R58" s="52" t="s">
        <v>564</v>
      </c>
      <c r="S58" s="52" t="s">
        <v>57</v>
      </c>
      <c r="T58" s="52" t="s">
        <v>58</v>
      </c>
      <c r="U58" s="30" t="s">
        <v>27</v>
      </c>
      <c r="V58" s="52" t="s">
        <v>49</v>
      </c>
      <c r="W58" s="53">
        <v>0</v>
      </c>
      <c r="X58" s="53">
        <v>0</v>
      </c>
      <c r="Y58" s="53">
        <v>0</v>
      </c>
      <c r="Z58" s="53">
        <v>1</v>
      </c>
      <c r="AA58" s="53">
        <v>1</v>
      </c>
      <c r="AB58" s="54">
        <v>0</v>
      </c>
      <c r="AC58" s="60" t="s">
        <v>491</v>
      </c>
      <c r="AD58" s="52" t="s">
        <v>60</v>
      </c>
      <c r="AE58" s="54">
        <v>0</v>
      </c>
      <c r="AF58" s="53">
        <v>0.1</v>
      </c>
      <c r="AG58" s="52" t="s">
        <v>61</v>
      </c>
      <c r="AH58" s="55">
        <v>45643</v>
      </c>
      <c r="AI58" s="55">
        <v>45657</v>
      </c>
      <c r="AJ58" s="52" t="s">
        <v>53</v>
      </c>
      <c r="AK58" s="52" t="s">
        <v>404</v>
      </c>
      <c r="AL58" s="52"/>
      <c r="AM58" s="52"/>
      <c r="AN58" s="52"/>
      <c r="AO58" s="52"/>
      <c r="AP58" s="52"/>
      <c r="AQ58" s="52"/>
      <c r="AR58" s="52"/>
      <c r="AS58" s="52"/>
      <c r="AT58" s="52"/>
      <c r="AU58" s="52"/>
      <c r="AV58" s="52"/>
      <c r="AW58" s="52" t="s">
        <v>405</v>
      </c>
      <c r="AX58" s="52" t="s">
        <v>405</v>
      </c>
      <c r="AY58" s="52"/>
      <c r="AZ58" s="52" t="s">
        <v>405</v>
      </c>
      <c r="BA58" s="52" t="s">
        <v>405</v>
      </c>
      <c r="BB58" s="52" t="s">
        <v>405</v>
      </c>
      <c r="BC58" s="52" t="s">
        <v>405</v>
      </c>
      <c r="BD58" s="52" t="s">
        <v>405</v>
      </c>
      <c r="BE58" s="52" t="s">
        <v>405</v>
      </c>
      <c r="BF58" s="52" t="s">
        <v>405</v>
      </c>
      <c r="BG58" s="52"/>
      <c r="BH58" s="52" t="s">
        <v>405</v>
      </c>
      <c r="BI58" s="52" t="s">
        <v>405</v>
      </c>
      <c r="BJ58" s="52" t="s">
        <v>405</v>
      </c>
      <c r="BK58" s="52"/>
      <c r="BL58" s="52"/>
      <c r="BM58" s="52"/>
      <c r="BN58" s="52"/>
      <c r="BO58" s="52"/>
      <c r="BP58" s="52"/>
      <c r="BQ58" s="52"/>
      <c r="BR58" s="52"/>
      <c r="BS58" s="52" t="s">
        <v>405</v>
      </c>
      <c r="BT58" s="52" t="s">
        <v>405</v>
      </c>
      <c r="BU58" s="52" t="s">
        <v>405</v>
      </c>
      <c r="BV58" s="52" t="s">
        <v>405</v>
      </c>
      <c r="BW58" s="52" t="s">
        <v>405</v>
      </c>
      <c r="BX58" s="52" t="s">
        <v>405</v>
      </c>
      <c r="BY58" s="52"/>
      <c r="BZ58" s="52"/>
      <c r="CA58" s="52"/>
      <c r="CB58" s="18" t="s">
        <v>59</v>
      </c>
    </row>
    <row r="59" spans="1:80" ht="98">
      <c r="A59" s="49" t="s">
        <v>542</v>
      </c>
      <c r="B59" s="49" t="s">
        <v>543</v>
      </c>
      <c r="C59" s="50">
        <v>0.2</v>
      </c>
      <c r="D59" s="49" t="s">
        <v>544</v>
      </c>
      <c r="E59" s="51">
        <v>1</v>
      </c>
      <c r="F59" s="50">
        <v>1</v>
      </c>
      <c r="G59" s="50" t="s">
        <v>69</v>
      </c>
      <c r="H59" s="56" t="s">
        <v>70</v>
      </c>
      <c r="I59" s="56" t="s">
        <v>501</v>
      </c>
      <c r="J59" s="56" t="s">
        <v>566</v>
      </c>
      <c r="K59" s="56" t="s">
        <v>481</v>
      </c>
      <c r="L59" s="56" t="s">
        <v>89</v>
      </c>
      <c r="M59" s="52" t="s">
        <v>90</v>
      </c>
      <c r="N59" s="52" t="s">
        <v>91</v>
      </c>
      <c r="O59" s="52" t="s">
        <v>567</v>
      </c>
      <c r="P59" s="52" t="s">
        <v>481</v>
      </c>
      <c r="Q59" s="52" t="s">
        <v>505</v>
      </c>
      <c r="R59" s="52" t="s">
        <v>568</v>
      </c>
      <c r="S59" s="52" t="s">
        <v>92</v>
      </c>
      <c r="T59" s="52" t="s">
        <v>93</v>
      </c>
      <c r="U59" s="52" t="s">
        <v>27</v>
      </c>
      <c r="V59" s="52" t="s">
        <v>49</v>
      </c>
      <c r="W59" s="53">
        <v>0.25</v>
      </c>
      <c r="X59" s="53">
        <v>0.5</v>
      </c>
      <c r="Y59" s="53">
        <v>0.75</v>
      </c>
      <c r="Z59" s="53">
        <v>1</v>
      </c>
      <c r="AA59" s="53">
        <v>1</v>
      </c>
      <c r="AB59" s="61">
        <v>16000000</v>
      </c>
      <c r="AC59" s="58" t="s">
        <v>491</v>
      </c>
      <c r="AD59" s="52" t="s">
        <v>95</v>
      </c>
      <c r="AE59" s="54">
        <v>16000000</v>
      </c>
      <c r="AF59" s="53">
        <v>0.33</v>
      </c>
      <c r="AG59" s="52" t="s">
        <v>96</v>
      </c>
      <c r="AH59" s="55">
        <v>45323</v>
      </c>
      <c r="AI59" s="55">
        <v>45641</v>
      </c>
      <c r="AJ59" s="52" t="s">
        <v>88</v>
      </c>
      <c r="AK59" s="52" t="s">
        <v>404</v>
      </c>
      <c r="AL59" s="52"/>
      <c r="AM59" s="52" t="s">
        <v>405</v>
      </c>
      <c r="AN59" s="52" t="s">
        <v>405</v>
      </c>
      <c r="AO59" s="52"/>
      <c r="AP59" s="52"/>
      <c r="AQ59" s="52" t="s">
        <v>405</v>
      </c>
      <c r="AR59" s="52"/>
      <c r="AS59" s="52"/>
      <c r="AT59" s="52"/>
      <c r="AU59" s="52"/>
      <c r="AV59" s="52"/>
      <c r="AW59" s="52" t="s">
        <v>405</v>
      </c>
      <c r="AX59" s="52" t="s">
        <v>405</v>
      </c>
      <c r="AY59" s="52"/>
      <c r="AZ59" s="52" t="s">
        <v>405</v>
      </c>
      <c r="BA59" s="52" t="s">
        <v>405</v>
      </c>
      <c r="BB59" s="52" t="s">
        <v>405</v>
      </c>
      <c r="BC59" s="52" t="s">
        <v>405</v>
      </c>
      <c r="BD59" s="52" t="s">
        <v>405</v>
      </c>
      <c r="BE59" s="52" t="s">
        <v>405</v>
      </c>
      <c r="BF59" s="52" t="s">
        <v>405</v>
      </c>
      <c r="BG59" s="52"/>
      <c r="BH59" s="52" t="s">
        <v>405</v>
      </c>
      <c r="BI59" s="52" t="s">
        <v>405</v>
      </c>
      <c r="BJ59" s="52" t="s">
        <v>405</v>
      </c>
      <c r="BK59" s="52"/>
      <c r="BL59" s="52"/>
      <c r="BM59" s="52"/>
      <c r="BN59" s="52"/>
      <c r="BO59" s="52"/>
      <c r="BP59" s="52"/>
      <c r="BQ59" s="52"/>
      <c r="BR59" s="52" t="s">
        <v>405</v>
      </c>
      <c r="BS59" s="52"/>
      <c r="BT59" s="52"/>
      <c r="BU59" s="52"/>
      <c r="BV59" s="52"/>
      <c r="BW59" s="52"/>
      <c r="BX59" s="52"/>
      <c r="BY59" s="52"/>
      <c r="BZ59" s="52"/>
      <c r="CA59" s="52"/>
      <c r="CB59" s="18" t="s">
        <v>94</v>
      </c>
    </row>
    <row r="60" spans="1:80" ht="70">
      <c r="A60" s="49" t="s">
        <v>542</v>
      </c>
      <c r="B60" s="49" t="s">
        <v>543</v>
      </c>
      <c r="C60" s="50">
        <v>0.2</v>
      </c>
      <c r="D60" s="49" t="s">
        <v>544</v>
      </c>
      <c r="E60" s="51">
        <v>1</v>
      </c>
      <c r="F60" s="50">
        <v>1</v>
      </c>
      <c r="G60" s="50" t="s">
        <v>69</v>
      </c>
      <c r="H60" s="56" t="s">
        <v>70</v>
      </c>
      <c r="I60" s="56" t="s">
        <v>501</v>
      </c>
      <c r="J60" s="56" t="s">
        <v>566</v>
      </c>
      <c r="K60" s="56" t="s">
        <v>481</v>
      </c>
      <c r="L60" s="56" t="s">
        <v>80</v>
      </c>
      <c r="M60" s="52" t="s">
        <v>81</v>
      </c>
      <c r="N60" s="52" t="s">
        <v>82</v>
      </c>
      <c r="O60" s="52" t="s">
        <v>567</v>
      </c>
      <c r="P60" s="52" t="s">
        <v>481</v>
      </c>
      <c r="Q60" s="52" t="s">
        <v>505</v>
      </c>
      <c r="R60" s="52" t="s">
        <v>568</v>
      </c>
      <c r="S60" s="52" t="s">
        <v>83</v>
      </c>
      <c r="T60" s="52" t="s">
        <v>84</v>
      </c>
      <c r="U60" s="52" t="s">
        <v>27</v>
      </c>
      <c r="V60" s="52" t="s">
        <v>49</v>
      </c>
      <c r="W60" s="53">
        <v>0</v>
      </c>
      <c r="X60" s="53">
        <v>0.33</v>
      </c>
      <c r="Y60" s="53">
        <v>0.66</v>
      </c>
      <c r="Z60" s="53">
        <v>1</v>
      </c>
      <c r="AA60" s="53">
        <v>1</v>
      </c>
      <c r="AB60" s="62">
        <v>16000000</v>
      </c>
      <c r="AC60" s="59" t="s">
        <v>491</v>
      </c>
      <c r="AD60" s="52" t="s">
        <v>86</v>
      </c>
      <c r="AE60" s="54"/>
      <c r="AF60" s="53">
        <v>0.33</v>
      </c>
      <c r="AG60" s="52" t="s">
        <v>87</v>
      </c>
      <c r="AH60" s="55">
        <v>45383</v>
      </c>
      <c r="AI60" s="55">
        <v>45626</v>
      </c>
      <c r="AJ60" s="52" t="s">
        <v>88</v>
      </c>
      <c r="AK60" s="52" t="s">
        <v>404</v>
      </c>
      <c r="AL60" s="52"/>
      <c r="AM60" s="52" t="s">
        <v>405</v>
      </c>
      <c r="AN60" s="52" t="s">
        <v>405</v>
      </c>
      <c r="AO60" s="52"/>
      <c r="AP60" s="52"/>
      <c r="AQ60" s="52" t="s">
        <v>405</v>
      </c>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18" t="s">
        <v>85</v>
      </c>
    </row>
    <row r="61" spans="1:80" ht="70">
      <c r="A61" s="49" t="s">
        <v>542</v>
      </c>
      <c r="B61" s="49" t="s">
        <v>543</v>
      </c>
      <c r="C61" s="50">
        <v>0.2</v>
      </c>
      <c r="D61" s="49" t="s">
        <v>544</v>
      </c>
      <c r="E61" s="51">
        <v>1</v>
      </c>
      <c r="F61" s="50">
        <v>1</v>
      </c>
      <c r="G61" s="50" t="s">
        <v>69</v>
      </c>
      <c r="H61" s="56" t="s">
        <v>70</v>
      </c>
      <c r="I61" s="56" t="s">
        <v>501</v>
      </c>
      <c r="J61" s="56" t="s">
        <v>566</v>
      </c>
      <c r="K61" s="56" t="s">
        <v>481</v>
      </c>
      <c r="L61" s="56" t="s">
        <v>71</v>
      </c>
      <c r="M61" s="52" t="s">
        <v>72</v>
      </c>
      <c r="N61" s="52" t="s">
        <v>73</v>
      </c>
      <c r="O61" s="52" t="s">
        <v>567</v>
      </c>
      <c r="P61" s="52" t="s">
        <v>481</v>
      </c>
      <c r="Q61" s="52" t="s">
        <v>505</v>
      </c>
      <c r="R61" s="52" t="s">
        <v>568</v>
      </c>
      <c r="S61" s="52" t="s">
        <v>74</v>
      </c>
      <c r="T61" s="52" t="s">
        <v>75</v>
      </c>
      <c r="U61" s="52" t="s">
        <v>27</v>
      </c>
      <c r="V61" s="52" t="s">
        <v>49</v>
      </c>
      <c r="W61" s="53">
        <v>0.25</v>
      </c>
      <c r="X61" s="53">
        <v>0.5</v>
      </c>
      <c r="Y61" s="53">
        <v>0.75</v>
      </c>
      <c r="Z61" s="53">
        <v>1</v>
      </c>
      <c r="AA61" s="53">
        <v>1</v>
      </c>
      <c r="AB61" s="63">
        <v>16000000</v>
      </c>
      <c r="AC61" s="60" t="s">
        <v>491</v>
      </c>
      <c r="AD61" s="52" t="s">
        <v>77</v>
      </c>
      <c r="AE61" s="54">
        <v>0</v>
      </c>
      <c r="AF61" s="53">
        <v>0.34</v>
      </c>
      <c r="AG61" s="52" t="s">
        <v>78</v>
      </c>
      <c r="AH61" s="55">
        <v>45323</v>
      </c>
      <c r="AI61" s="55">
        <v>45641</v>
      </c>
      <c r="AJ61" s="52" t="s">
        <v>79</v>
      </c>
      <c r="AK61" s="52" t="s">
        <v>404</v>
      </c>
      <c r="AL61" s="52"/>
      <c r="AM61" s="52"/>
      <c r="AN61" s="52"/>
      <c r="AO61" s="52"/>
      <c r="AP61" s="52"/>
      <c r="AQ61" s="52"/>
      <c r="AR61" s="52"/>
      <c r="AS61" s="52"/>
      <c r="AT61" s="52"/>
      <c r="AU61" s="52"/>
      <c r="AV61" s="52"/>
      <c r="AW61" s="52" t="s">
        <v>405</v>
      </c>
      <c r="AX61" s="52" t="s">
        <v>405</v>
      </c>
      <c r="AY61" s="52"/>
      <c r="AZ61" s="52" t="s">
        <v>405</v>
      </c>
      <c r="BA61" s="52" t="s">
        <v>405</v>
      </c>
      <c r="BB61" s="52" t="s">
        <v>405</v>
      </c>
      <c r="BC61" s="52" t="s">
        <v>405</v>
      </c>
      <c r="BD61" s="52" t="s">
        <v>405</v>
      </c>
      <c r="BE61" s="52" t="s">
        <v>405</v>
      </c>
      <c r="BF61" s="52" t="s">
        <v>405</v>
      </c>
      <c r="BG61" s="52"/>
      <c r="BH61" s="52" t="s">
        <v>405</v>
      </c>
      <c r="BI61" s="52" t="s">
        <v>405</v>
      </c>
      <c r="BJ61" s="52" t="s">
        <v>405</v>
      </c>
      <c r="BK61" s="52"/>
      <c r="BL61" s="52"/>
      <c r="BM61" s="52"/>
      <c r="BN61" s="52"/>
      <c r="BO61" s="52"/>
      <c r="BP61" s="52"/>
      <c r="BQ61" s="52"/>
      <c r="BR61" s="52"/>
      <c r="BS61" s="52"/>
      <c r="BT61" s="52"/>
      <c r="BU61" s="52"/>
      <c r="BV61" s="52"/>
      <c r="BW61" s="52"/>
      <c r="BX61" s="52"/>
      <c r="BY61" s="52"/>
      <c r="BZ61" s="52"/>
      <c r="CA61" s="52"/>
      <c r="CB61" s="18" t="s">
        <v>76</v>
      </c>
    </row>
    <row r="62" spans="1:80" ht="56">
      <c r="A62" s="49" t="s">
        <v>542</v>
      </c>
      <c r="B62" s="49" t="s">
        <v>543</v>
      </c>
      <c r="C62" s="50">
        <v>0.2</v>
      </c>
      <c r="D62" s="49" t="s">
        <v>544</v>
      </c>
      <c r="E62" s="51">
        <v>1</v>
      </c>
      <c r="F62" s="50">
        <v>1</v>
      </c>
      <c r="G62" s="50" t="s">
        <v>253</v>
      </c>
      <c r="H62" s="56" t="s">
        <v>252</v>
      </c>
      <c r="I62" s="56" t="s">
        <v>501</v>
      </c>
      <c r="J62" s="56" t="s">
        <v>569</v>
      </c>
      <c r="K62" s="56" t="s">
        <v>503</v>
      </c>
      <c r="L62" s="56" t="s">
        <v>270</v>
      </c>
      <c r="M62" s="52" t="s">
        <v>269</v>
      </c>
      <c r="N62" s="52" t="s">
        <v>294</v>
      </c>
      <c r="O62" s="52" t="s">
        <v>570</v>
      </c>
      <c r="P62" s="52" t="s">
        <v>503</v>
      </c>
      <c r="Q62" s="52" t="s">
        <v>571</v>
      </c>
      <c r="R62" s="52" t="s">
        <v>572</v>
      </c>
      <c r="S62" s="52" t="s">
        <v>295</v>
      </c>
      <c r="T62" s="52" t="s">
        <v>296</v>
      </c>
      <c r="U62" s="52" t="s">
        <v>27</v>
      </c>
      <c r="V62" s="52">
        <v>0.98</v>
      </c>
      <c r="W62" s="53">
        <v>0.24</v>
      </c>
      <c r="X62" s="53">
        <v>0.45</v>
      </c>
      <c r="Y62" s="53">
        <v>0.83</v>
      </c>
      <c r="Z62" s="53">
        <v>1</v>
      </c>
      <c r="AA62" s="53">
        <v>1</v>
      </c>
      <c r="AB62" s="54">
        <v>0</v>
      </c>
      <c r="AC62" s="52" t="s">
        <v>491</v>
      </c>
      <c r="AD62" s="52" t="s">
        <v>573</v>
      </c>
      <c r="AE62" s="54">
        <v>0</v>
      </c>
      <c r="AF62" s="53">
        <v>0.5</v>
      </c>
      <c r="AG62" s="52" t="s">
        <v>574</v>
      </c>
      <c r="AH62" s="55">
        <v>45356</v>
      </c>
      <c r="AI62" s="55">
        <v>45382</v>
      </c>
      <c r="AJ62" s="52" t="s">
        <v>575</v>
      </c>
      <c r="AK62" s="52" t="s">
        <v>404</v>
      </c>
      <c r="AL62" s="52" t="s">
        <v>405</v>
      </c>
      <c r="AM62" s="52"/>
      <c r="AN62" s="52"/>
      <c r="AO62" s="52"/>
      <c r="AP62" s="52"/>
      <c r="AQ62" s="52"/>
      <c r="AR62" s="52"/>
      <c r="AS62" s="52"/>
      <c r="AT62" s="52"/>
      <c r="AU62" s="52"/>
      <c r="AV62" s="52"/>
      <c r="AW62" s="52" t="s">
        <v>405</v>
      </c>
      <c r="AX62" s="52" t="s">
        <v>405</v>
      </c>
      <c r="AY62" s="52"/>
      <c r="AZ62" s="52" t="s">
        <v>405</v>
      </c>
      <c r="BA62" s="52" t="s">
        <v>405</v>
      </c>
      <c r="BB62" s="52" t="s">
        <v>405</v>
      </c>
      <c r="BC62" s="52" t="s">
        <v>405</v>
      </c>
      <c r="BD62" s="52" t="s">
        <v>405</v>
      </c>
      <c r="BE62" s="52" t="s">
        <v>405</v>
      </c>
      <c r="BF62" s="52" t="s">
        <v>405</v>
      </c>
      <c r="BG62" s="52"/>
      <c r="BH62" s="52" t="s">
        <v>405</v>
      </c>
      <c r="BI62" s="52" t="s">
        <v>405</v>
      </c>
      <c r="BJ62" s="52" t="s">
        <v>405</v>
      </c>
      <c r="BK62" s="52"/>
      <c r="BL62" s="52"/>
      <c r="BM62" s="52"/>
      <c r="BN62" s="52"/>
      <c r="BO62" s="52"/>
      <c r="BP62" s="52"/>
      <c r="BQ62" s="52"/>
      <c r="BR62" s="52"/>
      <c r="BS62" s="52"/>
      <c r="BT62" s="52"/>
      <c r="BU62" s="52"/>
      <c r="BV62" s="52"/>
      <c r="BW62" s="52"/>
      <c r="BX62" s="52"/>
      <c r="BY62" s="52"/>
      <c r="BZ62" s="52"/>
      <c r="CA62" s="52"/>
      <c r="CB62" s="18" t="s">
        <v>50</v>
      </c>
    </row>
    <row r="63" spans="1:80" ht="56">
      <c r="A63" s="49" t="s">
        <v>542</v>
      </c>
      <c r="B63" s="49" t="s">
        <v>543</v>
      </c>
      <c r="C63" s="50">
        <v>0.2</v>
      </c>
      <c r="D63" s="49" t="s">
        <v>544</v>
      </c>
      <c r="E63" s="51">
        <v>1</v>
      </c>
      <c r="F63" s="50">
        <v>1</v>
      </c>
      <c r="G63" s="50" t="s">
        <v>253</v>
      </c>
      <c r="H63" s="56" t="s">
        <v>252</v>
      </c>
      <c r="I63" s="56" t="s">
        <v>501</v>
      </c>
      <c r="J63" s="56" t="s">
        <v>569</v>
      </c>
      <c r="K63" s="56" t="s">
        <v>503</v>
      </c>
      <c r="L63" s="56" t="s">
        <v>270</v>
      </c>
      <c r="M63" s="52" t="s">
        <v>269</v>
      </c>
      <c r="N63" s="52" t="s">
        <v>294</v>
      </c>
      <c r="O63" s="52" t="s">
        <v>570</v>
      </c>
      <c r="P63" s="52" t="s">
        <v>503</v>
      </c>
      <c r="Q63" s="52" t="s">
        <v>571</v>
      </c>
      <c r="R63" s="52" t="s">
        <v>572</v>
      </c>
      <c r="S63" s="52" t="s">
        <v>295</v>
      </c>
      <c r="T63" s="52" t="s">
        <v>296</v>
      </c>
      <c r="U63" s="52" t="s">
        <v>27</v>
      </c>
      <c r="V63" s="52">
        <v>0.98</v>
      </c>
      <c r="W63" s="53">
        <v>0.24</v>
      </c>
      <c r="X63" s="53">
        <v>0.45</v>
      </c>
      <c r="Y63" s="53">
        <v>0.83</v>
      </c>
      <c r="Z63" s="53">
        <v>1</v>
      </c>
      <c r="AA63" s="53">
        <v>1</v>
      </c>
      <c r="AB63" s="54">
        <v>0</v>
      </c>
      <c r="AC63" s="52" t="s">
        <v>491</v>
      </c>
      <c r="AD63" s="52" t="s">
        <v>576</v>
      </c>
      <c r="AE63" s="54">
        <v>0</v>
      </c>
      <c r="AF63" s="53">
        <v>0.5</v>
      </c>
      <c r="AG63" s="52" t="s">
        <v>577</v>
      </c>
      <c r="AH63" s="55">
        <v>45292</v>
      </c>
      <c r="AI63" s="55">
        <v>45641</v>
      </c>
      <c r="AJ63" s="52" t="s">
        <v>575</v>
      </c>
      <c r="AK63" s="52" t="s">
        <v>404</v>
      </c>
      <c r="AL63" s="52"/>
      <c r="AM63" s="52"/>
      <c r="AN63" s="52"/>
      <c r="AO63" s="52"/>
      <c r="AP63" s="52"/>
      <c r="AQ63" s="52"/>
      <c r="AR63" s="52"/>
      <c r="AS63" s="52"/>
      <c r="AT63" s="52"/>
      <c r="AU63" s="52"/>
      <c r="AV63" s="52"/>
      <c r="AW63" s="52" t="s">
        <v>405</v>
      </c>
      <c r="AX63" s="52" t="s">
        <v>405</v>
      </c>
      <c r="AY63" s="52"/>
      <c r="AZ63" s="52" t="s">
        <v>405</v>
      </c>
      <c r="BA63" s="52" t="s">
        <v>405</v>
      </c>
      <c r="BB63" s="52" t="s">
        <v>405</v>
      </c>
      <c r="BC63" s="52" t="s">
        <v>405</v>
      </c>
      <c r="BD63" s="52" t="s">
        <v>405</v>
      </c>
      <c r="BE63" s="52" t="s">
        <v>405</v>
      </c>
      <c r="BF63" s="52" t="s">
        <v>405</v>
      </c>
      <c r="BG63" s="52"/>
      <c r="BH63" s="52" t="s">
        <v>405</v>
      </c>
      <c r="BI63" s="52" t="s">
        <v>405</v>
      </c>
      <c r="BJ63" s="52" t="s">
        <v>405</v>
      </c>
      <c r="BK63" s="52"/>
      <c r="BL63" s="52"/>
      <c r="BM63" s="52"/>
      <c r="BN63" s="52"/>
      <c r="BO63" s="52"/>
      <c r="BP63" s="52"/>
      <c r="BQ63" s="52"/>
      <c r="BR63" s="52"/>
      <c r="BS63" s="52"/>
      <c r="BT63" s="52"/>
      <c r="BU63" s="52"/>
      <c r="BV63" s="52"/>
      <c r="BW63" s="52"/>
      <c r="BX63" s="52"/>
      <c r="BY63" s="52"/>
      <c r="BZ63" s="52"/>
      <c r="CA63" s="52"/>
      <c r="CB63" s="18" t="s">
        <v>50</v>
      </c>
    </row>
    <row r="64" spans="1:80" ht="62.5">
      <c r="A64" s="49" t="s">
        <v>542</v>
      </c>
      <c r="B64" s="49" t="s">
        <v>543</v>
      </c>
      <c r="C64" s="50">
        <v>0.2</v>
      </c>
      <c r="D64" s="49" t="s">
        <v>544</v>
      </c>
      <c r="E64" s="51">
        <v>1</v>
      </c>
      <c r="F64" s="50">
        <v>1</v>
      </c>
      <c r="G64" s="50" t="s">
        <v>251</v>
      </c>
      <c r="H64" s="56" t="s">
        <v>250</v>
      </c>
      <c r="I64" s="56" t="s">
        <v>501</v>
      </c>
      <c r="J64" s="56" t="s">
        <v>578</v>
      </c>
      <c r="K64" s="56" t="s">
        <v>503</v>
      </c>
      <c r="L64" s="56" t="s">
        <v>167</v>
      </c>
      <c r="M64" s="52" t="s">
        <v>268</v>
      </c>
      <c r="N64" s="52" t="s">
        <v>170</v>
      </c>
      <c r="O64" s="52" t="s">
        <v>579</v>
      </c>
      <c r="P64" s="52" t="s">
        <v>503</v>
      </c>
      <c r="Q64" s="52" t="s">
        <v>505</v>
      </c>
      <c r="R64" s="52" t="s">
        <v>580</v>
      </c>
      <c r="S64" s="52" t="s">
        <v>292</v>
      </c>
      <c r="T64" s="52" t="s">
        <v>293</v>
      </c>
      <c r="U64" s="52" t="s">
        <v>27</v>
      </c>
      <c r="V64" s="53">
        <v>1</v>
      </c>
      <c r="W64" s="53">
        <v>0.05</v>
      </c>
      <c r="X64" s="53">
        <v>0.3</v>
      </c>
      <c r="Y64" s="53">
        <v>0.8</v>
      </c>
      <c r="Z64" s="53">
        <v>1</v>
      </c>
      <c r="AA64" s="53">
        <v>1</v>
      </c>
      <c r="AB64" s="54">
        <v>0</v>
      </c>
      <c r="AC64" s="52">
        <v>0</v>
      </c>
      <c r="AD64" s="52" t="s">
        <v>581</v>
      </c>
      <c r="AE64" s="54">
        <v>0</v>
      </c>
      <c r="AF64" s="53">
        <v>0.5</v>
      </c>
      <c r="AG64" s="52" t="s">
        <v>582</v>
      </c>
      <c r="AH64" s="55">
        <v>45366</v>
      </c>
      <c r="AI64" s="55">
        <v>45596</v>
      </c>
      <c r="AJ64" s="52" t="s">
        <v>583</v>
      </c>
      <c r="AK64" s="52" t="s">
        <v>404</v>
      </c>
      <c r="AL64" s="52"/>
      <c r="AM64" s="52"/>
      <c r="AN64" s="52"/>
      <c r="AO64" s="52"/>
      <c r="AP64" s="52"/>
      <c r="AQ64" s="52"/>
      <c r="AR64" s="52"/>
      <c r="AS64" s="52"/>
      <c r="AT64" s="52"/>
      <c r="AU64" s="52"/>
      <c r="AV64" s="52"/>
      <c r="AW64" s="52" t="s">
        <v>405</v>
      </c>
      <c r="AX64" s="52" t="s">
        <v>405</v>
      </c>
      <c r="AY64" s="52"/>
      <c r="AZ64" s="52" t="s">
        <v>405</v>
      </c>
      <c r="BA64" s="52" t="s">
        <v>405</v>
      </c>
      <c r="BB64" s="52" t="s">
        <v>405</v>
      </c>
      <c r="BC64" s="52" t="s">
        <v>405</v>
      </c>
      <c r="BD64" s="52" t="s">
        <v>405</v>
      </c>
      <c r="BE64" s="52" t="s">
        <v>405</v>
      </c>
      <c r="BF64" s="52" t="s">
        <v>405</v>
      </c>
      <c r="BG64" s="52"/>
      <c r="BH64" s="52" t="s">
        <v>405</v>
      </c>
      <c r="BI64" s="52" t="s">
        <v>405</v>
      </c>
      <c r="BJ64" s="52" t="s">
        <v>405</v>
      </c>
      <c r="BK64" s="52"/>
      <c r="BL64" s="52"/>
      <c r="BM64" s="52"/>
      <c r="BN64" s="52"/>
      <c r="BO64" s="52"/>
      <c r="BP64" s="52"/>
      <c r="BQ64" s="52"/>
      <c r="BR64" s="52"/>
      <c r="BS64" s="52"/>
      <c r="BT64" s="52"/>
      <c r="BU64" s="52"/>
      <c r="BV64" s="52"/>
      <c r="BW64" s="52"/>
      <c r="BX64" s="52"/>
      <c r="BY64" s="52"/>
      <c r="BZ64" s="52"/>
      <c r="CA64" s="52"/>
      <c r="CB64" s="18" t="s">
        <v>50</v>
      </c>
    </row>
    <row r="65" spans="1:80" ht="84">
      <c r="A65" s="49" t="s">
        <v>542</v>
      </c>
      <c r="B65" s="49" t="s">
        <v>543</v>
      </c>
      <c r="C65" s="50">
        <v>0.2</v>
      </c>
      <c r="D65" s="49" t="s">
        <v>544</v>
      </c>
      <c r="E65" s="51">
        <v>1</v>
      </c>
      <c r="F65" s="50">
        <v>1</v>
      </c>
      <c r="G65" s="50" t="s">
        <v>251</v>
      </c>
      <c r="H65" s="56" t="s">
        <v>250</v>
      </c>
      <c r="I65" s="56" t="s">
        <v>501</v>
      </c>
      <c r="J65" s="56" t="s">
        <v>578</v>
      </c>
      <c r="K65" s="56" t="s">
        <v>503</v>
      </c>
      <c r="L65" s="56" t="s">
        <v>167</v>
      </c>
      <c r="M65" s="52" t="s">
        <v>268</v>
      </c>
      <c r="N65" s="52" t="s">
        <v>170</v>
      </c>
      <c r="O65" s="52" t="s">
        <v>579</v>
      </c>
      <c r="P65" s="52" t="s">
        <v>503</v>
      </c>
      <c r="Q65" s="52" t="s">
        <v>505</v>
      </c>
      <c r="R65" s="52" t="s">
        <v>580</v>
      </c>
      <c r="S65" s="52" t="s">
        <v>292</v>
      </c>
      <c r="T65" s="52" t="s">
        <v>293</v>
      </c>
      <c r="U65" s="52" t="s">
        <v>27</v>
      </c>
      <c r="V65" s="53">
        <v>1</v>
      </c>
      <c r="W65" s="53">
        <v>0.05</v>
      </c>
      <c r="X65" s="53">
        <v>0.3</v>
      </c>
      <c r="Y65" s="53">
        <v>0.8</v>
      </c>
      <c r="Z65" s="53">
        <v>1</v>
      </c>
      <c r="AA65" s="53">
        <v>1</v>
      </c>
      <c r="AB65" s="54">
        <v>0</v>
      </c>
      <c r="AC65" s="52">
        <v>0</v>
      </c>
      <c r="AD65" s="52" t="s">
        <v>584</v>
      </c>
      <c r="AE65" s="54">
        <v>0</v>
      </c>
      <c r="AF65" s="53">
        <v>0.5</v>
      </c>
      <c r="AG65" s="52" t="s">
        <v>585</v>
      </c>
      <c r="AH65" s="55">
        <v>45366</v>
      </c>
      <c r="AI65" s="55">
        <v>45596</v>
      </c>
      <c r="AJ65" s="52" t="s">
        <v>583</v>
      </c>
      <c r="AK65" s="52" t="s">
        <v>404</v>
      </c>
      <c r="AL65" s="52"/>
      <c r="AM65" s="52"/>
      <c r="AN65" s="52"/>
      <c r="AO65" s="52"/>
      <c r="AP65" s="52"/>
      <c r="AQ65" s="52"/>
      <c r="AR65" s="52"/>
      <c r="AS65" s="52"/>
      <c r="AT65" s="52"/>
      <c r="AU65" s="52"/>
      <c r="AV65" s="52"/>
      <c r="AW65" s="52" t="s">
        <v>405</v>
      </c>
      <c r="AX65" s="52" t="s">
        <v>405</v>
      </c>
      <c r="AY65" s="52"/>
      <c r="AZ65" s="52" t="s">
        <v>405</v>
      </c>
      <c r="BA65" s="52" t="s">
        <v>405</v>
      </c>
      <c r="BB65" s="52" t="s">
        <v>405</v>
      </c>
      <c r="BC65" s="52" t="s">
        <v>405</v>
      </c>
      <c r="BD65" s="52" t="s">
        <v>405</v>
      </c>
      <c r="BE65" s="52" t="s">
        <v>405</v>
      </c>
      <c r="BF65" s="52" t="s">
        <v>405</v>
      </c>
      <c r="BG65" s="52"/>
      <c r="BH65" s="52" t="s">
        <v>405</v>
      </c>
      <c r="BI65" s="52" t="s">
        <v>405</v>
      </c>
      <c r="BJ65" s="52" t="s">
        <v>405</v>
      </c>
      <c r="BK65" s="52"/>
      <c r="BL65" s="52"/>
      <c r="BM65" s="52"/>
      <c r="BN65" s="52"/>
      <c r="BO65" s="52"/>
      <c r="BP65" s="52"/>
      <c r="BQ65" s="52"/>
      <c r="BR65" s="52"/>
      <c r="BS65" s="52"/>
      <c r="BT65" s="52"/>
      <c r="BU65" s="52"/>
      <c r="BV65" s="52"/>
      <c r="BW65" s="52"/>
      <c r="BX65" s="52"/>
      <c r="BY65" s="52"/>
      <c r="BZ65" s="52"/>
      <c r="CA65" s="52"/>
      <c r="CB65" s="18" t="s">
        <v>586</v>
      </c>
    </row>
    <row r="66" spans="1:80" ht="56">
      <c r="A66" s="49" t="s">
        <v>542</v>
      </c>
      <c r="B66" s="49" t="s">
        <v>543</v>
      </c>
      <c r="C66" s="50">
        <v>0.2</v>
      </c>
      <c r="D66" s="49" t="s">
        <v>544</v>
      </c>
      <c r="E66" s="51">
        <v>1</v>
      </c>
      <c r="F66" s="50">
        <v>1</v>
      </c>
      <c r="G66" s="50" t="s">
        <v>136</v>
      </c>
      <c r="H66" s="56" t="s">
        <v>137</v>
      </c>
      <c r="I66" s="56" t="s">
        <v>139</v>
      </c>
      <c r="J66" s="56" t="s">
        <v>587</v>
      </c>
      <c r="K66" s="56" t="s">
        <v>481</v>
      </c>
      <c r="L66" s="56" t="s">
        <v>138</v>
      </c>
      <c r="M66" s="52" t="s">
        <v>139</v>
      </c>
      <c r="N66" s="52" t="s">
        <v>140</v>
      </c>
      <c r="O66" s="52" t="s">
        <v>588</v>
      </c>
      <c r="P66" s="52" t="s">
        <v>481</v>
      </c>
      <c r="Q66" s="52" t="s">
        <v>505</v>
      </c>
      <c r="R66" s="52" t="s">
        <v>589</v>
      </c>
      <c r="S66" s="52" t="s">
        <v>141</v>
      </c>
      <c r="T66" s="52" t="s">
        <v>142</v>
      </c>
      <c r="U66" s="52" t="s">
        <v>27</v>
      </c>
      <c r="V66" s="52" t="s">
        <v>143</v>
      </c>
      <c r="W66" s="53">
        <v>1</v>
      </c>
      <c r="X66" s="53">
        <v>1</v>
      </c>
      <c r="Y66" s="53">
        <v>1</v>
      </c>
      <c r="Z66" s="53">
        <v>1</v>
      </c>
      <c r="AA66" s="53">
        <v>1</v>
      </c>
      <c r="AB66" s="54">
        <v>0</v>
      </c>
      <c r="AC66" s="52">
        <v>0</v>
      </c>
      <c r="AD66" s="52" t="s">
        <v>147</v>
      </c>
      <c r="AE66" s="54">
        <v>0</v>
      </c>
      <c r="AF66" s="53">
        <v>0.5</v>
      </c>
      <c r="AG66" s="52" t="s">
        <v>148</v>
      </c>
      <c r="AH66" s="55">
        <v>45292</v>
      </c>
      <c r="AI66" s="55">
        <v>45657</v>
      </c>
      <c r="AJ66" s="52" t="s">
        <v>149</v>
      </c>
      <c r="AK66" s="52" t="s">
        <v>590</v>
      </c>
      <c r="AL66" s="52"/>
      <c r="AM66" s="52"/>
      <c r="AN66" s="52"/>
      <c r="AO66" s="52"/>
      <c r="AP66" s="52"/>
      <c r="AQ66" s="52"/>
      <c r="AR66" s="52"/>
      <c r="AS66" s="52"/>
      <c r="AT66" s="52"/>
      <c r="AU66" s="52"/>
      <c r="AV66" s="52"/>
      <c r="AW66" s="52" t="s">
        <v>405</v>
      </c>
      <c r="AX66" s="52" t="s">
        <v>405</v>
      </c>
      <c r="AY66" s="52"/>
      <c r="AZ66" s="52" t="s">
        <v>405</v>
      </c>
      <c r="BA66" s="52" t="s">
        <v>405</v>
      </c>
      <c r="BB66" s="52" t="s">
        <v>405</v>
      </c>
      <c r="BC66" s="52" t="s">
        <v>405</v>
      </c>
      <c r="BD66" s="52" t="s">
        <v>405</v>
      </c>
      <c r="BE66" s="52" t="s">
        <v>405</v>
      </c>
      <c r="BF66" s="52" t="s">
        <v>405</v>
      </c>
      <c r="BG66" s="52"/>
      <c r="BH66" s="52" t="s">
        <v>405</v>
      </c>
      <c r="BI66" s="52" t="s">
        <v>405</v>
      </c>
      <c r="BJ66" s="52" t="s">
        <v>405</v>
      </c>
      <c r="BK66" s="52"/>
      <c r="BL66" s="52"/>
      <c r="BM66" s="52"/>
      <c r="BN66" s="52"/>
      <c r="BO66" s="52"/>
      <c r="BP66" s="52"/>
      <c r="BQ66" s="52"/>
      <c r="BR66" s="52"/>
      <c r="BS66" s="52"/>
      <c r="BT66" s="52"/>
      <c r="BU66" s="52"/>
      <c r="BV66" s="52"/>
      <c r="BW66" s="52"/>
      <c r="BX66" s="52"/>
      <c r="BY66" s="52"/>
      <c r="BZ66" s="52"/>
      <c r="CA66" s="52"/>
      <c r="CB66" s="18" t="s">
        <v>50</v>
      </c>
    </row>
    <row r="67" spans="1:80" ht="56">
      <c r="A67" s="49" t="s">
        <v>542</v>
      </c>
      <c r="B67" s="49" t="s">
        <v>543</v>
      </c>
      <c r="C67" s="50">
        <v>0.2</v>
      </c>
      <c r="D67" s="49" t="s">
        <v>544</v>
      </c>
      <c r="E67" s="51">
        <v>1</v>
      </c>
      <c r="F67" s="50">
        <v>1</v>
      </c>
      <c r="G67" s="50" t="s">
        <v>136</v>
      </c>
      <c r="H67" s="56" t="s">
        <v>137</v>
      </c>
      <c r="I67" s="56" t="s">
        <v>139</v>
      </c>
      <c r="J67" s="56" t="s">
        <v>587</v>
      </c>
      <c r="K67" s="56" t="s">
        <v>481</v>
      </c>
      <c r="L67" s="56" t="s">
        <v>138</v>
      </c>
      <c r="M67" s="52" t="s">
        <v>139</v>
      </c>
      <c r="N67" s="52" t="s">
        <v>140</v>
      </c>
      <c r="O67" s="52" t="s">
        <v>588</v>
      </c>
      <c r="P67" s="52" t="s">
        <v>481</v>
      </c>
      <c r="Q67" s="52" t="s">
        <v>505</v>
      </c>
      <c r="R67" s="52" t="s">
        <v>589</v>
      </c>
      <c r="S67" s="52" t="s">
        <v>141</v>
      </c>
      <c r="T67" s="52" t="s">
        <v>142</v>
      </c>
      <c r="U67" s="52" t="s">
        <v>27</v>
      </c>
      <c r="V67" s="52" t="s">
        <v>143</v>
      </c>
      <c r="W67" s="53">
        <v>1</v>
      </c>
      <c r="X67" s="53">
        <v>1</v>
      </c>
      <c r="Y67" s="53">
        <v>1</v>
      </c>
      <c r="Z67" s="53">
        <v>1</v>
      </c>
      <c r="AA67" s="53">
        <v>1</v>
      </c>
      <c r="AB67" s="54">
        <v>0</v>
      </c>
      <c r="AC67" s="52">
        <v>0</v>
      </c>
      <c r="AD67" s="52" t="s">
        <v>144</v>
      </c>
      <c r="AE67" s="54">
        <v>0</v>
      </c>
      <c r="AF67" s="53">
        <v>0.5</v>
      </c>
      <c r="AG67" s="52" t="s">
        <v>145</v>
      </c>
      <c r="AH67" s="55">
        <v>45292</v>
      </c>
      <c r="AI67" s="55">
        <v>45657</v>
      </c>
      <c r="AJ67" s="52" t="s">
        <v>146</v>
      </c>
      <c r="AK67" s="52" t="s">
        <v>590</v>
      </c>
      <c r="AL67" s="52"/>
      <c r="AM67" s="52"/>
      <c r="AN67" s="52"/>
      <c r="AO67" s="52"/>
      <c r="AP67" s="52"/>
      <c r="AQ67" s="52"/>
      <c r="AR67" s="52"/>
      <c r="AS67" s="52"/>
      <c r="AT67" s="52"/>
      <c r="AU67" s="52"/>
      <c r="AV67" s="52"/>
      <c r="AW67" s="52" t="s">
        <v>405</v>
      </c>
      <c r="AX67" s="52" t="s">
        <v>405</v>
      </c>
      <c r="AY67" s="52"/>
      <c r="AZ67" s="52" t="s">
        <v>405</v>
      </c>
      <c r="BA67" s="52" t="s">
        <v>405</v>
      </c>
      <c r="BB67" s="52" t="s">
        <v>405</v>
      </c>
      <c r="BC67" s="52" t="s">
        <v>405</v>
      </c>
      <c r="BD67" s="52" t="s">
        <v>405</v>
      </c>
      <c r="BE67" s="52" t="s">
        <v>405</v>
      </c>
      <c r="BF67" s="52" t="s">
        <v>405</v>
      </c>
      <c r="BG67" s="52"/>
      <c r="BH67" s="52" t="s">
        <v>405</v>
      </c>
      <c r="BI67" s="52" t="s">
        <v>405</v>
      </c>
      <c r="BJ67" s="52" t="s">
        <v>405</v>
      </c>
      <c r="BK67" s="52"/>
      <c r="BL67" s="52"/>
      <c r="BM67" s="52"/>
      <c r="BN67" s="52"/>
      <c r="BO67" s="52"/>
      <c r="BP67" s="52"/>
      <c r="BQ67" s="52"/>
      <c r="BR67" s="52"/>
      <c r="BS67" s="52"/>
      <c r="BT67" s="52"/>
      <c r="BU67" s="52"/>
      <c r="BV67" s="52"/>
      <c r="BW67" s="52"/>
      <c r="BX67" s="52"/>
      <c r="BY67" s="52"/>
      <c r="BZ67" s="52"/>
      <c r="CA67" s="52"/>
      <c r="CB67" s="18" t="s">
        <v>50</v>
      </c>
    </row>
    <row r="68" spans="1:80" ht="25.5" customHeight="1">
      <c r="A68" s="49" t="s">
        <v>542</v>
      </c>
      <c r="B68" s="49" t="s">
        <v>543</v>
      </c>
      <c r="C68" s="50">
        <v>0.2</v>
      </c>
      <c r="D68" s="49" t="s">
        <v>544</v>
      </c>
      <c r="E68" s="51">
        <v>1</v>
      </c>
      <c r="F68" s="50">
        <v>1</v>
      </c>
      <c r="G68" s="50" t="s">
        <v>258</v>
      </c>
      <c r="H68" s="56" t="s">
        <v>257</v>
      </c>
      <c r="I68" s="56" t="s">
        <v>501</v>
      </c>
      <c r="J68" s="56" t="s">
        <v>591</v>
      </c>
      <c r="K68" s="56" t="s">
        <v>503</v>
      </c>
      <c r="L68" s="56" t="s">
        <v>272</v>
      </c>
      <c r="M68" s="52" t="s">
        <v>271</v>
      </c>
      <c r="N68" s="52" t="s">
        <v>297</v>
      </c>
      <c r="O68" s="52" t="s">
        <v>592</v>
      </c>
      <c r="P68" s="52" t="s">
        <v>503</v>
      </c>
      <c r="Q68" s="52" t="s">
        <v>592</v>
      </c>
      <c r="R68" s="52" t="s">
        <v>593</v>
      </c>
      <c r="S68" s="52" t="s">
        <v>298</v>
      </c>
      <c r="T68" s="52" t="s">
        <v>299</v>
      </c>
      <c r="U68" s="52" t="s">
        <v>27</v>
      </c>
      <c r="V68" s="52">
        <v>98</v>
      </c>
      <c r="W68" s="53">
        <v>0.27</v>
      </c>
      <c r="X68" s="53">
        <v>0.53</v>
      </c>
      <c r="Y68" s="53">
        <v>0.8</v>
      </c>
      <c r="Z68" s="53">
        <v>1</v>
      </c>
      <c r="AA68" s="53">
        <v>1</v>
      </c>
      <c r="AB68" s="54">
        <v>0</v>
      </c>
      <c r="AC68" s="52">
        <v>0</v>
      </c>
      <c r="AD68" s="52" t="s">
        <v>594</v>
      </c>
      <c r="AE68" s="54">
        <v>0</v>
      </c>
      <c r="AF68" s="53">
        <v>0.2</v>
      </c>
      <c r="AG68" s="52" t="s">
        <v>595</v>
      </c>
      <c r="AH68" s="55">
        <v>45293</v>
      </c>
      <c r="AI68" s="55">
        <v>45337</v>
      </c>
      <c r="AJ68" s="52" t="s">
        <v>596</v>
      </c>
      <c r="AK68" s="52" t="s">
        <v>404</v>
      </c>
      <c r="AL68" s="52" t="s">
        <v>405</v>
      </c>
      <c r="AM68" s="52"/>
      <c r="AN68" s="52"/>
      <c r="AO68" s="52"/>
      <c r="AP68" s="52"/>
      <c r="AQ68" s="52"/>
      <c r="AR68" s="52"/>
      <c r="AS68" s="52"/>
      <c r="AT68" s="52"/>
      <c r="AU68" s="52"/>
      <c r="AV68" s="52"/>
      <c r="AW68" s="52" t="s">
        <v>405</v>
      </c>
      <c r="AX68" s="52" t="s">
        <v>405</v>
      </c>
      <c r="AY68" s="52"/>
      <c r="AZ68" s="52" t="s">
        <v>405</v>
      </c>
      <c r="BA68" s="52" t="s">
        <v>405</v>
      </c>
      <c r="BB68" s="52" t="s">
        <v>405</v>
      </c>
      <c r="BC68" s="52" t="s">
        <v>405</v>
      </c>
      <c r="BD68" s="52" t="s">
        <v>405</v>
      </c>
      <c r="BE68" s="52" t="s">
        <v>405</v>
      </c>
      <c r="BF68" s="52" t="s">
        <v>405</v>
      </c>
      <c r="BG68" s="52"/>
      <c r="BH68" s="52" t="s">
        <v>405</v>
      </c>
      <c r="BI68" s="52" t="s">
        <v>405</v>
      </c>
      <c r="BJ68" s="52" t="s">
        <v>405</v>
      </c>
      <c r="BK68" s="52"/>
      <c r="BL68" s="52"/>
      <c r="BM68" s="52"/>
      <c r="BN68" s="52"/>
      <c r="BO68" s="52"/>
      <c r="BP68" s="52"/>
      <c r="BQ68" s="52"/>
      <c r="BR68" s="52"/>
      <c r="BS68" s="52"/>
      <c r="BT68" s="52"/>
      <c r="BU68" s="52"/>
      <c r="BV68" s="52"/>
      <c r="BW68" s="52"/>
      <c r="BX68" s="52"/>
      <c r="BY68" s="52"/>
      <c r="BZ68" s="52"/>
      <c r="CA68" s="52"/>
      <c r="CB68" s="18" t="s">
        <v>50</v>
      </c>
    </row>
    <row r="69" spans="1:80" ht="56">
      <c r="A69" s="49" t="s">
        <v>542</v>
      </c>
      <c r="B69" s="49" t="s">
        <v>543</v>
      </c>
      <c r="C69" s="50">
        <v>0.2</v>
      </c>
      <c r="D69" s="49" t="s">
        <v>544</v>
      </c>
      <c r="E69" s="51">
        <v>1</v>
      </c>
      <c r="F69" s="50">
        <v>1</v>
      </c>
      <c r="G69" s="50" t="s">
        <v>258</v>
      </c>
      <c r="H69" s="56" t="s">
        <v>257</v>
      </c>
      <c r="I69" s="56" t="s">
        <v>501</v>
      </c>
      <c r="J69" s="56" t="s">
        <v>591</v>
      </c>
      <c r="K69" s="56" t="s">
        <v>503</v>
      </c>
      <c r="L69" s="56" t="s">
        <v>272</v>
      </c>
      <c r="M69" s="52" t="s">
        <v>271</v>
      </c>
      <c r="N69" s="52" t="s">
        <v>297</v>
      </c>
      <c r="O69" s="52" t="s">
        <v>592</v>
      </c>
      <c r="P69" s="52" t="s">
        <v>503</v>
      </c>
      <c r="Q69" s="52" t="s">
        <v>592</v>
      </c>
      <c r="R69" s="52" t="s">
        <v>593</v>
      </c>
      <c r="S69" s="52" t="s">
        <v>298</v>
      </c>
      <c r="T69" s="52" t="s">
        <v>299</v>
      </c>
      <c r="U69" s="52" t="s">
        <v>27</v>
      </c>
      <c r="V69" s="52">
        <v>98</v>
      </c>
      <c r="W69" s="53">
        <v>0.27</v>
      </c>
      <c r="X69" s="53">
        <v>0.53</v>
      </c>
      <c r="Y69" s="53">
        <v>0.8</v>
      </c>
      <c r="Z69" s="53">
        <v>1</v>
      </c>
      <c r="AA69" s="53">
        <v>1</v>
      </c>
      <c r="AB69" s="54">
        <v>0</v>
      </c>
      <c r="AC69" s="52">
        <v>0</v>
      </c>
      <c r="AD69" s="52" t="s">
        <v>597</v>
      </c>
      <c r="AE69" s="54">
        <v>0</v>
      </c>
      <c r="AF69" s="53">
        <v>0.8</v>
      </c>
      <c r="AG69" s="52" t="s">
        <v>598</v>
      </c>
      <c r="AH69" s="55">
        <v>45293</v>
      </c>
      <c r="AI69" s="55">
        <v>45657</v>
      </c>
      <c r="AJ69" s="52" t="s">
        <v>596</v>
      </c>
      <c r="AK69" s="52" t="s">
        <v>404</v>
      </c>
      <c r="AL69" s="52"/>
      <c r="AM69" s="52"/>
      <c r="AN69" s="52"/>
      <c r="AO69" s="52"/>
      <c r="AP69" s="52"/>
      <c r="AQ69" s="52"/>
      <c r="AR69" s="52"/>
      <c r="AS69" s="52"/>
      <c r="AT69" s="52"/>
      <c r="AU69" s="52"/>
      <c r="AV69" s="52"/>
      <c r="AW69" s="52" t="s">
        <v>405</v>
      </c>
      <c r="AX69" s="52" t="s">
        <v>405</v>
      </c>
      <c r="AY69" s="52"/>
      <c r="AZ69" s="52" t="s">
        <v>405</v>
      </c>
      <c r="BA69" s="52" t="s">
        <v>405</v>
      </c>
      <c r="BB69" s="52" t="s">
        <v>405</v>
      </c>
      <c r="BC69" s="52" t="s">
        <v>405</v>
      </c>
      <c r="BD69" s="52" t="s">
        <v>405</v>
      </c>
      <c r="BE69" s="52" t="s">
        <v>405</v>
      </c>
      <c r="BF69" s="52" t="s">
        <v>405</v>
      </c>
      <c r="BG69" s="52"/>
      <c r="BH69" s="52" t="s">
        <v>405</v>
      </c>
      <c r="BI69" s="52" t="s">
        <v>405</v>
      </c>
      <c r="BJ69" s="52" t="s">
        <v>405</v>
      </c>
      <c r="BK69" s="52"/>
      <c r="BL69" s="52"/>
      <c r="BM69" s="52"/>
      <c r="BN69" s="52"/>
      <c r="BO69" s="52"/>
      <c r="BP69" s="52"/>
      <c r="BQ69" s="52"/>
      <c r="BR69" s="52"/>
      <c r="BS69" s="52"/>
      <c r="BT69" s="52"/>
      <c r="BU69" s="52"/>
      <c r="BV69" s="52"/>
      <c r="BW69" s="52"/>
      <c r="BX69" s="52"/>
      <c r="BY69" s="52"/>
      <c r="BZ69" s="52"/>
      <c r="CA69" s="52"/>
      <c r="CB69" s="18" t="s">
        <v>50</v>
      </c>
    </row>
  </sheetData>
  <autoFilter ref="A6:CB69"/>
  <mergeCells count="2">
    <mergeCell ref="AL5:BF5"/>
    <mergeCell ref="BG5:CA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005"/>
  <sheetViews>
    <sheetView topLeftCell="W6" zoomScale="80" zoomScaleNormal="80" workbookViewId="0">
      <pane ySplit="1" topLeftCell="A7" activePane="bottomLeft" state="frozen"/>
      <selection activeCell="A6" sqref="A6"/>
      <selection pane="bottomLeft" activeCell="AC66" sqref="AC66"/>
    </sheetView>
  </sheetViews>
  <sheetFormatPr baseColWidth="10" defaultColWidth="11.4140625" defaultRowHeight="14"/>
  <cols>
    <col min="1" max="1" width="22" customWidth="1"/>
    <col min="2" max="2" width="35.4140625" customWidth="1"/>
    <col min="3" max="4" width="15.58203125" customWidth="1"/>
    <col min="5" max="5" width="16" customWidth="1"/>
    <col min="6" max="7" width="15.58203125" customWidth="1"/>
    <col min="8" max="9" width="30.83203125" customWidth="1"/>
    <col min="10" max="11" width="19.83203125" customWidth="1"/>
    <col min="12" max="12" width="34" style="72" customWidth="1"/>
    <col min="13" max="14" width="19.83203125" customWidth="1"/>
    <col min="15" max="15" width="26.83203125" customWidth="1"/>
    <col min="16" max="16" width="28.4140625" customWidth="1"/>
    <col min="17" max="17" width="43.83203125" style="72" customWidth="1"/>
    <col min="18" max="24" width="15.58203125" customWidth="1"/>
    <col min="25" max="25" width="24" customWidth="1"/>
    <col min="26" max="26" width="19" customWidth="1"/>
    <col min="27" max="27" width="44.1640625" customWidth="1"/>
    <col min="28" max="28" width="17.25" bestFit="1" customWidth="1"/>
    <col min="29" max="29" width="15.58203125" customWidth="1"/>
    <col min="30" max="30" width="38" customWidth="1"/>
    <col min="31" max="32" width="15.58203125" customWidth="1"/>
    <col min="33" max="33" width="25" customWidth="1"/>
    <col min="34" max="34" width="23.4140625" customWidth="1"/>
    <col min="35" max="35" width="6" customWidth="1"/>
    <col min="36" max="36" width="12.58203125" customWidth="1"/>
    <col min="37" max="37" width="7.83203125" customWidth="1"/>
    <col min="38" max="38" width="5.4140625" customWidth="1"/>
    <col min="39" max="39" width="4.83203125" customWidth="1"/>
    <col min="40" max="40" width="10.1640625" customWidth="1"/>
    <col min="41" max="41" width="9.4140625" customWidth="1"/>
    <col min="42" max="42" width="9.75" customWidth="1"/>
    <col min="43" max="43" width="5.25" customWidth="1"/>
    <col min="44" max="44" width="3.75" customWidth="1"/>
    <col min="45" max="46" width="5.75" customWidth="1"/>
    <col min="47" max="47" width="7.58203125" customWidth="1"/>
    <col min="48" max="48" width="5.58203125" customWidth="1"/>
    <col min="49" max="49" width="4.58203125" customWidth="1"/>
    <col min="50" max="50" width="10" customWidth="1"/>
    <col min="51" max="51" width="5.75" customWidth="1"/>
    <col min="52" max="52" width="14.4140625" customWidth="1"/>
    <col min="53" max="53" width="7.75" customWidth="1"/>
    <col min="54" max="54" width="8.25" customWidth="1"/>
    <col min="55" max="55" width="4.83203125" customWidth="1"/>
    <col min="56" max="56" width="4.25" customWidth="1"/>
    <col min="57" max="58" width="3.58203125" customWidth="1"/>
    <col min="59" max="60" width="5.58203125" customWidth="1"/>
    <col min="61" max="61" width="9.75" customWidth="1"/>
    <col min="62" max="62" width="9.83203125" customWidth="1"/>
    <col min="63" max="63" width="11.83203125" customWidth="1"/>
    <col min="64" max="64" width="7.58203125" customWidth="1"/>
    <col min="65" max="65" width="7.75" customWidth="1"/>
    <col min="66" max="66" width="7.58203125" customWidth="1"/>
    <col min="67" max="67" width="5.58203125" customWidth="1"/>
    <col min="68" max="68" width="7.4140625" customWidth="1"/>
    <col min="69" max="69" width="7.75" customWidth="1"/>
    <col min="70" max="70" width="6.1640625" customWidth="1"/>
    <col min="71" max="71" width="9.83203125" customWidth="1"/>
    <col min="72" max="72" width="12.4140625" customWidth="1"/>
    <col min="73" max="73" width="5.1640625" customWidth="1"/>
    <col min="74" max="74" width="16" customWidth="1"/>
    <col min="75" max="75" width="10" customWidth="1"/>
    <col min="76" max="76" width="9.58203125" customWidth="1"/>
  </cols>
  <sheetData>
    <row r="1" spans="1:83" ht="14.25" customHeight="1">
      <c r="A1" t="s">
        <v>328</v>
      </c>
    </row>
    <row r="2" spans="1:83" ht="14.25" customHeight="1">
      <c r="A2" t="s">
        <v>329</v>
      </c>
    </row>
    <row r="3" spans="1:83" ht="14.25" customHeight="1">
      <c r="A3" t="s">
        <v>330</v>
      </c>
      <c r="D3" t="s">
        <v>331</v>
      </c>
    </row>
    <row r="4" spans="1:83" ht="14.25" customHeight="1"/>
    <row r="5" spans="1:83" ht="15.75" customHeight="1">
      <c r="AI5" s="139" t="s">
        <v>332</v>
      </c>
      <c r="AJ5" s="140"/>
      <c r="AK5" s="140"/>
      <c r="AL5" s="140"/>
      <c r="AM5" s="140"/>
      <c r="AN5" s="140"/>
      <c r="AO5" s="140"/>
      <c r="AP5" s="140"/>
      <c r="AQ5" s="140"/>
      <c r="AR5" s="140"/>
      <c r="AS5" s="140"/>
      <c r="AT5" s="140"/>
      <c r="AU5" s="140"/>
      <c r="AV5" s="140"/>
      <c r="AW5" s="140"/>
      <c r="AX5" s="140"/>
      <c r="AY5" s="140"/>
      <c r="AZ5" s="140"/>
      <c r="BA5" s="140"/>
      <c r="BB5" s="140"/>
      <c r="BC5" s="141"/>
      <c r="BD5" s="83" t="s">
        <v>333</v>
      </c>
      <c r="BE5" s="84"/>
      <c r="BF5" s="84"/>
      <c r="BG5" s="84"/>
      <c r="BH5" s="84"/>
      <c r="BI5" s="84"/>
      <c r="BJ5" s="84"/>
      <c r="BK5" s="84"/>
      <c r="BL5" s="84"/>
      <c r="BM5" s="84"/>
      <c r="BN5" s="84"/>
      <c r="BO5" s="84"/>
      <c r="BP5" s="84"/>
      <c r="BQ5" s="84"/>
      <c r="BR5" s="84"/>
      <c r="BS5" s="84"/>
      <c r="BT5" s="84"/>
      <c r="BU5" s="84"/>
      <c r="BV5" s="84"/>
      <c r="BW5" s="84"/>
      <c r="BX5" s="85"/>
    </row>
    <row r="6" spans="1:83" ht="84.75" customHeight="1">
      <c r="A6" s="88" t="s">
        <v>334</v>
      </c>
      <c r="B6" s="89" t="s">
        <v>335</v>
      </c>
      <c r="C6" s="89" t="s">
        <v>336</v>
      </c>
      <c r="D6" s="89" t="s">
        <v>337</v>
      </c>
      <c r="E6" s="89" t="s">
        <v>338</v>
      </c>
      <c r="F6" s="89" t="s">
        <v>339</v>
      </c>
      <c r="G6" s="89" t="s">
        <v>2</v>
      </c>
      <c r="H6" s="89" t="s">
        <v>3</v>
      </c>
      <c r="I6" s="89" t="s">
        <v>341</v>
      </c>
      <c r="J6" s="89" t="s">
        <v>342</v>
      </c>
      <c r="K6" s="89" t="s">
        <v>4</v>
      </c>
      <c r="L6" s="89" t="s">
        <v>5</v>
      </c>
      <c r="M6" s="89" t="s">
        <v>343</v>
      </c>
      <c r="N6" s="89" t="s">
        <v>344</v>
      </c>
      <c r="O6" s="89" t="s">
        <v>345</v>
      </c>
      <c r="P6" s="89" t="s">
        <v>346</v>
      </c>
      <c r="Q6" s="89" t="s">
        <v>8</v>
      </c>
      <c r="R6" s="89" t="s">
        <v>7</v>
      </c>
      <c r="S6" s="89" t="s">
        <v>10</v>
      </c>
      <c r="T6" s="89" t="s">
        <v>12</v>
      </c>
      <c r="U6" s="89" t="s">
        <v>13</v>
      </c>
      <c r="V6" s="89" t="s">
        <v>14</v>
      </c>
      <c r="W6" s="89" t="s">
        <v>15</v>
      </c>
      <c r="X6" s="89" t="s">
        <v>16</v>
      </c>
      <c r="Y6" s="89" t="s">
        <v>17</v>
      </c>
      <c r="Z6" s="89" t="s">
        <v>347</v>
      </c>
      <c r="AA6" s="89" t="s">
        <v>18</v>
      </c>
      <c r="AB6" s="89" t="s">
        <v>21</v>
      </c>
      <c r="AC6" s="89" t="s">
        <v>348</v>
      </c>
      <c r="AD6" s="89" t="s">
        <v>19</v>
      </c>
      <c r="AE6" s="89" t="s">
        <v>349</v>
      </c>
      <c r="AF6" s="89" t="s">
        <v>350</v>
      </c>
      <c r="AG6" s="89" t="s">
        <v>20</v>
      </c>
      <c r="AH6" s="89" t="s">
        <v>351</v>
      </c>
      <c r="AI6" s="120" t="s">
        <v>352</v>
      </c>
      <c r="AJ6" s="120" t="s">
        <v>353</v>
      </c>
      <c r="AK6" s="120" t="s">
        <v>599</v>
      </c>
      <c r="AL6" s="120" t="s">
        <v>355</v>
      </c>
      <c r="AM6" s="120" t="s">
        <v>356</v>
      </c>
      <c r="AN6" s="120" t="s">
        <v>353</v>
      </c>
      <c r="AO6" s="120" t="s">
        <v>357</v>
      </c>
      <c r="AP6" s="120" t="s">
        <v>358</v>
      </c>
      <c r="AQ6" s="120" t="s">
        <v>359</v>
      </c>
      <c r="AR6" s="120" t="s">
        <v>360</v>
      </c>
      <c r="AS6" s="120" t="s">
        <v>361</v>
      </c>
      <c r="AT6" s="120" t="s">
        <v>362</v>
      </c>
      <c r="AU6" s="120" t="s">
        <v>363</v>
      </c>
      <c r="AV6" s="120" t="s">
        <v>364</v>
      </c>
      <c r="AW6" s="120" t="s">
        <v>356</v>
      </c>
      <c r="AX6" s="120" t="s">
        <v>365</v>
      </c>
      <c r="AY6" s="120" t="s">
        <v>366</v>
      </c>
      <c r="AZ6" s="120" t="s">
        <v>367</v>
      </c>
      <c r="BA6" s="120" t="s">
        <v>368</v>
      </c>
      <c r="BB6" s="120" t="s">
        <v>369</v>
      </c>
      <c r="BC6" s="120" t="s">
        <v>370</v>
      </c>
      <c r="BD6" s="121" t="s">
        <v>371</v>
      </c>
      <c r="BE6" s="121" t="s">
        <v>372</v>
      </c>
      <c r="BF6" s="121" t="s">
        <v>373</v>
      </c>
      <c r="BG6" s="121" t="s">
        <v>374</v>
      </c>
      <c r="BH6" s="121" t="s">
        <v>375</v>
      </c>
      <c r="BI6" s="121" t="s">
        <v>376</v>
      </c>
      <c r="BJ6" s="121" t="s">
        <v>377</v>
      </c>
      <c r="BK6" s="121" t="s">
        <v>378</v>
      </c>
      <c r="BL6" s="121" t="s">
        <v>379</v>
      </c>
      <c r="BM6" s="121" t="s">
        <v>380</v>
      </c>
      <c r="BN6" s="121" t="s">
        <v>600</v>
      </c>
      <c r="BO6" s="121" t="s">
        <v>601</v>
      </c>
      <c r="BP6" s="121" t="s">
        <v>602</v>
      </c>
      <c r="BQ6" s="121" t="s">
        <v>603</v>
      </c>
      <c r="BR6" s="121" t="s">
        <v>604</v>
      </c>
      <c r="BS6" s="121" t="s">
        <v>605</v>
      </c>
      <c r="BT6" s="121" t="s">
        <v>606</v>
      </c>
      <c r="BU6" s="121" t="s">
        <v>607</v>
      </c>
      <c r="BV6" s="121" t="s">
        <v>608</v>
      </c>
      <c r="BW6" s="121" t="s">
        <v>609</v>
      </c>
      <c r="BX6" s="121" t="s">
        <v>609</v>
      </c>
      <c r="BY6" s="65"/>
      <c r="BZ6" s="65"/>
      <c r="CA6" s="65"/>
      <c r="CB6" s="65"/>
      <c r="CC6" s="65"/>
      <c r="CD6" s="65"/>
      <c r="CE6" s="65"/>
    </row>
    <row r="7" spans="1:83" ht="65.25" customHeight="1">
      <c r="A7" s="91" t="s">
        <v>391</v>
      </c>
      <c r="B7" s="91" t="s">
        <v>392</v>
      </c>
      <c r="C7" s="92">
        <v>0.3</v>
      </c>
      <c r="D7" s="91" t="s">
        <v>610</v>
      </c>
      <c r="E7" s="92">
        <v>1</v>
      </c>
      <c r="F7" s="92">
        <v>1</v>
      </c>
      <c r="G7" s="92" t="s">
        <v>233</v>
      </c>
      <c r="H7" s="91" t="s">
        <v>232</v>
      </c>
      <c r="I7" s="90" t="s">
        <v>611</v>
      </c>
      <c r="J7" s="90" t="s">
        <v>396</v>
      </c>
      <c r="K7" s="90" t="s">
        <v>214</v>
      </c>
      <c r="L7" s="90" t="s">
        <v>612</v>
      </c>
      <c r="M7" s="90" t="s">
        <v>397</v>
      </c>
      <c r="N7" s="90" t="s">
        <v>396</v>
      </c>
      <c r="O7" s="90" t="s">
        <v>398</v>
      </c>
      <c r="P7" s="90" t="s">
        <v>399</v>
      </c>
      <c r="Q7" s="90" t="s">
        <v>613</v>
      </c>
      <c r="R7" s="90" t="s">
        <v>27</v>
      </c>
      <c r="S7" s="90">
        <v>0</v>
      </c>
      <c r="T7" s="94">
        <v>0.25</v>
      </c>
      <c r="U7" s="94">
        <v>0.5</v>
      </c>
      <c r="V7" s="94">
        <v>0.75</v>
      </c>
      <c r="W7" s="94">
        <v>1</v>
      </c>
      <c r="X7" s="94">
        <v>1</v>
      </c>
      <c r="Y7" s="93">
        <v>314600000</v>
      </c>
      <c r="Z7" s="90" t="s">
        <v>400</v>
      </c>
      <c r="AA7" s="90" t="s">
        <v>614</v>
      </c>
      <c r="AB7" s="93">
        <v>172500000</v>
      </c>
      <c r="AC7" s="94">
        <v>0.5</v>
      </c>
      <c r="AD7" s="90" t="s">
        <v>615</v>
      </c>
      <c r="AE7" s="95">
        <v>45689</v>
      </c>
      <c r="AF7" s="95">
        <v>46022</v>
      </c>
      <c r="AG7" s="90" t="s">
        <v>403</v>
      </c>
      <c r="AH7" s="90" t="s">
        <v>616</v>
      </c>
      <c r="AI7" s="90" t="s">
        <v>405</v>
      </c>
      <c r="AJ7" s="90" t="s">
        <v>405</v>
      </c>
      <c r="AK7" s="90" t="s">
        <v>405</v>
      </c>
      <c r="AL7" s="90"/>
      <c r="AM7" s="90"/>
      <c r="AN7" s="90" t="s">
        <v>405</v>
      </c>
      <c r="AO7" s="90"/>
      <c r="AP7" s="90"/>
      <c r="AQ7" s="90"/>
      <c r="AR7" s="90"/>
      <c r="AS7" s="90"/>
      <c r="AT7" s="90" t="s">
        <v>405</v>
      </c>
      <c r="AU7" s="90" t="s">
        <v>405</v>
      </c>
      <c r="AV7" s="90"/>
      <c r="AW7" s="90"/>
      <c r="AX7" s="90"/>
      <c r="AY7" s="90"/>
      <c r="AZ7" s="90"/>
      <c r="BA7" s="90"/>
      <c r="BB7" s="90"/>
      <c r="BC7" s="90"/>
      <c r="BD7" s="90" t="s">
        <v>405</v>
      </c>
      <c r="BE7" s="90"/>
      <c r="BF7" s="90" t="s">
        <v>405</v>
      </c>
      <c r="BG7" s="90"/>
      <c r="BH7" s="90"/>
      <c r="BI7" s="90"/>
      <c r="BJ7" s="90"/>
      <c r="BK7" s="90"/>
      <c r="BL7" s="90"/>
      <c r="BM7" s="90"/>
      <c r="BN7" s="90"/>
      <c r="BO7" s="90" t="s">
        <v>405</v>
      </c>
      <c r="BP7" s="90"/>
      <c r="BQ7" s="90"/>
      <c r="BR7" s="90"/>
      <c r="BS7" s="90"/>
      <c r="BT7" s="90"/>
      <c r="BU7" s="90"/>
      <c r="BV7" s="90"/>
      <c r="BW7" s="90"/>
      <c r="BX7" s="90"/>
    </row>
    <row r="8" spans="1:83" ht="87.5">
      <c r="A8" s="91" t="s">
        <v>391</v>
      </c>
      <c r="B8" s="91" t="s">
        <v>392</v>
      </c>
      <c r="C8" s="92">
        <v>0.3</v>
      </c>
      <c r="D8" s="91" t="s">
        <v>610</v>
      </c>
      <c r="E8" s="92">
        <v>1</v>
      </c>
      <c r="F8" s="92">
        <v>1</v>
      </c>
      <c r="G8" s="92" t="s">
        <v>233</v>
      </c>
      <c r="H8" s="91" t="s">
        <v>232</v>
      </c>
      <c r="I8" s="90" t="s">
        <v>611</v>
      </c>
      <c r="J8" s="90" t="s">
        <v>396</v>
      </c>
      <c r="K8" s="90" t="s">
        <v>214</v>
      </c>
      <c r="L8" s="90" t="s">
        <v>612</v>
      </c>
      <c r="M8" s="90" t="s">
        <v>397</v>
      </c>
      <c r="N8" s="90" t="s">
        <v>396</v>
      </c>
      <c r="O8" s="90" t="s">
        <v>398</v>
      </c>
      <c r="P8" s="90" t="s">
        <v>399</v>
      </c>
      <c r="Q8" s="90" t="s">
        <v>613</v>
      </c>
      <c r="R8" s="90" t="s">
        <v>27</v>
      </c>
      <c r="S8" s="90">
        <v>0</v>
      </c>
      <c r="T8" s="94">
        <v>0.25</v>
      </c>
      <c r="U8" s="94">
        <v>0.5</v>
      </c>
      <c r="V8" s="94">
        <v>0.75</v>
      </c>
      <c r="W8" s="94">
        <v>1</v>
      </c>
      <c r="X8" s="94">
        <v>1</v>
      </c>
      <c r="Y8" s="93">
        <v>314600000</v>
      </c>
      <c r="Z8" s="90" t="s">
        <v>400</v>
      </c>
      <c r="AA8" s="90" t="s">
        <v>617</v>
      </c>
      <c r="AB8" s="93">
        <v>142100000</v>
      </c>
      <c r="AC8" s="94">
        <v>0.5</v>
      </c>
      <c r="AD8" s="90" t="s">
        <v>618</v>
      </c>
      <c r="AE8" s="95">
        <v>45689</v>
      </c>
      <c r="AF8" s="95">
        <v>46022</v>
      </c>
      <c r="AG8" s="90" t="s">
        <v>409</v>
      </c>
      <c r="AH8" s="90" t="s">
        <v>404</v>
      </c>
      <c r="AI8" s="90"/>
      <c r="AJ8" s="90" t="s">
        <v>405</v>
      </c>
      <c r="AK8" s="90" t="s">
        <v>405</v>
      </c>
      <c r="AL8" s="90"/>
      <c r="AM8" s="90"/>
      <c r="AN8" s="90" t="s">
        <v>405</v>
      </c>
      <c r="AO8" s="90"/>
      <c r="AP8" s="90"/>
      <c r="AQ8" s="90"/>
      <c r="AR8" s="90"/>
      <c r="AS8" s="90"/>
      <c r="AT8" s="90" t="s">
        <v>405</v>
      </c>
      <c r="AU8" s="90" t="s">
        <v>405</v>
      </c>
      <c r="AV8" s="90"/>
      <c r="AW8" s="90"/>
      <c r="AX8" s="90"/>
      <c r="AY8" s="90"/>
      <c r="AZ8" s="90" t="s">
        <v>405</v>
      </c>
      <c r="BA8" s="90"/>
      <c r="BB8" s="90" t="s">
        <v>405</v>
      </c>
      <c r="BC8" s="90"/>
      <c r="BD8" s="90" t="s">
        <v>405</v>
      </c>
      <c r="BE8" s="90"/>
      <c r="BF8" s="90" t="s">
        <v>405</v>
      </c>
      <c r="BG8" s="90"/>
      <c r="BH8" s="90"/>
      <c r="BI8" s="90"/>
      <c r="BJ8" s="90"/>
      <c r="BK8" s="90"/>
      <c r="BL8" s="90"/>
      <c r="BM8" s="90"/>
      <c r="BN8" s="90"/>
      <c r="BO8" s="90" t="s">
        <v>405</v>
      </c>
      <c r="BP8" s="90"/>
      <c r="BQ8" s="90"/>
      <c r="BR8" s="90"/>
      <c r="BS8" s="90"/>
      <c r="BT8" s="90"/>
      <c r="BU8" s="90"/>
      <c r="BV8" s="90"/>
      <c r="BW8" s="90"/>
      <c r="BX8" s="90"/>
    </row>
    <row r="9" spans="1:83" ht="65">
      <c r="A9" s="91" t="s">
        <v>391</v>
      </c>
      <c r="B9" s="91" t="s">
        <v>392</v>
      </c>
      <c r="C9" s="92">
        <v>0.3</v>
      </c>
      <c r="D9" s="91" t="s">
        <v>610</v>
      </c>
      <c r="E9" s="92">
        <v>1</v>
      </c>
      <c r="F9" s="92">
        <v>1</v>
      </c>
      <c r="G9" s="92" t="s">
        <v>233</v>
      </c>
      <c r="H9" s="91" t="s">
        <v>232</v>
      </c>
      <c r="I9" s="90" t="s">
        <v>611</v>
      </c>
      <c r="J9" s="90" t="s">
        <v>396</v>
      </c>
      <c r="K9" s="90" t="s">
        <v>164</v>
      </c>
      <c r="L9" s="90" t="s">
        <v>619</v>
      </c>
      <c r="M9" s="90" t="s">
        <v>415</v>
      </c>
      <c r="N9" s="90" t="s">
        <v>416</v>
      </c>
      <c r="O9" s="90" t="s">
        <v>417</v>
      </c>
      <c r="P9" s="90" t="s">
        <v>418</v>
      </c>
      <c r="Q9" s="90" t="s">
        <v>620</v>
      </c>
      <c r="R9" s="90" t="s">
        <v>27</v>
      </c>
      <c r="S9" s="96">
        <v>0.8</v>
      </c>
      <c r="T9" s="94">
        <v>0.9</v>
      </c>
      <c r="U9" s="94">
        <v>0.9</v>
      </c>
      <c r="V9" s="94">
        <v>0.9</v>
      </c>
      <c r="W9" s="94">
        <v>0.9</v>
      </c>
      <c r="X9" s="94">
        <v>0.9</v>
      </c>
      <c r="Y9" s="97">
        <v>132000000</v>
      </c>
      <c r="Z9" s="90" t="s">
        <v>400</v>
      </c>
      <c r="AA9" s="90" t="s">
        <v>621</v>
      </c>
      <c r="AB9" s="93">
        <v>0</v>
      </c>
      <c r="AC9" s="94">
        <v>0.33329999999999999</v>
      </c>
      <c r="AD9" s="90" t="s">
        <v>420</v>
      </c>
      <c r="AE9" s="95">
        <v>45672</v>
      </c>
      <c r="AF9" s="95">
        <v>46022</v>
      </c>
      <c r="AG9" s="90" t="s">
        <v>622</v>
      </c>
      <c r="AH9" s="90" t="s">
        <v>404</v>
      </c>
      <c r="AI9" s="90" t="s">
        <v>405</v>
      </c>
      <c r="AJ9" s="90"/>
      <c r="AK9" s="90"/>
      <c r="AL9" s="90"/>
      <c r="AM9" s="90"/>
      <c r="AN9" s="90"/>
      <c r="AO9" s="90"/>
      <c r="AP9" s="90"/>
      <c r="AQ9" s="90"/>
      <c r="AR9" s="90"/>
      <c r="AS9" s="90"/>
      <c r="AT9" s="90" t="s">
        <v>405</v>
      </c>
      <c r="AU9" s="90" t="s">
        <v>405</v>
      </c>
      <c r="AV9" s="90"/>
      <c r="AW9" s="90" t="s">
        <v>405</v>
      </c>
      <c r="AX9" s="90"/>
      <c r="AY9" s="90"/>
      <c r="AZ9" s="90"/>
      <c r="BA9" s="90"/>
      <c r="BB9" s="90"/>
      <c r="BC9" s="90"/>
      <c r="BD9" s="90" t="s">
        <v>405</v>
      </c>
      <c r="BE9" s="90"/>
      <c r="BF9" s="90" t="s">
        <v>405</v>
      </c>
      <c r="BG9" s="90"/>
      <c r="BH9" s="90"/>
      <c r="BI9" s="90"/>
      <c r="BJ9" s="90"/>
      <c r="BK9" s="90"/>
      <c r="BL9" s="90"/>
      <c r="BM9" s="90"/>
      <c r="BN9" s="90"/>
      <c r="BO9" s="90"/>
      <c r="BP9" s="90"/>
      <c r="BQ9" s="90"/>
      <c r="BR9" s="90"/>
      <c r="BS9" s="90"/>
      <c r="BT9" s="90"/>
      <c r="BU9" s="90"/>
      <c r="BV9" s="90"/>
      <c r="BW9" s="90"/>
      <c r="BX9" s="90"/>
      <c r="BY9" s="149" t="s">
        <v>623</v>
      </c>
      <c r="BZ9" s="146"/>
    </row>
    <row r="10" spans="1:83" ht="65">
      <c r="A10" s="91" t="s">
        <v>391</v>
      </c>
      <c r="B10" s="91" t="s">
        <v>392</v>
      </c>
      <c r="C10" s="92">
        <v>0.3</v>
      </c>
      <c r="D10" s="91" t="s">
        <v>610</v>
      </c>
      <c r="E10" s="92">
        <v>1</v>
      </c>
      <c r="F10" s="92">
        <v>1</v>
      </c>
      <c r="G10" s="92" t="s">
        <v>233</v>
      </c>
      <c r="H10" s="91" t="s">
        <v>232</v>
      </c>
      <c r="I10" s="90" t="s">
        <v>611</v>
      </c>
      <c r="J10" s="90" t="s">
        <v>396</v>
      </c>
      <c r="K10" s="90" t="s">
        <v>164</v>
      </c>
      <c r="L10" s="90" t="s">
        <v>619</v>
      </c>
      <c r="M10" s="90" t="s">
        <v>415</v>
      </c>
      <c r="N10" s="90" t="s">
        <v>416</v>
      </c>
      <c r="O10" s="90" t="s">
        <v>417</v>
      </c>
      <c r="P10" s="90" t="s">
        <v>418</v>
      </c>
      <c r="Q10" s="90" t="s">
        <v>620</v>
      </c>
      <c r="R10" s="90" t="s">
        <v>27</v>
      </c>
      <c r="S10" s="96">
        <v>0.8</v>
      </c>
      <c r="T10" s="94">
        <v>0.9</v>
      </c>
      <c r="U10" s="94">
        <v>0.9</v>
      </c>
      <c r="V10" s="94">
        <v>0.9</v>
      </c>
      <c r="W10" s="94">
        <v>0.9</v>
      </c>
      <c r="X10" s="94">
        <v>0.9</v>
      </c>
      <c r="Y10" s="97">
        <v>132000000</v>
      </c>
      <c r="Z10" s="90" t="s">
        <v>400</v>
      </c>
      <c r="AA10" s="90" t="s">
        <v>624</v>
      </c>
      <c r="AB10" s="93">
        <f>12000000*11</f>
        <v>132000000</v>
      </c>
      <c r="AC10" s="94">
        <v>0.34</v>
      </c>
      <c r="AD10" s="90" t="s">
        <v>625</v>
      </c>
      <c r="AE10" s="95">
        <v>45667</v>
      </c>
      <c r="AF10" s="95">
        <v>46022</v>
      </c>
      <c r="AG10" s="90" t="s">
        <v>494</v>
      </c>
      <c r="AH10" s="90" t="s">
        <v>404</v>
      </c>
      <c r="AI10" s="90" t="s">
        <v>405</v>
      </c>
      <c r="AJ10" s="90"/>
      <c r="AK10" s="90"/>
      <c r="AL10" s="90"/>
      <c r="AM10" s="90"/>
      <c r="AN10" s="90"/>
      <c r="AO10" s="90" t="s">
        <v>405</v>
      </c>
      <c r="AP10" s="90"/>
      <c r="AQ10" s="90"/>
      <c r="AR10" s="90"/>
      <c r="AS10" s="90"/>
      <c r="AT10" s="90" t="s">
        <v>405</v>
      </c>
      <c r="AU10" s="90"/>
      <c r="AV10" s="90"/>
      <c r="AW10" s="90"/>
      <c r="AX10" s="90"/>
      <c r="AY10" s="90"/>
      <c r="AZ10" s="90"/>
      <c r="BA10" s="90"/>
      <c r="BB10" s="90"/>
      <c r="BC10" s="90"/>
      <c r="BD10" s="90" t="s">
        <v>405</v>
      </c>
      <c r="BE10" s="90"/>
      <c r="BF10" s="90" t="s">
        <v>405</v>
      </c>
      <c r="BG10" s="90"/>
      <c r="BH10" s="90"/>
      <c r="BI10" s="90"/>
      <c r="BJ10" s="90"/>
      <c r="BK10" s="90"/>
      <c r="BL10" s="90"/>
      <c r="BM10" s="90"/>
      <c r="BN10" s="90"/>
      <c r="BO10" s="90"/>
      <c r="BP10" s="90"/>
      <c r="BQ10" s="90"/>
      <c r="BR10" s="90"/>
      <c r="BS10" s="90"/>
      <c r="BT10" s="90"/>
      <c r="BU10" s="90"/>
      <c r="BV10" s="90"/>
      <c r="BW10" s="90"/>
      <c r="BX10" s="90"/>
      <c r="BY10" s="149"/>
      <c r="BZ10" s="146"/>
    </row>
    <row r="11" spans="1:83" ht="65">
      <c r="A11" s="91" t="s">
        <v>391</v>
      </c>
      <c r="B11" s="91" t="s">
        <v>392</v>
      </c>
      <c r="C11" s="92">
        <v>0.3</v>
      </c>
      <c r="D11" s="91" t="s">
        <v>610</v>
      </c>
      <c r="E11" s="92">
        <v>1</v>
      </c>
      <c r="F11" s="92">
        <v>1</v>
      </c>
      <c r="G11" s="92" t="s">
        <v>233</v>
      </c>
      <c r="H11" s="91" t="s">
        <v>232</v>
      </c>
      <c r="I11" s="90" t="s">
        <v>611</v>
      </c>
      <c r="J11" s="90" t="s">
        <v>396</v>
      </c>
      <c r="K11" s="90" t="s">
        <v>164</v>
      </c>
      <c r="L11" s="90" t="s">
        <v>619</v>
      </c>
      <c r="M11" s="90" t="s">
        <v>415</v>
      </c>
      <c r="N11" s="90" t="s">
        <v>416</v>
      </c>
      <c r="O11" s="90" t="s">
        <v>417</v>
      </c>
      <c r="P11" s="90" t="s">
        <v>418</v>
      </c>
      <c r="Q11" s="90" t="s">
        <v>620</v>
      </c>
      <c r="R11" s="90" t="s">
        <v>27</v>
      </c>
      <c r="S11" s="96">
        <v>0.8</v>
      </c>
      <c r="T11" s="94">
        <v>0.9</v>
      </c>
      <c r="U11" s="94">
        <v>0.9</v>
      </c>
      <c r="V11" s="94">
        <v>0.9</v>
      </c>
      <c r="W11" s="94">
        <v>0.9</v>
      </c>
      <c r="X11" s="94">
        <v>0.9</v>
      </c>
      <c r="Y11" s="97">
        <v>13200000</v>
      </c>
      <c r="Z11" s="90" t="s">
        <v>400</v>
      </c>
      <c r="AA11" s="90" t="s">
        <v>626</v>
      </c>
      <c r="AB11" s="93">
        <v>0</v>
      </c>
      <c r="AC11" s="94">
        <v>0.33329999999999999</v>
      </c>
      <c r="AD11" s="90" t="s">
        <v>627</v>
      </c>
      <c r="AE11" s="95">
        <v>45672</v>
      </c>
      <c r="AF11" s="95">
        <v>46022</v>
      </c>
      <c r="AG11" s="90" t="s">
        <v>628</v>
      </c>
      <c r="AH11" s="90" t="s">
        <v>404</v>
      </c>
      <c r="AI11" s="90"/>
      <c r="AJ11" s="90"/>
      <c r="AK11" s="90"/>
      <c r="AL11" s="90"/>
      <c r="AM11" s="90"/>
      <c r="AN11" s="90"/>
      <c r="AO11" s="90"/>
      <c r="AP11" s="90"/>
      <c r="AQ11" s="90"/>
      <c r="AR11" s="90"/>
      <c r="AS11" s="90"/>
      <c r="AT11" s="90" t="s">
        <v>405</v>
      </c>
      <c r="AU11" s="90" t="s">
        <v>405</v>
      </c>
      <c r="AV11" s="90"/>
      <c r="AW11" s="90"/>
      <c r="AX11" s="90"/>
      <c r="AY11" s="90"/>
      <c r="AZ11" s="90" t="s">
        <v>405</v>
      </c>
      <c r="BA11" s="90"/>
      <c r="BB11" s="90"/>
      <c r="BC11" s="90"/>
      <c r="BD11" s="90" t="s">
        <v>405</v>
      </c>
      <c r="BE11" s="90"/>
      <c r="BF11" s="90" t="s">
        <v>405</v>
      </c>
      <c r="BG11" s="90"/>
      <c r="BH11" s="90"/>
      <c r="BI11" s="90"/>
      <c r="BJ11" s="90"/>
      <c r="BK11" s="90"/>
      <c r="BL11" s="90"/>
      <c r="BM11" s="90"/>
      <c r="BN11" s="90"/>
      <c r="BO11" s="90"/>
      <c r="BP11" s="90"/>
      <c r="BQ11" s="90"/>
      <c r="BR11" s="90"/>
      <c r="BS11" s="90"/>
      <c r="BT11" s="90"/>
      <c r="BU11" s="90"/>
      <c r="BV11" s="90"/>
      <c r="BW11" s="90"/>
      <c r="BX11" s="90"/>
      <c r="BY11" s="149"/>
      <c r="BZ11" s="146"/>
    </row>
    <row r="12" spans="1:83" ht="87.5">
      <c r="A12" s="91" t="s">
        <v>391</v>
      </c>
      <c r="B12" s="91" t="s">
        <v>392</v>
      </c>
      <c r="C12" s="92">
        <v>0.3</v>
      </c>
      <c r="D12" s="91" t="s">
        <v>610</v>
      </c>
      <c r="E12" s="92">
        <v>1</v>
      </c>
      <c r="F12" s="92">
        <v>1</v>
      </c>
      <c r="G12" s="92" t="s">
        <v>233</v>
      </c>
      <c r="H12" s="91" t="s">
        <v>232</v>
      </c>
      <c r="I12" s="90" t="s">
        <v>611</v>
      </c>
      <c r="J12" s="90" t="s">
        <v>396</v>
      </c>
      <c r="K12" s="90" t="s">
        <v>207</v>
      </c>
      <c r="L12" s="90" t="s">
        <v>629</v>
      </c>
      <c r="M12" s="90" t="s">
        <v>425</v>
      </c>
      <c r="N12" s="90" t="s">
        <v>426</v>
      </c>
      <c r="O12" s="90" t="s">
        <v>427</v>
      </c>
      <c r="P12" s="90" t="s">
        <v>428</v>
      </c>
      <c r="Q12" s="90" t="s">
        <v>630</v>
      </c>
      <c r="R12" s="90" t="s">
        <v>27</v>
      </c>
      <c r="S12" s="90" t="s">
        <v>508</v>
      </c>
      <c r="T12" s="126">
        <v>0.6</v>
      </c>
      <c r="U12" s="126">
        <v>0.6</v>
      </c>
      <c r="V12" s="126">
        <v>0.6</v>
      </c>
      <c r="W12" s="126">
        <v>0.6</v>
      </c>
      <c r="X12" s="126">
        <v>0.6</v>
      </c>
      <c r="Y12" s="93">
        <v>4007500000</v>
      </c>
      <c r="Z12" s="90" t="s">
        <v>429</v>
      </c>
      <c r="AA12" s="90" t="s">
        <v>430</v>
      </c>
      <c r="AB12" s="93">
        <v>4007500000</v>
      </c>
      <c r="AC12" s="94">
        <v>1</v>
      </c>
      <c r="AD12" s="90" t="s">
        <v>431</v>
      </c>
      <c r="AE12" s="95">
        <v>45748</v>
      </c>
      <c r="AF12" s="95">
        <v>46022</v>
      </c>
      <c r="AG12" s="90" t="s">
        <v>432</v>
      </c>
      <c r="AH12" s="90" t="s">
        <v>433</v>
      </c>
      <c r="AI12" s="90"/>
      <c r="AJ12" s="90"/>
      <c r="AK12" s="90"/>
      <c r="AL12" s="90"/>
      <c r="AM12" s="90"/>
      <c r="AN12" s="90"/>
      <c r="AO12" s="90"/>
      <c r="AP12" s="90"/>
      <c r="AQ12" s="90"/>
      <c r="AR12" s="90"/>
      <c r="AS12" s="90"/>
      <c r="AT12" s="90" t="s">
        <v>405</v>
      </c>
      <c r="AU12" s="90" t="s">
        <v>405</v>
      </c>
      <c r="AV12" s="90"/>
      <c r="AW12" s="90"/>
      <c r="AX12" s="90"/>
      <c r="AY12" s="90"/>
      <c r="AZ12" s="90"/>
      <c r="BA12" s="90"/>
      <c r="BB12" s="90"/>
      <c r="BC12" s="90"/>
      <c r="BD12" s="90" t="s">
        <v>405</v>
      </c>
      <c r="BE12" s="90"/>
      <c r="BF12" s="90" t="s">
        <v>405</v>
      </c>
      <c r="BG12" s="90"/>
      <c r="BH12" s="90"/>
      <c r="BI12" s="90"/>
      <c r="BJ12" s="90"/>
      <c r="BK12" s="90"/>
      <c r="BL12" s="90"/>
      <c r="BM12" s="90"/>
      <c r="BN12" s="90"/>
      <c r="BO12" s="90"/>
      <c r="BP12" s="90"/>
      <c r="BQ12" s="90"/>
      <c r="BR12" s="90"/>
      <c r="BS12" s="90"/>
      <c r="BT12" s="90"/>
      <c r="BU12" s="90"/>
      <c r="BV12" s="90"/>
      <c r="BW12" s="90"/>
      <c r="BX12" s="90"/>
    </row>
    <row r="13" spans="1:83" ht="75">
      <c r="A13" s="91" t="s">
        <v>391</v>
      </c>
      <c r="B13" s="91" t="s">
        <v>392</v>
      </c>
      <c r="C13" s="92">
        <v>0.3</v>
      </c>
      <c r="D13" s="91" t="s">
        <v>610</v>
      </c>
      <c r="E13" s="92">
        <v>1</v>
      </c>
      <c r="F13" s="92">
        <v>1</v>
      </c>
      <c r="G13" s="92" t="s">
        <v>230</v>
      </c>
      <c r="H13" s="91" t="s">
        <v>229</v>
      </c>
      <c r="I13" s="90" t="s">
        <v>611</v>
      </c>
      <c r="J13" s="90" t="s">
        <v>396</v>
      </c>
      <c r="K13" s="90" t="s">
        <v>216</v>
      </c>
      <c r="L13" s="90" t="s">
        <v>631</v>
      </c>
      <c r="M13" s="90" t="s">
        <v>397</v>
      </c>
      <c r="N13" s="90" t="s">
        <v>396</v>
      </c>
      <c r="O13" s="90" t="s">
        <v>397</v>
      </c>
      <c r="P13" s="90" t="s">
        <v>434</v>
      </c>
      <c r="Q13" s="90" t="s">
        <v>632</v>
      </c>
      <c r="R13" s="90" t="s">
        <v>27</v>
      </c>
      <c r="S13" s="90">
        <v>0</v>
      </c>
      <c r="T13" s="94">
        <v>0.25</v>
      </c>
      <c r="U13" s="94">
        <v>0.5</v>
      </c>
      <c r="V13" s="94">
        <v>0.75</v>
      </c>
      <c r="W13" s="94">
        <v>1</v>
      </c>
      <c r="X13" s="94">
        <v>1</v>
      </c>
      <c r="Y13" s="93">
        <v>720300000</v>
      </c>
      <c r="Z13" s="90" t="s">
        <v>400</v>
      </c>
      <c r="AA13" s="90" t="s">
        <v>633</v>
      </c>
      <c r="AB13" s="93">
        <v>530100000</v>
      </c>
      <c r="AC13" s="94">
        <v>0.5</v>
      </c>
      <c r="AD13" s="90" t="s">
        <v>634</v>
      </c>
      <c r="AE13" s="95">
        <v>45689</v>
      </c>
      <c r="AF13" s="95">
        <v>46022</v>
      </c>
      <c r="AG13" s="90" t="s">
        <v>403</v>
      </c>
      <c r="AH13" s="90" t="s">
        <v>635</v>
      </c>
      <c r="AI13" s="90" t="s">
        <v>405</v>
      </c>
      <c r="AJ13" s="90" t="s">
        <v>405</v>
      </c>
      <c r="AK13" s="90" t="s">
        <v>405</v>
      </c>
      <c r="AL13" s="90"/>
      <c r="AM13" s="90"/>
      <c r="AN13" s="90" t="s">
        <v>405</v>
      </c>
      <c r="AO13" s="90"/>
      <c r="AP13" s="90"/>
      <c r="AQ13" s="90"/>
      <c r="AR13" s="90"/>
      <c r="AS13" s="90"/>
      <c r="AT13" s="90" t="s">
        <v>405</v>
      </c>
      <c r="AU13" s="90" t="s">
        <v>405</v>
      </c>
      <c r="AV13" s="90"/>
      <c r="AW13" s="90"/>
      <c r="AX13" s="90"/>
      <c r="AY13" s="90"/>
      <c r="AZ13" s="90"/>
      <c r="BA13" s="90"/>
      <c r="BB13" s="90"/>
      <c r="BC13" s="90"/>
      <c r="BD13" s="90" t="s">
        <v>405</v>
      </c>
      <c r="BE13" s="90"/>
      <c r="BF13" s="90" t="s">
        <v>405</v>
      </c>
      <c r="BG13" s="90"/>
      <c r="BH13" s="90"/>
      <c r="BI13" s="90"/>
      <c r="BJ13" s="90"/>
      <c r="BK13" s="90"/>
      <c r="BL13" s="90"/>
      <c r="BM13" s="90"/>
      <c r="BN13" s="90"/>
      <c r="BO13" s="90" t="s">
        <v>405</v>
      </c>
      <c r="BP13" s="90"/>
      <c r="BQ13" s="90"/>
      <c r="BR13" s="90"/>
      <c r="BS13" s="90"/>
      <c r="BT13" s="90"/>
      <c r="BU13" s="90"/>
      <c r="BV13" s="90"/>
      <c r="BW13" s="90"/>
      <c r="BX13" s="90"/>
    </row>
    <row r="14" spans="1:83" ht="75">
      <c r="A14" s="91" t="s">
        <v>391</v>
      </c>
      <c r="B14" s="91" t="s">
        <v>392</v>
      </c>
      <c r="C14" s="92">
        <v>0.3</v>
      </c>
      <c r="D14" s="91" t="s">
        <v>610</v>
      </c>
      <c r="E14" s="92">
        <v>1</v>
      </c>
      <c r="F14" s="92">
        <v>1</v>
      </c>
      <c r="G14" s="92" t="s">
        <v>230</v>
      </c>
      <c r="H14" s="91" t="s">
        <v>229</v>
      </c>
      <c r="I14" s="90" t="s">
        <v>611</v>
      </c>
      <c r="J14" s="90" t="s">
        <v>396</v>
      </c>
      <c r="K14" s="90" t="s">
        <v>216</v>
      </c>
      <c r="L14" s="90" t="s">
        <v>631</v>
      </c>
      <c r="M14" s="90" t="s">
        <v>397</v>
      </c>
      <c r="N14" s="90" t="s">
        <v>396</v>
      </c>
      <c r="O14" s="90" t="s">
        <v>397</v>
      </c>
      <c r="P14" s="90" t="s">
        <v>434</v>
      </c>
      <c r="Q14" s="90" t="s">
        <v>632</v>
      </c>
      <c r="R14" s="90" t="s">
        <v>27</v>
      </c>
      <c r="S14" s="90">
        <v>0</v>
      </c>
      <c r="T14" s="94">
        <v>0.25</v>
      </c>
      <c r="U14" s="94">
        <v>0.5</v>
      </c>
      <c r="V14" s="94">
        <v>0.75</v>
      </c>
      <c r="W14" s="94">
        <v>1</v>
      </c>
      <c r="X14" s="94">
        <v>1</v>
      </c>
      <c r="Y14" s="93">
        <v>720300000</v>
      </c>
      <c r="Z14" s="90" t="s">
        <v>400</v>
      </c>
      <c r="AA14" s="90" t="s">
        <v>636</v>
      </c>
      <c r="AB14" s="93">
        <v>190200000</v>
      </c>
      <c r="AC14" s="94">
        <v>0.5</v>
      </c>
      <c r="AD14" s="90" t="s">
        <v>438</v>
      </c>
      <c r="AE14" s="95">
        <v>45689</v>
      </c>
      <c r="AF14" s="95">
        <v>46022</v>
      </c>
      <c r="AG14" s="90" t="s">
        <v>403</v>
      </c>
      <c r="AH14" s="90" t="s">
        <v>404</v>
      </c>
      <c r="AI14" s="90"/>
      <c r="AJ14" s="90" t="s">
        <v>405</v>
      </c>
      <c r="AK14" s="90" t="s">
        <v>405</v>
      </c>
      <c r="AL14" s="90"/>
      <c r="AM14" s="90"/>
      <c r="AN14" s="90" t="s">
        <v>405</v>
      </c>
      <c r="AO14" s="90"/>
      <c r="AP14" s="90"/>
      <c r="AQ14" s="90"/>
      <c r="AR14" s="90"/>
      <c r="AS14" s="90"/>
      <c r="AT14" s="90" t="s">
        <v>405</v>
      </c>
      <c r="AU14" s="90" t="s">
        <v>405</v>
      </c>
      <c r="AV14" s="90"/>
      <c r="AW14" s="90"/>
      <c r="AX14" s="90"/>
      <c r="AY14" s="90"/>
      <c r="AZ14" s="90"/>
      <c r="BA14" s="90"/>
      <c r="BB14" s="90"/>
      <c r="BC14" s="90"/>
      <c r="BD14" s="90" t="s">
        <v>405</v>
      </c>
      <c r="BE14" s="90"/>
      <c r="BF14" s="90" t="s">
        <v>405</v>
      </c>
      <c r="BG14" s="90"/>
      <c r="BH14" s="90"/>
      <c r="BI14" s="90"/>
      <c r="BJ14" s="90"/>
      <c r="BK14" s="90"/>
      <c r="BL14" s="90"/>
      <c r="BM14" s="90"/>
      <c r="BN14" s="90"/>
      <c r="BO14" s="90" t="s">
        <v>405</v>
      </c>
      <c r="BP14" s="90"/>
      <c r="BQ14" s="90"/>
      <c r="BR14" s="90"/>
      <c r="BS14" s="90"/>
      <c r="BT14" s="90"/>
      <c r="BU14" s="90"/>
      <c r="BV14" s="90"/>
      <c r="BW14" s="90"/>
      <c r="BX14" s="90"/>
    </row>
    <row r="15" spans="1:83" ht="65">
      <c r="A15" s="91" t="s">
        <v>391</v>
      </c>
      <c r="B15" s="91" t="s">
        <v>392</v>
      </c>
      <c r="C15" s="92">
        <v>0.3</v>
      </c>
      <c r="D15" s="91" t="s">
        <v>610</v>
      </c>
      <c r="E15" s="92">
        <v>1</v>
      </c>
      <c r="F15" s="92">
        <v>1</v>
      </c>
      <c r="G15" s="92" t="s">
        <v>97</v>
      </c>
      <c r="H15" s="91" t="s">
        <v>98</v>
      </c>
      <c r="I15" s="90" t="s">
        <v>611</v>
      </c>
      <c r="J15" s="90" t="s">
        <v>396</v>
      </c>
      <c r="K15" s="90" t="s">
        <v>166</v>
      </c>
      <c r="L15" s="90" t="s">
        <v>637</v>
      </c>
      <c r="M15" s="90" t="s">
        <v>397</v>
      </c>
      <c r="N15" s="90" t="s">
        <v>396</v>
      </c>
      <c r="O15" s="90" t="s">
        <v>397</v>
      </c>
      <c r="P15" s="90" t="s">
        <v>441</v>
      </c>
      <c r="Q15" s="90" t="s">
        <v>638</v>
      </c>
      <c r="R15" s="90" t="s">
        <v>27</v>
      </c>
      <c r="S15" s="90">
        <v>3</v>
      </c>
      <c r="T15" s="94">
        <v>0.1</v>
      </c>
      <c r="U15" s="94">
        <v>0.3</v>
      </c>
      <c r="V15" s="94">
        <v>0.8</v>
      </c>
      <c r="W15" s="94">
        <v>1</v>
      </c>
      <c r="X15" s="94">
        <v>1</v>
      </c>
      <c r="Y15" s="93">
        <f>1356500000+88000000</f>
        <v>1444500000</v>
      </c>
      <c r="Z15" s="90" t="s">
        <v>442</v>
      </c>
      <c r="AA15" s="90" t="s">
        <v>639</v>
      </c>
      <c r="AB15" s="93">
        <v>88000000</v>
      </c>
      <c r="AC15" s="94">
        <v>0.13</v>
      </c>
      <c r="AD15" s="90" t="s">
        <v>444</v>
      </c>
      <c r="AE15" s="95">
        <v>45689</v>
      </c>
      <c r="AF15" s="95">
        <v>46022</v>
      </c>
      <c r="AG15" s="90" t="s">
        <v>445</v>
      </c>
      <c r="AH15" s="90" t="s">
        <v>404</v>
      </c>
      <c r="AI15" s="90" t="s">
        <v>405</v>
      </c>
      <c r="AJ15" s="90" t="s">
        <v>405</v>
      </c>
      <c r="AK15" s="90" t="s">
        <v>405</v>
      </c>
      <c r="AL15" s="90"/>
      <c r="AM15" s="90"/>
      <c r="AN15" s="90" t="s">
        <v>405</v>
      </c>
      <c r="AO15" s="90"/>
      <c r="AP15" s="90"/>
      <c r="AQ15" s="90"/>
      <c r="AR15" s="90"/>
      <c r="AS15" s="90"/>
      <c r="AT15" s="90" t="s">
        <v>405</v>
      </c>
      <c r="AU15" s="90"/>
      <c r="AV15" s="90"/>
      <c r="AW15" s="90" t="s">
        <v>405</v>
      </c>
      <c r="AX15" s="90"/>
      <c r="AY15" s="90"/>
      <c r="AZ15" s="90" t="s">
        <v>405</v>
      </c>
      <c r="BA15" s="90"/>
      <c r="BB15" s="90"/>
      <c r="BC15" s="90"/>
      <c r="BD15" s="90" t="s">
        <v>405</v>
      </c>
      <c r="BE15" s="90"/>
      <c r="BF15" s="90" t="s">
        <v>405</v>
      </c>
      <c r="BG15" s="90"/>
      <c r="BH15" s="90"/>
      <c r="BI15" s="90"/>
      <c r="BJ15" s="90"/>
      <c r="BK15" s="90"/>
      <c r="BL15" s="90"/>
      <c r="BM15" s="90"/>
      <c r="BN15" s="90"/>
      <c r="BO15" s="90" t="s">
        <v>405</v>
      </c>
      <c r="BP15" s="90"/>
      <c r="BQ15" s="90"/>
      <c r="BR15" s="90"/>
      <c r="BS15" s="90"/>
      <c r="BT15" s="90"/>
      <c r="BU15" s="90"/>
      <c r="BV15" s="90"/>
      <c r="BW15" s="90"/>
      <c r="BX15" s="90"/>
    </row>
    <row r="16" spans="1:83" ht="65">
      <c r="A16" s="91" t="s">
        <v>391</v>
      </c>
      <c r="B16" s="91" t="s">
        <v>392</v>
      </c>
      <c r="C16" s="92">
        <v>0.3</v>
      </c>
      <c r="D16" s="91" t="s">
        <v>610</v>
      </c>
      <c r="E16" s="92">
        <v>1</v>
      </c>
      <c r="F16" s="92">
        <v>1</v>
      </c>
      <c r="G16" s="92" t="s">
        <v>97</v>
      </c>
      <c r="H16" s="91" t="s">
        <v>98</v>
      </c>
      <c r="I16" s="90" t="s">
        <v>611</v>
      </c>
      <c r="J16" s="90" t="s">
        <v>396</v>
      </c>
      <c r="K16" s="90" t="s">
        <v>166</v>
      </c>
      <c r="L16" s="90" t="s">
        <v>637</v>
      </c>
      <c r="M16" s="90" t="s">
        <v>397</v>
      </c>
      <c r="N16" s="90" t="s">
        <v>396</v>
      </c>
      <c r="O16" s="90" t="s">
        <v>397</v>
      </c>
      <c r="P16" s="90" t="s">
        <v>441</v>
      </c>
      <c r="Q16" s="90" t="s">
        <v>638</v>
      </c>
      <c r="R16" s="90" t="s">
        <v>27</v>
      </c>
      <c r="S16" s="90">
        <v>3</v>
      </c>
      <c r="T16" s="94">
        <v>0.1</v>
      </c>
      <c r="U16" s="94">
        <v>0.3</v>
      </c>
      <c r="V16" s="94">
        <v>0.8</v>
      </c>
      <c r="W16" s="94">
        <v>1</v>
      </c>
      <c r="X16" s="94">
        <v>1</v>
      </c>
      <c r="Y16" s="93">
        <v>1444500000</v>
      </c>
      <c r="Z16" s="90" t="s">
        <v>442</v>
      </c>
      <c r="AA16" s="90" t="s">
        <v>447</v>
      </c>
      <c r="AB16" s="93">
        <v>1356500000</v>
      </c>
      <c r="AC16" s="94">
        <v>0.87</v>
      </c>
      <c r="AD16" s="90" t="s">
        <v>448</v>
      </c>
      <c r="AE16" s="95">
        <v>45777</v>
      </c>
      <c r="AF16" s="95">
        <v>45838</v>
      </c>
      <c r="AG16" s="90" t="s">
        <v>445</v>
      </c>
      <c r="AH16" s="90" t="s">
        <v>404</v>
      </c>
      <c r="AI16" s="90"/>
      <c r="AJ16" s="90" t="s">
        <v>405</v>
      </c>
      <c r="AK16" s="90" t="s">
        <v>405</v>
      </c>
      <c r="AL16" s="90"/>
      <c r="AM16" s="90"/>
      <c r="AN16" s="90" t="s">
        <v>405</v>
      </c>
      <c r="AO16" s="90"/>
      <c r="AP16" s="90"/>
      <c r="AQ16" s="90"/>
      <c r="AR16" s="90"/>
      <c r="AS16" s="90"/>
      <c r="AT16" s="90" t="s">
        <v>405</v>
      </c>
      <c r="AU16" s="90"/>
      <c r="AV16" s="90"/>
      <c r="AW16" s="90" t="s">
        <v>405</v>
      </c>
      <c r="AX16" s="90" t="s">
        <v>405</v>
      </c>
      <c r="AY16" s="90" t="s">
        <v>405</v>
      </c>
      <c r="AZ16" s="90" t="s">
        <v>405</v>
      </c>
      <c r="BA16" s="90"/>
      <c r="BB16" s="90"/>
      <c r="BC16" s="90"/>
      <c r="BD16" s="90" t="s">
        <v>405</v>
      </c>
      <c r="BE16" s="90"/>
      <c r="BF16" s="90" t="s">
        <v>405</v>
      </c>
      <c r="BG16" s="90"/>
      <c r="BH16" s="90"/>
      <c r="BI16" s="90"/>
      <c r="BJ16" s="90"/>
      <c r="BK16" s="90"/>
      <c r="BL16" s="90"/>
      <c r="BM16" s="90"/>
      <c r="BN16" s="90"/>
      <c r="BO16" s="90" t="s">
        <v>405</v>
      </c>
      <c r="BP16" s="90"/>
      <c r="BQ16" s="90"/>
      <c r="BR16" s="90"/>
      <c r="BS16" s="90"/>
      <c r="BT16" s="90"/>
      <c r="BU16" s="90"/>
      <c r="BV16" s="90"/>
      <c r="BW16" s="90"/>
      <c r="BX16" s="90"/>
    </row>
    <row r="17" spans="1:78" ht="87.5">
      <c r="A17" s="91" t="s">
        <v>391</v>
      </c>
      <c r="B17" s="91" t="s">
        <v>392</v>
      </c>
      <c r="C17" s="92">
        <v>0.3</v>
      </c>
      <c r="D17" s="91" t="s">
        <v>610</v>
      </c>
      <c r="E17" s="92">
        <v>1</v>
      </c>
      <c r="F17" s="92">
        <v>1</v>
      </c>
      <c r="G17" s="92" t="s">
        <v>97</v>
      </c>
      <c r="H17" s="91" t="s">
        <v>98</v>
      </c>
      <c r="I17" s="90" t="s">
        <v>640</v>
      </c>
      <c r="J17" s="90" t="s">
        <v>641</v>
      </c>
      <c r="K17" s="90" t="s">
        <v>255</v>
      </c>
      <c r="L17" s="90" t="s">
        <v>323</v>
      </c>
      <c r="M17" s="90" t="s">
        <v>415</v>
      </c>
      <c r="N17" s="90" t="s">
        <v>416</v>
      </c>
      <c r="O17" s="90" t="s">
        <v>450</v>
      </c>
      <c r="P17" s="90" t="s">
        <v>428</v>
      </c>
      <c r="Q17" s="96" t="s">
        <v>642</v>
      </c>
      <c r="R17" s="96" t="s">
        <v>27</v>
      </c>
      <c r="S17" s="96">
        <v>1</v>
      </c>
      <c r="T17" s="94">
        <v>0.25</v>
      </c>
      <c r="U17" s="94">
        <v>0.5</v>
      </c>
      <c r="V17" s="94">
        <v>0.75</v>
      </c>
      <c r="W17" s="94">
        <v>1</v>
      </c>
      <c r="X17" s="94">
        <v>1</v>
      </c>
      <c r="Y17" s="97">
        <v>129800000</v>
      </c>
      <c r="Z17" s="90" t="s">
        <v>451</v>
      </c>
      <c r="AA17" s="90" t="s">
        <v>643</v>
      </c>
      <c r="AB17" s="93">
        <v>0</v>
      </c>
      <c r="AC17" s="94">
        <v>0.34</v>
      </c>
      <c r="AD17" s="90" t="s">
        <v>453</v>
      </c>
      <c r="AE17" s="95">
        <v>45672</v>
      </c>
      <c r="AF17" s="95">
        <v>46022</v>
      </c>
      <c r="AG17" s="90" t="s">
        <v>458</v>
      </c>
      <c r="AH17" s="90" t="s">
        <v>404</v>
      </c>
      <c r="AI17" s="90"/>
      <c r="AJ17" s="90"/>
      <c r="AK17" s="90"/>
      <c r="AL17" s="90"/>
      <c r="AM17" s="90"/>
      <c r="AN17" s="90"/>
      <c r="AO17" s="90"/>
      <c r="AP17" s="90"/>
      <c r="AQ17" s="90"/>
      <c r="AR17" s="90"/>
      <c r="AS17" s="90"/>
      <c r="AT17" s="90" t="s">
        <v>405</v>
      </c>
      <c r="AU17" s="90" t="s">
        <v>405</v>
      </c>
      <c r="AV17" s="90"/>
      <c r="AW17" s="90" t="s">
        <v>405</v>
      </c>
      <c r="AX17" s="90" t="s">
        <v>405</v>
      </c>
      <c r="AY17" s="90"/>
      <c r="AZ17" s="90" t="s">
        <v>405</v>
      </c>
      <c r="BA17" s="90"/>
      <c r="BB17" s="90"/>
      <c r="BC17" s="90"/>
      <c r="BD17" s="90" t="s">
        <v>405</v>
      </c>
      <c r="BE17" s="90"/>
      <c r="BF17" s="90" t="s">
        <v>405</v>
      </c>
      <c r="BG17" s="90"/>
      <c r="BH17" s="90"/>
      <c r="BI17" s="90"/>
      <c r="BJ17" s="90"/>
      <c r="BK17" s="90"/>
      <c r="BL17" s="90"/>
      <c r="BM17" s="90"/>
      <c r="BN17" s="90"/>
      <c r="BO17" s="90"/>
      <c r="BP17" s="90"/>
      <c r="BQ17" s="90"/>
      <c r="BR17" s="90"/>
      <c r="BS17" s="90"/>
      <c r="BT17" s="90"/>
      <c r="BU17" s="90"/>
      <c r="BV17" s="90"/>
      <c r="BW17" s="90"/>
      <c r="BX17" s="90"/>
      <c r="BY17" s="151" t="s">
        <v>623</v>
      </c>
      <c r="BZ17" s="151"/>
    </row>
    <row r="18" spans="1:78" ht="87.5">
      <c r="A18" s="91" t="s">
        <v>391</v>
      </c>
      <c r="B18" s="91" t="s">
        <v>392</v>
      </c>
      <c r="C18" s="92">
        <v>0.3</v>
      </c>
      <c r="D18" s="91" t="s">
        <v>610</v>
      </c>
      <c r="E18" s="92">
        <v>1</v>
      </c>
      <c r="F18" s="92">
        <v>1</v>
      </c>
      <c r="G18" s="92" t="s">
        <v>97</v>
      </c>
      <c r="H18" s="91" t="s">
        <v>98</v>
      </c>
      <c r="I18" s="90" t="s">
        <v>640</v>
      </c>
      <c r="J18" s="90" t="s">
        <v>641</v>
      </c>
      <c r="K18" s="90" t="s">
        <v>255</v>
      </c>
      <c r="L18" s="90" t="s">
        <v>323</v>
      </c>
      <c r="M18" s="90" t="s">
        <v>415</v>
      </c>
      <c r="N18" s="90" t="s">
        <v>416</v>
      </c>
      <c r="O18" s="90" t="s">
        <v>450</v>
      </c>
      <c r="P18" s="90" t="s">
        <v>428</v>
      </c>
      <c r="Q18" s="96" t="s">
        <v>325</v>
      </c>
      <c r="R18" s="96" t="s">
        <v>27</v>
      </c>
      <c r="S18" s="96">
        <v>1</v>
      </c>
      <c r="T18" s="94">
        <v>0.25</v>
      </c>
      <c r="U18" s="94">
        <v>0.5</v>
      </c>
      <c r="V18" s="94">
        <v>0.75</v>
      </c>
      <c r="W18" s="94">
        <v>1</v>
      </c>
      <c r="X18" s="94">
        <v>1</v>
      </c>
      <c r="Y18" s="97">
        <v>129800000</v>
      </c>
      <c r="Z18" s="90" t="s">
        <v>451</v>
      </c>
      <c r="AA18" s="90" t="s">
        <v>644</v>
      </c>
      <c r="AB18" s="93">
        <v>0</v>
      </c>
      <c r="AC18" s="94">
        <v>0.33</v>
      </c>
      <c r="AD18" s="90" t="s">
        <v>457</v>
      </c>
      <c r="AE18" s="95">
        <v>45672</v>
      </c>
      <c r="AF18" s="95">
        <v>46022</v>
      </c>
      <c r="AG18" s="90" t="s">
        <v>645</v>
      </c>
      <c r="AH18" s="90" t="s">
        <v>404</v>
      </c>
      <c r="AI18" s="90" t="s">
        <v>405</v>
      </c>
      <c r="AJ18" s="90" t="s">
        <v>405</v>
      </c>
      <c r="AK18" s="90"/>
      <c r="AL18" s="90"/>
      <c r="AM18" s="90"/>
      <c r="AN18" s="90"/>
      <c r="AO18" s="90"/>
      <c r="AP18" s="90"/>
      <c r="AQ18" s="90"/>
      <c r="AR18" s="90"/>
      <c r="AS18" s="90"/>
      <c r="AT18" s="90"/>
      <c r="AU18" s="90"/>
      <c r="AV18" s="90"/>
      <c r="AW18" s="90"/>
      <c r="AX18" s="90" t="s">
        <v>405</v>
      </c>
      <c r="AY18" s="90"/>
      <c r="AZ18" s="90"/>
      <c r="BA18" s="90"/>
      <c r="BB18" s="90" t="s">
        <v>405</v>
      </c>
      <c r="BC18" s="90"/>
      <c r="BD18" s="90" t="s">
        <v>405</v>
      </c>
      <c r="BE18" s="90"/>
      <c r="BF18" s="90" t="s">
        <v>405</v>
      </c>
      <c r="BG18" s="90"/>
      <c r="BH18" s="90"/>
      <c r="BI18" s="90"/>
      <c r="BJ18" s="90"/>
      <c r="BK18" s="90"/>
      <c r="BL18" s="90"/>
      <c r="BM18" s="90"/>
      <c r="BN18" s="90"/>
      <c r="BO18" s="90"/>
      <c r="BP18" s="90"/>
      <c r="BQ18" s="90"/>
      <c r="BR18" s="90"/>
      <c r="BS18" s="90"/>
      <c r="BT18" s="90"/>
      <c r="BU18" s="90"/>
      <c r="BV18" s="90"/>
      <c r="BW18" s="90"/>
      <c r="BX18" s="90"/>
      <c r="BY18" s="151"/>
      <c r="BZ18" s="151"/>
    </row>
    <row r="19" spans="1:78" ht="87.5">
      <c r="A19" s="91" t="s">
        <v>391</v>
      </c>
      <c r="B19" s="91" t="s">
        <v>392</v>
      </c>
      <c r="C19" s="92">
        <v>0.3</v>
      </c>
      <c r="D19" s="91" t="s">
        <v>610</v>
      </c>
      <c r="E19" s="92">
        <v>1</v>
      </c>
      <c r="F19" s="92">
        <v>1</v>
      </c>
      <c r="G19" s="92" t="s">
        <v>97</v>
      </c>
      <c r="H19" s="91" t="s">
        <v>98</v>
      </c>
      <c r="I19" s="90" t="s">
        <v>640</v>
      </c>
      <c r="J19" s="90" t="s">
        <v>641</v>
      </c>
      <c r="K19" s="90" t="s">
        <v>255</v>
      </c>
      <c r="L19" s="90" t="s">
        <v>323</v>
      </c>
      <c r="M19" s="90" t="s">
        <v>415</v>
      </c>
      <c r="N19" s="90" t="s">
        <v>416</v>
      </c>
      <c r="O19" s="90" t="s">
        <v>450</v>
      </c>
      <c r="P19" s="90" t="s">
        <v>428</v>
      </c>
      <c r="Q19" s="96" t="s">
        <v>325</v>
      </c>
      <c r="R19" s="96" t="s">
        <v>27</v>
      </c>
      <c r="S19" s="96">
        <v>1</v>
      </c>
      <c r="T19" s="94">
        <v>0.25</v>
      </c>
      <c r="U19" s="94">
        <v>0.5</v>
      </c>
      <c r="V19" s="94">
        <v>0.75</v>
      </c>
      <c r="W19" s="94">
        <v>1</v>
      </c>
      <c r="X19" s="94">
        <v>1</v>
      </c>
      <c r="Y19" s="97">
        <v>129800000</v>
      </c>
      <c r="Z19" s="90" t="s">
        <v>646</v>
      </c>
      <c r="AA19" s="90" t="s">
        <v>647</v>
      </c>
      <c r="AB19" s="93">
        <f>+(3500000*11)+(4000000*11)+(4300000*11)</f>
        <v>129800000</v>
      </c>
      <c r="AC19" s="94">
        <v>0.33</v>
      </c>
      <c r="AD19" s="90" t="s">
        <v>648</v>
      </c>
      <c r="AE19" s="95">
        <v>45672</v>
      </c>
      <c r="AF19" s="95">
        <v>46022</v>
      </c>
      <c r="AG19" s="90" t="s">
        <v>461</v>
      </c>
      <c r="AH19" s="90" t="s">
        <v>404</v>
      </c>
      <c r="AI19" s="90"/>
      <c r="AJ19" s="90" t="s">
        <v>405</v>
      </c>
      <c r="AK19" s="90" t="s">
        <v>405</v>
      </c>
      <c r="AL19" s="90"/>
      <c r="AM19" s="90"/>
      <c r="AN19" s="90" t="s">
        <v>405</v>
      </c>
      <c r="AO19" s="90"/>
      <c r="AP19" s="90"/>
      <c r="AQ19" s="90"/>
      <c r="AR19" s="90"/>
      <c r="AS19" s="90"/>
      <c r="AT19" s="90" t="s">
        <v>405</v>
      </c>
      <c r="AU19" s="90" t="s">
        <v>405</v>
      </c>
      <c r="AV19" s="90" t="s">
        <v>405</v>
      </c>
      <c r="AW19" s="90" t="s">
        <v>405</v>
      </c>
      <c r="AX19" s="90" t="s">
        <v>405</v>
      </c>
      <c r="AY19" s="90" t="s">
        <v>405</v>
      </c>
      <c r="AZ19" s="90" t="s">
        <v>405</v>
      </c>
      <c r="BA19" s="90" t="s">
        <v>405</v>
      </c>
      <c r="BB19" s="90" t="s">
        <v>405</v>
      </c>
      <c r="BC19" s="90"/>
      <c r="BD19" s="90" t="s">
        <v>405</v>
      </c>
      <c r="BE19" s="90"/>
      <c r="BF19" s="90" t="s">
        <v>405</v>
      </c>
      <c r="BG19" s="90"/>
      <c r="BH19" s="90" t="s">
        <v>405</v>
      </c>
      <c r="BI19" s="90"/>
      <c r="BJ19" s="90"/>
      <c r="BK19" s="90"/>
      <c r="BL19" s="90"/>
      <c r="BM19" s="90"/>
      <c r="BN19" s="90"/>
      <c r="BO19" s="90" t="s">
        <v>405</v>
      </c>
      <c r="BP19" s="90"/>
      <c r="BQ19" s="90"/>
      <c r="BR19" s="90"/>
      <c r="BS19" s="90"/>
      <c r="BT19" s="90"/>
      <c r="BU19" s="90"/>
      <c r="BV19" s="90"/>
      <c r="BW19" s="90"/>
      <c r="BX19" s="90"/>
      <c r="BY19" s="151"/>
      <c r="BZ19" s="151"/>
    </row>
    <row r="20" spans="1:78" ht="75">
      <c r="A20" s="91" t="s">
        <v>391</v>
      </c>
      <c r="B20" s="91" t="s">
        <v>392</v>
      </c>
      <c r="C20" s="92">
        <v>0.3</v>
      </c>
      <c r="D20" s="91" t="s">
        <v>610</v>
      </c>
      <c r="E20" s="92">
        <v>1</v>
      </c>
      <c r="F20" s="92">
        <v>1</v>
      </c>
      <c r="G20" s="92" t="s">
        <v>97</v>
      </c>
      <c r="H20" s="91" t="s">
        <v>98</v>
      </c>
      <c r="I20" s="90" t="s">
        <v>649</v>
      </c>
      <c r="J20" s="90" t="s">
        <v>650</v>
      </c>
      <c r="K20" s="90" t="s">
        <v>245</v>
      </c>
      <c r="L20" s="90" t="s">
        <v>651</v>
      </c>
      <c r="M20" s="90" t="s">
        <v>425</v>
      </c>
      <c r="N20" s="90" t="s">
        <v>426</v>
      </c>
      <c r="O20" s="90" t="s">
        <v>162</v>
      </c>
      <c r="P20" s="90" t="s">
        <v>463</v>
      </c>
      <c r="Q20" s="90" t="s">
        <v>652</v>
      </c>
      <c r="R20" s="90" t="s">
        <v>653</v>
      </c>
      <c r="S20" s="90" t="s">
        <v>508</v>
      </c>
      <c r="T20" s="98">
        <v>4</v>
      </c>
      <c r="U20" s="98">
        <v>10</v>
      </c>
      <c r="V20" s="98">
        <v>12</v>
      </c>
      <c r="W20" s="98">
        <v>14</v>
      </c>
      <c r="X20" s="93">
        <v>14</v>
      </c>
      <c r="Y20" s="93">
        <v>6857800000</v>
      </c>
      <c r="Z20" s="90" t="s">
        <v>429</v>
      </c>
      <c r="AA20" s="90" t="s">
        <v>654</v>
      </c>
      <c r="AB20" s="93">
        <v>107800000</v>
      </c>
      <c r="AC20" s="94">
        <v>0.5</v>
      </c>
      <c r="AD20" s="90" t="s">
        <v>469</v>
      </c>
      <c r="AE20" s="95">
        <v>45717</v>
      </c>
      <c r="AF20" s="95">
        <v>46022</v>
      </c>
      <c r="AG20" s="90" t="s">
        <v>466</v>
      </c>
      <c r="AH20" s="90" t="s">
        <v>433</v>
      </c>
      <c r="AI20" s="90"/>
      <c r="AJ20" s="90"/>
      <c r="AK20" s="90"/>
      <c r="AL20" s="90"/>
      <c r="AM20" s="90"/>
      <c r="AN20" s="90"/>
      <c r="AO20" s="90"/>
      <c r="AP20" s="90"/>
      <c r="AQ20" s="90"/>
      <c r="AR20" s="90"/>
      <c r="AS20" s="90"/>
      <c r="AT20" s="90" t="s">
        <v>405</v>
      </c>
      <c r="AU20" s="90"/>
      <c r="AV20" s="90"/>
      <c r="AW20" s="90" t="s">
        <v>405</v>
      </c>
      <c r="AX20" s="90" t="s">
        <v>405</v>
      </c>
      <c r="AY20" s="90"/>
      <c r="AZ20" s="90"/>
      <c r="BA20" s="90"/>
      <c r="BB20" s="90"/>
      <c r="BC20" s="90"/>
      <c r="BD20" s="90" t="s">
        <v>405</v>
      </c>
      <c r="BE20" s="90"/>
      <c r="BF20" s="90" t="s">
        <v>405</v>
      </c>
      <c r="BG20" s="90" t="s">
        <v>405</v>
      </c>
      <c r="BH20" s="90"/>
      <c r="BI20" s="90"/>
      <c r="BJ20" s="90"/>
      <c r="BK20" s="90"/>
      <c r="BL20" s="90"/>
      <c r="BM20" s="90"/>
      <c r="BN20" s="90"/>
      <c r="BO20" s="90"/>
      <c r="BP20" s="90"/>
      <c r="BQ20" s="90"/>
      <c r="BR20" s="90"/>
      <c r="BS20" s="90"/>
      <c r="BT20" s="90"/>
      <c r="BU20" s="90"/>
      <c r="BV20" s="90"/>
      <c r="BW20" s="90"/>
      <c r="BX20" s="90"/>
    </row>
    <row r="21" spans="1:78" ht="89.25" customHeight="1">
      <c r="A21" s="91" t="s">
        <v>391</v>
      </c>
      <c r="B21" s="91" t="s">
        <v>392</v>
      </c>
      <c r="C21" s="92">
        <v>0.3</v>
      </c>
      <c r="D21" s="91" t="s">
        <v>610</v>
      </c>
      <c r="E21" s="92">
        <v>1</v>
      </c>
      <c r="F21" s="92">
        <v>1</v>
      </c>
      <c r="G21" s="92" t="s">
        <v>97</v>
      </c>
      <c r="H21" s="91" t="s">
        <v>98</v>
      </c>
      <c r="I21" s="90" t="s">
        <v>649</v>
      </c>
      <c r="J21" s="90" t="s">
        <v>650</v>
      </c>
      <c r="K21" s="90" t="s">
        <v>174</v>
      </c>
      <c r="L21" s="90" t="s">
        <v>655</v>
      </c>
      <c r="M21" s="90" t="s">
        <v>425</v>
      </c>
      <c r="N21" s="90" t="s">
        <v>426</v>
      </c>
      <c r="O21" s="90" t="s">
        <v>427</v>
      </c>
      <c r="P21" s="90" t="s">
        <v>428</v>
      </c>
      <c r="Q21" s="90" t="s">
        <v>656</v>
      </c>
      <c r="R21" s="90" t="s">
        <v>653</v>
      </c>
      <c r="S21" s="90" t="s">
        <v>508</v>
      </c>
      <c r="T21" s="98">
        <v>25</v>
      </c>
      <c r="U21" s="98">
        <v>50</v>
      </c>
      <c r="V21" s="98">
        <v>75</v>
      </c>
      <c r="W21" s="98">
        <v>100</v>
      </c>
      <c r="X21" s="93">
        <v>100</v>
      </c>
      <c r="Y21" s="93">
        <v>6857800000</v>
      </c>
      <c r="Z21" s="90" t="s">
        <v>429</v>
      </c>
      <c r="AA21" s="90" t="s">
        <v>470</v>
      </c>
      <c r="AB21" s="93">
        <v>6750000000</v>
      </c>
      <c r="AC21" s="94">
        <v>0.5</v>
      </c>
      <c r="AD21" s="90" t="s">
        <v>431</v>
      </c>
      <c r="AE21" s="95">
        <v>45717</v>
      </c>
      <c r="AF21" s="95">
        <v>46022</v>
      </c>
      <c r="AG21" s="90" t="s">
        <v>432</v>
      </c>
      <c r="AH21" s="90" t="s">
        <v>433</v>
      </c>
      <c r="AI21" s="90" t="s">
        <v>405</v>
      </c>
      <c r="AJ21" s="90"/>
      <c r="AK21" s="90"/>
      <c r="AL21" s="90"/>
      <c r="AM21" s="90"/>
      <c r="AN21" s="90"/>
      <c r="AO21" s="90"/>
      <c r="AP21" s="90"/>
      <c r="AQ21" s="90"/>
      <c r="AR21" s="90"/>
      <c r="AS21" s="90"/>
      <c r="AT21" s="90" t="s">
        <v>405</v>
      </c>
      <c r="AU21" s="90"/>
      <c r="AV21" s="90"/>
      <c r="AW21" s="90" t="s">
        <v>405</v>
      </c>
      <c r="AX21" s="90" t="s">
        <v>405</v>
      </c>
      <c r="AY21" s="90"/>
      <c r="AZ21" s="90"/>
      <c r="BA21" s="90"/>
      <c r="BB21" s="90"/>
      <c r="BC21" s="90"/>
      <c r="BD21" s="90" t="s">
        <v>405</v>
      </c>
      <c r="BE21" s="90"/>
      <c r="BF21" s="90" t="s">
        <v>405</v>
      </c>
      <c r="BG21" s="90" t="s">
        <v>405</v>
      </c>
      <c r="BH21" s="90"/>
      <c r="BI21" s="90"/>
      <c r="BJ21" s="90"/>
      <c r="BK21" s="90"/>
      <c r="BL21" s="90"/>
      <c r="BM21" s="90"/>
      <c r="BN21" s="90"/>
      <c r="BO21" s="90"/>
      <c r="BP21" s="90"/>
      <c r="BQ21" s="90"/>
      <c r="BR21" s="90"/>
      <c r="BS21" s="90"/>
      <c r="BT21" s="90"/>
      <c r="BU21" s="90"/>
      <c r="BV21" s="90"/>
      <c r="BW21" s="90"/>
      <c r="BX21" s="90"/>
    </row>
    <row r="22" spans="1:78" ht="89.25" customHeight="1">
      <c r="A22" s="91" t="s">
        <v>657</v>
      </c>
      <c r="B22" s="91" t="s">
        <v>658</v>
      </c>
      <c r="C22" s="153">
        <v>0.3</v>
      </c>
      <c r="D22" s="91" t="s">
        <v>610</v>
      </c>
      <c r="E22" s="92">
        <v>1</v>
      </c>
      <c r="F22" s="92">
        <v>1</v>
      </c>
      <c r="G22" s="91" t="s">
        <v>97</v>
      </c>
      <c r="H22" s="91" t="s">
        <v>98</v>
      </c>
      <c r="I22" s="90" t="s">
        <v>480</v>
      </c>
      <c r="J22" s="90" t="s">
        <v>481</v>
      </c>
      <c r="K22" s="90" t="s">
        <v>99</v>
      </c>
      <c r="L22" s="90" t="s">
        <v>100</v>
      </c>
      <c r="M22" s="90" t="s">
        <v>482</v>
      </c>
      <c r="N22" s="90" t="s">
        <v>481</v>
      </c>
      <c r="O22" s="90" t="s">
        <v>659</v>
      </c>
      <c r="P22" s="90" t="s">
        <v>484</v>
      </c>
      <c r="Q22" s="90" t="s">
        <v>101</v>
      </c>
      <c r="R22" s="96" t="s">
        <v>27</v>
      </c>
      <c r="S22" s="96">
        <v>0.5</v>
      </c>
      <c r="T22" s="96">
        <v>0</v>
      </c>
      <c r="U22" s="96">
        <v>0.1</v>
      </c>
      <c r="V22" s="96">
        <v>0.3</v>
      </c>
      <c r="W22" s="96">
        <v>1</v>
      </c>
      <c r="X22" s="96">
        <v>1</v>
      </c>
      <c r="Y22" s="93">
        <v>12259000000</v>
      </c>
      <c r="Z22" s="90" t="s">
        <v>485</v>
      </c>
      <c r="AA22" s="90" t="s">
        <v>106</v>
      </c>
      <c r="AB22" s="93">
        <v>12259000000</v>
      </c>
      <c r="AC22" s="96">
        <v>0.4</v>
      </c>
      <c r="AD22" s="90" t="s">
        <v>107</v>
      </c>
      <c r="AE22" s="95">
        <v>45658</v>
      </c>
      <c r="AF22" s="95">
        <v>46022</v>
      </c>
      <c r="AG22" s="90" t="s">
        <v>660</v>
      </c>
      <c r="AH22" s="90" t="s">
        <v>404</v>
      </c>
      <c r="AI22" s="90" t="s">
        <v>661</v>
      </c>
      <c r="AJ22" s="90" t="s">
        <v>405</v>
      </c>
      <c r="AK22" s="90" t="s">
        <v>405</v>
      </c>
      <c r="AL22" s="90" t="s">
        <v>661</v>
      </c>
      <c r="AM22" s="90" t="s">
        <v>661</v>
      </c>
      <c r="AN22" s="90" t="s">
        <v>405</v>
      </c>
      <c r="AO22" s="90" t="s">
        <v>661</v>
      </c>
      <c r="AP22" s="90" t="s">
        <v>661</v>
      </c>
      <c r="AQ22" s="90" t="s">
        <v>661</v>
      </c>
      <c r="AR22" s="90" t="s">
        <v>661</v>
      </c>
      <c r="AS22" s="90" t="s">
        <v>661</v>
      </c>
      <c r="AT22" s="90" t="s">
        <v>405</v>
      </c>
      <c r="AU22" s="90" t="s">
        <v>405</v>
      </c>
      <c r="AV22" s="90" t="s">
        <v>661</v>
      </c>
      <c r="AW22" s="90" t="s">
        <v>405</v>
      </c>
      <c r="AX22" s="90" t="s">
        <v>405</v>
      </c>
      <c r="AY22" s="90" t="s">
        <v>661</v>
      </c>
      <c r="AZ22" s="90" t="s">
        <v>405</v>
      </c>
      <c r="BA22" s="90" t="s">
        <v>661</v>
      </c>
      <c r="BB22" s="90" t="s">
        <v>661</v>
      </c>
      <c r="BC22" s="90" t="s">
        <v>661</v>
      </c>
      <c r="BD22" s="90" t="s">
        <v>405</v>
      </c>
      <c r="BE22" s="90" t="s">
        <v>661</v>
      </c>
      <c r="BF22" s="90" t="s">
        <v>405</v>
      </c>
      <c r="BG22" s="90" t="s">
        <v>405</v>
      </c>
      <c r="BH22" s="90" t="s">
        <v>661</v>
      </c>
      <c r="BI22" s="90" t="s">
        <v>661</v>
      </c>
      <c r="BJ22" s="90" t="s">
        <v>661</v>
      </c>
      <c r="BK22" s="90" t="s">
        <v>661</v>
      </c>
      <c r="BL22" s="90" t="s">
        <v>661</v>
      </c>
      <c r="BM22" s="90" t="s">
        <v>661</v>
      </c>
      <c r="BN22" s="90" t="s">
        <v>661</v>
      </c>
      <c r="BO22" s="90" t="s">
        <v>405</v>
      </c>
      <c r="BP22" s="90" t="s">
        <v>661</v>
      </c>
      <c r="BQ22" s="90" t="s">
        <v>661</v>
      </c>
      <c r="BR22" s="90" t="s">
        <v>661</v>
      </c>
      <c r="BS22" s="90" t="s">
        <v>661</v>
      </c>
      <c r="BT22" s="90" t="s">
        <v>661</v>
      </c>
      <c r="BU22" s="90" t="s">
        <v>661</v>
      </c>
      <c r="BV22" s="90" t="s">
        <v>661</v>
      </c>
      <c r="BW22" s="90" t="s">
        <v>661</v>
      </c>
      <c r="BX22" s="90" t="s">
        <v>661</v>
      </c>
      <c r="BY22" s="147" t="s">
        <v>623</v>
      </c>
      <c r="BZ22" s="148"/>
    </row>
    <row r="23" spans="1:78" ht="89.25" customHeight="1">
      <c r="A23" s="91" t="s">
        <v>657</v>
      </c>
      <c r="B23" s="91" t="s">
        <v>658</v>
      </c>
      <c r="C23" s="153">
        <v>0.3</v>
      </c>
      <c r="D23" s="91" t="s">
        <v>610</v>
      </c>
      <c r="E23" s="92">
        <v>1</v>
      </c>
      <c r="F23" s="92">
        <v>1</v>
      </c>
      <c r="G23" s="91" t="s">
        <v>97</v>
      </c>
      <c r="H23" s="91" t="s">
        <v>98</v>
      </c>
      <c r="I23" s="90" t="s">
        <v>480</v>
      </c>
      <c r="J23" s="90" t="s">
        <v>481</v>
      </c>
      <c r="K23" s="90" t="s">
        <v>99</v>
      </c>
      <c r="L23" s="90" t="s">
        <v>100</v>
      </c>
      <c r="M23" s="90" t="s">
        <v>482</v>
      </c>
      <c r="N23" s="90" t="s">
        <v>481</v>
      </c>
      <c r="O23" s="90" t="s">
        <v>659</v>
      </c>
      <c r="P23" s="90" t="s">
        <v>484</v>
      </c>
      <c r="Q23" s="90" t="s">
        <v>101</v>
      </c>
      <c r="R23" s="96" t="s">
        <v>27</v>
      </c>
      <c r="S23" s="96">
        <v>0.5</v>
      </c>
      <c r="T23" s="96">
        <v>0</v>
      </c>
      <c r="U23" s="96">
        <v>0.1</v>
      </c>
      <c r="V23" s="96">
        <v>0.3</v>
      </c>
      <c r="W23" s="96">
        <v>1</v>
      </c>
      <c r="X23" s="96">
        <v>1</v>
      </c>
      <c r="Y23" s="93">
        <v>12259000000</v>
      </c>
      <c r="Z23" s="90" t="s">
        <v>485</v>
      </c>
      <c r="AA23" s="90" t="s">
        <v>662</v>
      </c>
      <c r="AB23" s="90">
        <v>0</v>
      </c>
      <c r="AC23" s="96">
        <v>0.2</v>
      </c>
      <c r="AD23" s="90" t="s">
        <v>663</v>
      </c>
      <c r="AE23" s="95">
        <v>45658</v>
      </c>
      <c r="AF23" s="95">
        <v>46022</v>
      </c>
      <c r="AG23" s="90" t="s">
        <v>660</v>
      </c>
      <c r="AH23" s="90" t="s">
        <v>404</v>
      </c>
      <c r="AI23" s="90" t="s">
        <v>661</v>
      </c>
      <c r="AJ23" s="90" t="s">
        <v>661</v>
      </c>
      <c r="AK23" s="90" t="s">
        <v>661</v>
      </c>
      <c r="AL23" s="90" t="s">
        <v>661</v>
      </c>
      <c r="AM23" s="90" t="s">
        <v>661</v>
      </c>
      <c r="AN23" s="90" t="s">
        <v>661</v>
      </c>
      <c r="AO23" s="90" t="s">
        <v>661</v>
      </c>
      <c r="AP23" s="90" t="s">
        <v>661</v>
      </c>
      <c r="AQ23" s="90" t="s">
        <v>661</v>
      </c>
      <c r="AR23" s="90" t="s">
        <v>661</v>
      </c>
      <c r="AS23" s="90" t="s">
        <v>661</v>
      </c>
      <c r="AT23" s="90" t="s">
        <v>661</v>
      </c>
      <c r="AU23" s="90" t="s">
        <v>661</v>
      </c>
      <c r="AV23" s="90" t="s">
        <v>661</v>
      </c>
      <c r="AW23" s="90" t="s">
        <v>661</v>
      </c>
      <c r="AX23" s="90" t="s">
        <v>661</v>
      </c>
      <c r="AY23" s="90" t="s">
        <v>661</v>
      </c>
      <c r="AZ23" s="90" t="s">
        <v>661</v>
      </c>
      <c r="BA23" s="90" t="s">
        <v>661</v>
      </c>
      <c r="BB23" s="90" t="s">
        <v>661</v>
      </c>
      <c r="BC23" s="90" t="s">
        <v>661</v>
      </c>
      <c r="BD23" s="90" t="s">
        <v>661</v>
      </c>
      <c r="BE23" s="90" t="s">
        <v>661</v>
      </c>
      <c r="BF23" s="90" t="s">
        <v>661</v>
      </c>
      <c r="BG23" s="90" t="s">
        <v>661</v>
      </c>
      <c r="BH23" s="90" t="s">
        <v>661</v>
      </c>
      <c r="BI23" s="90" t="s">
        <v>661</v>
      </c>
      <c r="BJ23" s="90" t="s">
        <v>661</v>
      </c>
      <c r="BK23" s="90" t="s">
        <v>661</v>
      </c>
      <c r="BL23" s="90" t="s">
        <v>661</v>
      </c>
      <c r="BM23" s="90" t="s">
        <v>661</v>
      </c>
      <c r="BN23" s="90" t="s">
        <v>661</v>
      </c>
      <c r="BO23" s="90" t="s">
        <v>661</v>
      </c>
      <c r="BP23" s="90" t="s">
        <v>661</v>
      </c>
      <c r="BQ23" s="90" t="s">
        <v>661</v>
      </c>
      <c r="BR23" s="90" t="s">
        <v>661</v>
      </c>
      <c r="BS23" s="90" t="s">
        <v>661</v>
      </c>
      <c r="BT23" s="90" t="s">
        <v>661</v>
      </c>
      <c r="BU23" s="90" t="s">
        <v>661</v>
      </c>
      <c r="BV23" s="90" t="s">
        <v>661</v>
      </c>
      <c r="BW23" s="90" t="s">
        <v>661</v>
      </c>
      <c r="BX23" s="90" t="s">
        <v>661</v>
      </c>
      <c r="BY23" s="149"/>
      <c r="BZ23" s="146"/>
    </row>
    <row r="24" spans="1:78" ht="88.5" customHeight="1">
      <c r="A24" s="91" t="s">
        <v>657</v>
      </c>
      <c r="B24" s="91" t="s">
        <v>658</v>
      </c>
      <c r="C24" s="153">
        <v>0.3</v>
      </c>
      <c r="D24" s="91" t="s">
        <v>610</v>
      </c>
      <c r="E24" s="92">
        <v>1</v>
      </c>
      <c r="F24" s="92">
        <v>1</v>
      </c>
      <c r="G24" s="91" t="s">
        <v>97</v>
      </c>
      <c r="H24" s="91" t="s">
        <v>98</v>
      </c>
      <c r="I24" s="90" t="s">
        <v>480</v>
      </c>
      <c r="J24" s="90" t="s">
        <v>481</v>
      </c>
      <c r="K24" s="90" t="s">
        <v>99</v>
      </c>
      <c r="L24" s="90" t="s">
        <v>100</v>
      </c>
      <c r="M24" s="90" t="s">
        <v>482</v>
      </c>
      <c r="N24" s="90" t="s">
        <v>481</v>
      </c>
      <c r="O24" s="90" t="s">
        <v>483</v>
      </c>
      <c r="P24" s="90" t="s">
        <v>484</v>
      </c>
      <c r="Q24" s="90" t="s">
        <v>101</v>
      </c>
      <c r="R24" s="96" t="s">
        <v>27</v>
      </c>
      <c r="S24" s="96">
        <v>0.5</v>
      </c>
      <c r="T24" s="96">
        <v>0</v>
      </c>
      <c r="U24" s="96">
        <v>0.1</v>
      </c>
      <c r="V24" s="96">
        <v>0.3</v>
      </c>
      <c r="W24" s="96">
        <v>1</v>
      </c>
      <c r="X24" s="96">
        <v>1</v>
      </c>
      <c r="Y24" s="93">
        <v>12259000000</v>
      </c>
      <c r="Z24" s="90" t="s">
        <v>485</v>
      </c>
      <c r="AA24" s="90" t="s">
        <v>664</v>
      </c>
      <c r="AB24" s="90">
        <v>0</v>
      </c>
      <c r="AC24" s="96">
        <v>0.2</v>
      </c>
      <c r="AD24" s="90" t="s">
        <v>665</v>
      </c>
      <c r="AE24" s="95">
        <v>45689</v>
      </c>
      <c r="AF24" s="95">
        <v>46022</v>
      </c>
      <c r="AG24" s="90" t="s">
        <v>660</v>
      </c>
      <c r="AH24" s="90" t="s">
        <v>404</v>
      </c>
      <c r="AI24" s="90" t="s">
        <v>661</v>
      </c>
      <c r="AJ24" s="90" t="s">
        <v>661</v>
      </c>
      <c r="AK24" s="90" t="s">
        <v>661</v>
      </c>
      <c r="AL24" s="90" t="s">
        <v>661</v>
      </c>
      <c r="AM24" s="90" t="s">
        <v>661</v>
      </c>
      <c r="AN24" s="90" t="s">
        <v>661</v>
      </c>
      <c r="AO24" s="90" t="s">
        <v>661</v>
      </c>
      <c r="AP24" s="90" t="s">
        <v>661</v>
      </c>
      <c r="AQ24" s="90" t="s">
        <v>661</v>
      </c>
      <c r="AR24" s="90" t="s">
        <v>661</v>
      </c>
      <c r="AS24" s="90" t="s">
        <v>661</v>
      </c>
      <c r="AT24" s="90" t="s">
        <v>661</v>
      </c>
      <c r="AU24" s="90" t="s">
        <v>661</v>
      </c>
      <c r="AV24" s="90" t="s">
        <v>661</v>
      </c>
      <c r="AW24" s="90" t="s">
        <v>661</v>
      </c>
      <c r="AX24" s="90" t="s">
        <v>661</v>
      </c>
      <c r="AY24" s="90" t="s">
        <v>661</v>
      </c>
      <c r="AZ24" s="90" t="s">
        <v>661</v>
      </c>
      <c r="BA24" s="90" t="s">
        <v>661</v>
      </c>
      <c r="BB24" s="90" t="s">
        <v>661</v>
      </c>
      <c r="BC24" s="90" t="s">
        <v>661</v>
      </c>
      <c r="BD24" s="90" t="s">
        <v>661</v>
      </c>
      <c r="BE24" s="90" t="s">
        <v>661</v>
      </c>
      <c r="BF24" s="90" t="s">
        <v>661</v>
      </c>
      <c r="BG24" s="90" t="s">
        <v>661</v>
      </c>
      <c r="BH24" s="90" t="s">
        <v>661</v>
      </c>
      <c r="BI24" s="90" t="s">
        <v>661</v>
      </c>
      <c r="BJ24" s="90" t="s">
        <v>661</v>
      </c>
      <c r="BK24" s="90" t="s">
        <v>661</v>
      </c>
      <c r="BL24" s="90" t="s">
        <v>661</v>
      </c>
      <c r="BM24" s="90" t="s">
        <v>661</v>
      </c>
      <c r="BN24" s="90" t="s">
        <v>661</v>
      </c>
      <c r="BO24" s="90" t="s">
        <v>661</v>
      </c>
      <c r="BP24" s="90" t="s">
        <v>661</v>
      </c>
      <c r="BQ24" s="90" t="s">
        <v>661</v>
      </c>
      <c r="BR24" s="90" t="s">
        <v>661</v>
      </c>
      <c r="BS24" s="90" t="s">
        <v>661</v>
      </c>
      <c r="BT24" s="90" t="s">
        <v>661</v>
      </c>
      <c r="BU24" s="90" t="s">
        <v>661</v>
      </c>
      <c r="BV24" s="90" t="s">
        <v>661</v>
      </c>
      <c r="BW24" s="90" t="s">
        <v>661</v>
      </c>
      <c r="BX24" s="90" t="s">
        <v>661</v>
      </c>
      <c r="BY24" s="149"/>
      <c r="BZ24" s="146"/>
    </row>
    <row r="25" spans="1:78" ht="87.5">
      <c r="A25" s="91" t="s">
        <v>657</v>
      </c>
      <c r="B25" s="91" t="s">
        <v>658</v>
      </c>
      <c r="C25" s="153">
        <v>0.3</v>
      </c>
      <c r="D25" s="91" t="s">
        <v>610</v>
      </c>
      <c r="E25" s="92">
        <v>1</v>
      </c>
      <c r="F25" s="92">
        <v>1</v>
      </c>
      <c r="G25" s="91" t="s">
        <v>97</v>
      </c>
      <c r="H25" s="91" t="s">
        <v>98</v>
      </c>
      <c r="I25" s="90" t="s">
        <v>480</v>
      </c>
      <c r="J25" s="90" t="s">
        <v>481</v>
      </c>
      <c r="K25" s="90" t="s">
        <v>99</v>
      </c>
      <c r="L25" s="90" t="s">
        <v>100</v>
      </c>
      <c r="M25" s="90" t="s">
        <v>482</v>
      </c>
      <c r="N25" s="90" t="s">
        <v>481</v>
      </c>
      <c r="O25" s="90" t="s">
        <v>483</v>
      </c>
      <c r="P25" s="90" t="s">
        <v>484</v>
      </c>
      <c r="Q25" s="90" t="s">
        <v>101</v>
      </c>
      <c r="R25" s="96" t="s">
        <v>27</v>
      </c>
      <c r="S25" s="96">
        <v>0.5</v>
      </c>
      <c r="T25" s="96">
        <v>0</v>
      </c>
      <c r="U25" s="96">
        <v>0.1</v>
      </c>
      <c r="V25" s="96">
        <v>0.3</v>
      </c>
      <c r="W25" s="96">
        <v>1</v>
      </c>
      <c r="X25" s="96">
        <v>1</v>
      </c>
      <c r="Y25" s="93">
        <v>12259000000</v>
      </c>
      <c r="Z25" s="90" t="s">
        <v>485</v>
      </c>
      <c r="AA25" s="90" t="s">
        <v>108</v>
      </c>
      <c r="AB25" s="90">
        <v>0</v>
      </c>
      <c r="AC25" s="96">
        <v>0.2</v>
      </c>
      <c r="AD25" s="90" t="s">
        <v>666</v>
      </c>
      <c r="AE25" s="95">
        <v>45658</v>
      </c>
      <c r="AF25" s="95">
        <v>46022</v>
      </c>
      <c r="AG25" s="90" t="s">
        <v>660</v>
      </c>
      <c r="AH25" s="90" t="s">
        <v>404</v>
      </c>
      <c r="AI25" s="90" t="s">
        <v>661</v>
      </c>
      <c r="AJ25" s="90" t="s">
        <v>661</v>
      </c>
      <c r="AK25" s="90" t="s">
        <v>661</v>
      </c>
      <c r="AL25" s="90" t="s">
        <v>661</v>
      </c>
      <c r="AM25" s="90" t="s">
        <v>661</v>
      </c>
      <c r="AN25" s="90" t="s">
        <v>661</v>
      </c>
      <c r="AO25" s="90" t="s">
        <v>661</v>
      </c>
      <c r="AP25" s="90" t="s">
        <v>661</v>
      </c>
      <c r="AQ25" s="90" t="s">
        <v>661</v>
      </c>
      <c r="AR25" s="90" t="s">
        <v>661</v>
      </c>
      <c r="AS25" s="90" t="s">
        <v>661</v>
      </c>
      <c r="AT25" s="90" t="s">
        <v>661</v>
      </c>
      <c r="AU25" s="90" t="s">
        <v>661</v>
      </c>
      <c r="AV25" s="90" t="s">
        <v>661</v>
      </c>
      <c r="AW25" s="90" t="s">
        <v>405</v>
      </c>
      <c r="AX25" s="90" t="s">
        <v>405</v>
      </c>
      <c r="AY25" s="90" t="s">
        <v>405</v>
      </c>
      <c r="AZ25" s="90" t="s">
        <v>661</v>
      </c>
      <c r="BA25" s="90" t="s">
        <v>661</v>
      </c>
      <c r="BB25" s="90" t="s">
        <v>661</v>
      </c>
      <c r="BC25" s="90" t="s">
        <v>661</v>
      </c>
      <c r="BD25" s="90" t="s">
        <v>661</v>
      </c>
      <c r="BE25" s="90" t="s">
        <v>661</v>
      </c>
      <c r="BF25" s="90" t="s">
        <v>661</v>
      </c>
      <c r="BG25" s="90" t="s">
        <v>661</v>
      </c>
      <c r="BH25" s="90" t="s">
        <v>661</v>
      </c>
      <c r="BI25" s="90" t="s">
        <v>661</v>
      </c>
      <c r="BJ25" s="90" t="s">
        <v>661</v>
      </c>
      <c r="BK25" s="90" t="s">
        <v>661</v>
      </c>
      <c r="BL25" s="90" t="s">
        <v>661</v>
      </c>
      <c r="BM25" s="90" t="s">
        <v>661</v>
      </c>
      <c r="BN25" s="90" t="s">
        <v>661</v>
      </c>
      <c r="BO25" s="90" t="s">
        <v>661</v>
      </c>
      <c r="BP25" s="90" t="s">
        <v>661</v>
      </c>
      <c r="BQ25" s="90" t="s">
        <v>661</v>
      </c>
      <c r="BR25" s="90" t="s">
        <v>661</v>
      </c>
      <c r="BS25" s="90" t="s">
        <v>661</v>
      </c>
      <c r="BT25" s="90" t="s">
        <v>661</v>
      </c>
      <c r="BU25" s="90" t="s">
        <v>661</v>
      </c>
      <c r="BV25" s="90" t="s">
        <v>661</v>
      </c>
      <c r="BW25" s="90" t="s">
        <v>661</v>
      </c>
      <c r="BX25" s="90" t="s">
        <v>661</v>
      </c>
      <c r="BY25" s="149"/>
      <c r="BZ25" s="146"/>
    </row>
    <row r="26" spans="1:78" ht="65">
      <c r="A26" s="91" t="s">
        <v>657</v>
      </c>
      <c r="B26" s="91" t="s">
        <v>658</v>
      </c>
      <c r="C26" s="153">
        <v>0.3</v>
      </c>
      <c r="D26" s="91" t="s">
        <v>610</v>
      </c>
      <c r="E26" s="92">
        <v>1</v>
      </c>
      <c r="F26" s="92">
        <v>1</v>
      </c>
      <c r="G26" s="91" t="s">
        <v>97</v>
      </c>
      <c r="H26" s="91" t="s">
        <v>98</v>
      </c>
      <c r="I26" s="90" t="s">
        <v>480</v>
      </c>
      <c r="J26" s="90" t="s">
        <v>481</v>
      </c>
      <c r="K26" s="90" t="s">
        <v>112</v>
      </c>
      <c r="L26" s="90" t="s">
        <v>114</v>
      </c>
      <c r="M26" s="90" t="s">
        <v>482</v>
      </c>
      <c r="N26" s="90" t="s">
        <v>481</v>
      </c>
      <c r="O26" s="90" t="s">
        <v>486</v>
      </c>
      <c r="P26" s="90" t="s">
        <v>487</v>
      </c>
      <c r="Q26" s="90" t="s">
        <v>667</v>
      </c>
      <c r="R26" s="90" t="s">
        <v>27</v>
      </c>
      <c r="S26" s="96">
        <v>1</v>
      </c>
      <c r="T26" s="96">
        <v>0.1</v>
      </c>
      <c r="U26" s="96">
        <v>0.5</v>
      </c>
      <c r="V26" s="96">
        <v>0.8</v>
      </c>
      <c r="W26" s="96">
        <v>1</v>
      </c>
      <c r="X26" s="96">
        <v>1</v>
      </c>
      <c r="Y26" s="96">
        <v>0</v>
      </c>
      <c r="Z26" s="90" t="s">
        <v>485</v>
      </c>
      <c r="AA26" s="90" t="s">
        <v>662</v>
      </c>
      <c r="AB26" s="90">
        <v>0</v>
      </c>
      <c r="AC26" s="96">
        <v>0.2</v>
      </c>
      <c r="AD26" s="90" t="s">
        <v>121</v>
      </c>
      <c r="AE26" s="95">
        <v>45658</v>
      </c>
      <c r="AF26" s="95">
        <v>46022</v>
      </c>
      <c r="AG26" s="90" t="s">
        <v>660</v>
      </c>
      <c r="AH26" s="90" t="s">
        <v>404</v>
      </c>
      <c r="AI26" s="90" t="s">
        <v>661</v>
      </c>
      <c r="AJ26" s="90" t="s">
        <v>661</v>
      </c>
      <c r="AK26" s="90" t="s">
        <v>661</v>
      </c>
      <c r="AL26" s="90" t="s">
        <v>661</v>
      </c>
      <c r="AM26" s="90" t="s">
        <v>661</v>
      </c>
      <c r="AN26" s="90" t="s">
        <v>661</v>
      </c>
      <c r="AO26" s="90" t="s">
        <v>661</v>
      </c>
      <c r="AP26" s="90" t="s">
        <v>661</v>
      </c>
      <c r="AQ26" s="90" t="s">
        <v>661</v>
      </c>
      <c r="AR26" s="90" t="s">
        <v>661</v>
      </c>
      <c r="AS26" s="90" t="s">
        <v>661</v>
      </c>
      <c r="AT26" s="90" t="s">
        <v>405</v>
      </c>
      <c r="AU26" s="90" t="s">
        <v>405</v>
      </c>
      <c r="AV26" s="90" t="s">
        <v>661</v>
      </c>
      <c r="AW26" s="90" t="s">
        <v>661</v>
      </c>
      <c r="AX26" s="90" t="s">
        <v>661</v>
      </c>
      <c r="AY26" s="90" t="s">
        <v>661</v>
      </c>
      <c r="AZ26" s="90" t="s">
        <v>661</v>
      </c>
      <c r="BA26" s="90" t="s">
        <v>661</v>
      </c>
      <c r="BB26" s="90" t="s">
        <v>661</v>
      </c>
      <c r="BC26" s="90" t="s">
        <v>661</v>
      </c>
      <c r="BD26" s="90" t="s">
        <v>661</v>
      </c>
      <c r="BE26" s="90" t="s">
        <v>661</v>
      </c>
      <c r="BF26" s="90" t="s">
        <v>661</v>
      </c>
      <c r="BG26" s="90" t="s">
        <v>661</v>
      </c>
      <c r="BH26" s="90" t="s">
        <v>661</v>
      </c>
      <c r="BI26" s="90" t="s">
        <v>661</v>
      </c>
      <c r="BJ26" s="90" t="s">
        <v>661</v>
      </c>
      <c r="BK26" s="90" t="s">
        <v>661</v>
      </c>
      <c r="BL26" s="90" t="s">
        <v>661</v>
      </c>
      <c r="BM26" s="90" t="s">
        <v>661</v>
      </c>
      <c r="BN26" s="90" t="s">
        <v>661</v>
      </c>
      <c r="BO26" s="90" t="s">
        <v>661</v>
      </c>
      <c r="BP26" s="90" t="s">
        <v>661</v>
      </c>
      <c r="BQ26" s="90" t="s">
        <v>661</v>
      </c>
      <c r="BR26" s="90" t="s">
        <v>661</v>
      </c>
      <c r="BS26" s="90" t="s">
        <v>661</v>
      </c>
      <c r="BT26" s="90" t="s">
        <v>661</v>
      </c>
      <c r="BU26" s="90" t="s">
        <v>661</v>
      </c>
      <c r="BV26" s="90" t="s">
        <v>661</v>
      </c>
      <c r="BW26" s="90" t="s">
        <v>661</v>
      </c>
      <c r="BX26" s="90" t="s">
        <v>661</v>
      </c>
      <c r="BY26" s="150" t="s">
        <v>623</v>
      </c>
      <c r="BZ26" s="151"/>
    </row>
    <row r="27" spans="1:78" ht="65">
      <c r="A27" s="91" t="s">
        <v>657</v>
      </c>
      <c r="B27" s="91" t="s">
        <v>658</v>
      </c>
      <c r="C27" s="153">
        <v>0.3</v>
      </c>
      <c r="D27" s="91" t="s">
        <v>610</v>
      </c>
      <c r="E27" s="92">
        <v>1</v>
      </c>
      <c r="F27" s="92">
        <v>1</v>
      </c>
      <c r="G27" s="91" t="s">
        <v>97</v>
      </c>
      <c r="H27" s="91" t="s">
        <v>98</v>
      </c>
      <c r="I27" s="90" t="s">
        <v>480</v>
      </c>
      <c r="J27" s="90" t="s">
        <v>481</v>
      </c>
      <c r="K27" s="90" t="s">
        <v>112</v>
      </c>
      <c r="L27" s="90" t="s">
        <v>114</v>
      </c>
      <c r="M27" s="90" t="s">
        <v>482</v>
      </c>
      <c r="N27" s="90" t="s">
        <v>481</v>
      </c>
      <c r="O27" s="90" t="s">
        <v>486</v>
      </c>
      <c r="P27" s="90" t="s">
        <v>487</v>
      </c>
      <c r="Q27" s="90" t="s">
        <v>667</v>
      </c>
      <c r="R27" s="90" t="s">
        <v>27</v>
      </c>
      <c r="S27" s="96">
        <v>1</v>
      </c>
      <c r="T27" s="96">
        <v>0.1</v>
      </c>
      <c r="U27" s="96">
        <v>0.5</v>
      </c>
      <c r="V27" s="96">
        <v>0.8</v>
      </c>
      <c r="W27" s="96">
        <v>1</v>
      </c>
      <c r="X27" s="96">
        <v>1</v>
      </c>
      <c r="Y27" s="96">
        <v>0</v>
      </c>
      <c r="Z27" s="90" t="s">
        <v>485</v>
      </c>
      <c r="AA27" s="90" t="s">
        <v>668</v>
      </c>
      <c r="AB27" s="90">
        <v>0</v>
      </c>
      <c r="AC27" s="96">
        <v>0.6</v>
      </c>
      <c r="AD27" s="90" t="s">
        <v>119</v>
      </c>
      <c r="AE27" s="95">
        <v>45658</v>
      </c>
      <c r="AF27" s="95">
        <v>46022</v>
      </c>
      <c r="AG27" s="90" t="s">
        <v>660</v>
      </c>
      <c r="AH27" s="90" t="s">
        <v>404</v>
      </c>
      <c r="AI27" s="90" t="s">
        <v>661</v>
      </c>
      <c r="AJ27" s="90" t="s">
        <v>661</v>
      </c>
      <c r="AK27" s="90" t="s">
        <v>661</v>
      </c>
      <c r="AL27" s="90" t="s">
        <v>661</v>
      </c>
      <c r="AM27" s="90" t="s">
        <v>661</v>
      </c>
      <c r="AN27" s="90" t="s">
        <v>661</v>
      </c>
      <c r="AO27" s="90" t="s">
        <v>661</v>
      </c>
      <c r="AP27" s="90" t="s">
        <v>661</v>
      </c>
      <c r="AQ27" s="90" t="s">
        <v>661</v>
      </c>
      <c r="AR27" s="90" t="s">
        <v>661</v>
      </c>
      <c r="AS27" s="90" t="s">
        <v>661</v>
      </c>
      <c r="AT27" s="90" t="s">
        <v>661</v>
      </c>
      <c r="AU27" s="90" t="s">
        <v>661</v>
      </c>
      <c r="AV27" s="90" t="s">
        <v>661</v>
      </c>
      <c r="AW27" s="90" t="s">
        <v>405</v>
      </c>
      <c r="AX27" s="90" t="s">
        <v>405</v>
      </c>
      <c r="AY27" s="90" t="s">
        <v>405</v>
      </c>
      <c r="AZ27" s="90" t="s">
        <v>661</v>
      </c>
      <c r="BA27" s="90" t="s">
        <v>661</v>
      </c>
      <c r="BB27" s="90" t="s">
        <v>661</v>
      </c>
      <c r="BC27" s="90" t="s">
        <v>661</v>
      </c>
      <c r="BD27" s="90" t="s">
        <v>405</v>
      </c>
      <c r="BE27" s="90" t="s">
        <v>661</v>
      </c>
      <c r="BF27" s="90" t="s">
        <v>405</v>
      </c>
      <c r="BG27" s="90" t="s">
        <v>661</v>
      </c>
      <c r="BH27" s="90" t="s">
        <v>661</v>
      </c>
      <c r="BI27" s="90" t="s">
        <v>661</v>
      </c>
      <c r="BJ27" s="90" t="s">
        <v>661</v>
      </c>
      <c r="BK27" s="90" t="s">
        <v>661</v>
      </c>
      <c r="BL27" s="90" t="s">
        <v>661</v>
      </c>
      <c r="BM27" s="90" t="s">
        <v>661</v>
      </c>
      <c r="BN27" s="90" t="s">
        <v>661</v>
      </c>
      <c r="BO27" s="90" t="s">
        <v>661</v>
      </c>
      <c r="BP27" s="90" t="s">
        <v>661</v>
      </c>
      <c r="BQ27" s="90" t="s">
        <v>661</v>
      </c>
      <c r="BR27" s="90" t="s">
        <v>661</v>
      </c>
      <c r="BS27" s="90" t="s">
        <v>661</v>
      </c>
      <c r="BT27" s="90" t="s">
        <v>661</v>
      </c>
      <c r="BU27" s="90" t="s">
        <v>661</v>
      </c>
      <c r="BV27" s="90" t="s">
        <v>661</v>
      </c>
      <c r="BW27" s="90" t="s">
        <v>661</v>
      </c>
      <c r="BX27" s="90" t="s">
        <v>661</v>
      </c>
      <c r="BY27" s="151"/>
      <c r="BZ27" s="151"/>
    </row>
    <row r="28" spans="1:78" ht="65">
      <c r="A28" s="91" t="s">
        <v>657</v>
      </c>
      <c r="B28" s="91" t="s">
        <v>658</v>
      </c>
      <c r="C28" s="153">
        <v>0.3</v>
      </c>
      <c r="D28" s="91" t="s">
        <v>610</v>
      </c>
      <c r="E28" s="92">
        <v>1</v>
      </c>
      <c r="F28" s="92">
        <v>1</v>
      </c>
      <c r="G28" s="91" t="s">
        <v>97</v>
      </c>
      <c r="H28" s="91" t="s">
        <v>98</v>
      </c>
      <c r="I28" s="90" t="s">
        <v>480</v>
      </c>
      <c r="J28" s="90" t="s">
        <v>481</v>
      </c>
      <c r="K28" s="90" t="s">
        <v>112</v>
      </c>
      <c r="L28" s="90" t="s">
        <v>114</v>
      </c>
      <c r="M28" s="90" t="s">
        <v>482</v>
      </c>
      <c r="N28" s="90" t="s">
        <v>481</v>
      </c>
      <c r="O28" s="90" t="s">
        <v>486</v>
      </c>
      <c r="P28" s="90" t="s">
        <v>487</v>
      </c>
      <c r="Q28" s="90" t="s">
        <v>667</v>
      </c>
      <c r="R28" s="90" t="s">
        <v>27</v>
      </c>
      <c r="S28" s="96">
        <v>1</v>
      </c>
      <c r="T28" s="96">
        <v>0.1</v>
      </c>
      <c r="U28" s="96">
        <v>0.5</v>
      </c>
      <c r="V28" s="96">
        <v>0.8</v>
      </c>
      <c r="W28" s="96">
        <v>1</v>
      </c>
      <c r="X28" s="96">
        <v>1</v>
      </c>
      <c r="Y28" s="96">
        <v>0</v>
      </c>
      <c r="Z28" s="90" t="s">
        <v>485</v>
      </c>
      <c r="AA28" s="90" t="s">
        <v>669</v>
      </c>
      <c r="AB28" s="90">
        <v>0</v>
      </c>
      <c r="AC28" s="96">
        <v>0.2</v>
      </c>
      <c r="AD28" s="90" t="s">
        <v>670</v>
      </c>
      <c r="AE28" s="95">
        <v>45658</v>
      </c>
      <c r="AF28" s="95">
        <v>46022</v>
      </c>
      <c r="AG28" s="90" t="s">
        <v>660</v>
      </c>
      <c r="AH28" s="90" t="s">
        <v>404</v>
      </c>
      <c r="AI28" s="90" t="s">
        <v>661</v>
      </c>
      <c r="AJ28" s="90" t="s">
        <v>661</v>
      </c>
      <c r="AK28" s="90" t="s">
        <v>661</v>
      </c>
      <c r="AL28" s="90" t="s">
        <v>661</v>
      </c>
      <c r="AM28" s="90" t="s">
        <v>661</v>
      </c>
      <c r="AN28" s="90" t="s">
        <v>661</v>
      </c>
      <c r="AO28" s="90" t="s">
        <v>661</v>
      </c>
      <c r="AP28" s="90" t="s">
        <v>661</v>
      </c>
      <c r="AQ28" s="90" t="s">
        <v>661</v>
      </c>
      <c r="AR28" s="90" t="s">
        <v>661</v>
      </c>
      <c r="AS28" s="90" t="s">
        <v>661</v>
      </c>
      <c r="AT28" s="90" t="s">
        <v>661</v>
      </c>
      <c r="AU28" s="90" t="s">
        <v>661</v>
      </c>
      <c r="AV28" s="90" t="s">
        <v>661</v>
      </c>
      <c r="AW28" s="90" t="s">
        <v>405</v>
      </c>
      <c r="AX28" s="90" t="s">
        <v>405</v>
      </c>
      <c r="AY28" s="90" t="s">
        <v>405</v>
      </c>
      <c r="AZ28" s="90" t="s">
        <v>671</v>
      </c>
      <c r="BA28" s="90" t="s">
        <v>661</v>
      </c>
      <c r="BB28" s="90" t="s">
        <v>661</v>
      </c>
      <c r="BC28" s="90" t="s">
        <v>661</v>
      </c>
      <c r="BD28" s="90" t="s">
        <v>405</v>
      </c>
      <c r="BE28" s="90" t="s">
        <v>661</v>
      </c>
      <c r="BF28" s="90" t="s">
        <v>405</v>
      </c>
      <c r="BG28" s="90" t="s">
        <v>661</v>
      </c>
      <c r="BH28" s="90" t="s">
        <v>661</v>
      </c>
      <c r="BI28" s="90" t="s">
        <v>661</v>
      </c>
      <c r="BJ28" s="90" t="s">
        <v>661</v>
      </c>
      <c r="BK28" s="90" t="s">
        <v>661</v>
      </c>
      <c r="BL28" s="90" t="s">
        <v>661</v>
      </c>
      <c r="BM28" s="90" t="s">
        <v>661</v>
      </c>
      <c r="BN28" s="90" t="s">
        <v>661</v>
      </c>
      <c r="BO28" s="90" t="s">
        <v>661</v>
      </c>
      <c r="BP28" s="90" t="s">
        <v>661</v>
      </c>
      <c r="BQ28" s="90" t="s">
        <v>661</v>
      </c>
      <c r="BR28" s="90" t="s">
        <v>661</v>
      </c>
      <c r="BS28" s="90" t="s">
        <v>661</v>
      </c>
      <c r="BT28" s="90" t="s">
        <v>661</v>
      </c>
      <c r="BU28" s="90" t="s">
        <v>661</v>
      </c>
      <c r="BV28" s="90" t="s">
        <v>661</v>
      </c>
      <c r="BW28" s="90" t="s">
        <v>661</v>
      </c>
      <c r="BX28" s="90" t="s">
        <v>661</v>
      </c>
      <c r="BY28" s="152"/>
      <c r="BZ28" s="152"/>
    </row>
    <row r="29" spans="1:78" ht="65">
      <c r="A29" s="91" t="s">
        <v>391</v>
      </c>
      <c r="B29" s="91" t="s">
        <v>392</v>
      </c>
      <c r="C29" s="92">
        <v>0.3</v>
      </c>
      <c r="D29" s="91" t="s">
        <v>610</v>
      </c>
      <c r="E29" s="92">
        <v>1</v>
      </c>
      <c r="F29" s="92">
        <v>1</v>
      </c>
      <c r="G29" s="92" t="s">
        <v>236</v>
      </c>
      <c r="H29" s="91" t="s">
        <v>235</v>
      </c>
      <c r="I29" s="90" t="s">
        <v>640</v>
      </c>
      <c r="J29" s="90" t="s">
        <v>641</v>
      </c>
      <c r="K29" s="90" t="s">
        <v>150</v>
      </c>
      <c r="L29" s="90" t="s">
        <v>672</v>
      </c>
      <c r="M29" s="90" t="s">
        <v>415</v>
      </c>
      <c r="N29" s="90" t="s">
        <v>416</v>
      </c>
      <c r="O29" s="90" t="s">
        <v>489</v>
      </c>
      <c r="P29" s="90" t="s">
        <v>490</v>
      </c>
      <c r="Q29" s="90" t="s">
        <v>673</v>
      </c>
      <c r="R29" s="90" t="s">
        <v>674</v>
      </c>
      <c r="S29" s="98">
        <v>2</v>
      </c>
      <c r="T29" s="98">
        <v>0</v>
      </c>
      <c r="U29" s="98">
        <v>0</v>
      </c>
      <c r="V29" s="98">
        <v>0</v>
      </c>
      <c r="W29" s="98">
        <v>2</v>
      </c>
      <c r="X29" s="98">
        <v>2</v>
      </c>
      <c r="Y29" s="99"/>
      <c r="Z29" s="94" t="s">
        <v>491</v>
      </c>
      <c r="AA29" s="90" t="s">
        <v>675</v>
      </c>
      <c r="AB29" s="93"/>
      <c r="AC29" s="94">
        <v>0.2</v>
      </c>
      <c r="AD29" s="90" t="s">
        <v>676</v>
      </c>
      <c r="AE29" s="95">
        <v>45672</v>
      </c>
      <c r="AF29" s="95">
        <v>46022</v>
      </c>
      <c r="AG29" s="90" t="s">
        <v>494</v>
      </c>
      <c r="AH29" s="90" t="s">
        <v>404</v>
      </c>
      <c r="AI29" s="90" t="s">
        <v>405</v>
      </c>
      <c r="AJ29" s="90" t="s">
        <v>405</v>
      </c>
      <c r="AK29" s="90"/>
      <c r="AL29" s="90"/>
      <c r="AM29" s="90"/>
      <c r="AN29" s="90" t="s">
        <v>405</v>
      </c>
      <c r="AO29" s="90"/>
      <c r="AP29" s="90"/>
      <c r="AQ29" s="90"/>
      <c r="AR29" s="90"/>
      <c r="AS29" s="90"/>
      <c r="AT29" s="90" t="s">
        <v>405</v>
      </c>
      <c r="AU29" s="90" t="s">
        <v>405</v>
      </c>
      <c r="AV29" s="90"/>
      <c r="AW29" s="90"/>
      <c r="AX29" s="90" t="s">
        <v>405</v>
      </c>
      <c r="AY29" s="90"/>
      <c r="AZ29" s="90"/>
      <c r="BA29" s="90"/>
      <c r="BB29" s="90" t="s">
        <v>405</v>
      </c>
      <c r="BC29" s="90"/>
      <c r="BD29" s="90" t="s">
        <v>405</v>
      </c>
      <c r="BE29" s="90"/>
      <c r="BF29" s="90" t="s">
        <v>405</v>
      </c>
      <c r="BG29" s="90"/>
      <c r="BH29" s="90"/>
      <c r="BI29" s="90"/>
      <c r="BJ29" s="90"/>
      <c r="BK29" s="90"/>
      <c r="BL29" s="90"/>
      <c r="BM29" s="90"/>
      <c r="BN29" s="90"/>
      <c r="BO29" s="90" t="s">
        <v>405</v>
      </c>
      <c r="BP29" s="90"/>
      <c r="BQ29" s="90"/>
      <c r="BR29" s="90"/>
      <c r="BS29" s="90"/>
      <c r="BT29" s="90"/>
      <c r="BU29" s="90"/>
      <c r="BV29" s="90"/>
      <c r="BW29" s="90"/>
      <c r="BX29" s="90"/>
      <c r="BY29" s="151" t="s">
        <v>623</v>
      </c>
      <c r="BZ29" s="151"/>
    </row>
    <row r="30" spans="1:78" ht="65">
      <c r="A30" s="91" t="s">
        <v>391</v>
      </c>
      <c r="B30" s="91" t="s">
        <v>392</v>
      </c>
      <c r="C30" s="92">
        <v>0.3</v>
      </c>
      <c r="D30" s="91" t="s">
        <v>610</v>
      </c>
      <c r="E30" s="92">
        <v>1</v>
      </c>
      <c r="F30" s="92">
        <v>1</v>
      </c>
      <c r="G30" s="92" t="s">
        <v>236</v>
      </c>
      <c r="H30" s="91" t="s">
        <v>235</v>
      </c>
      <c r="I30" s="90" t="s">
        <v>640</v>
      </c>
      <c r="J30" s="90" t="s">
        <v>641</v>
      </c>
      <c r="K30" s="90" t="s">
        <v>150</v>
      </c>
      <c r="L30" s="90" t="s">
        <v>672</v>
      </c>
      <c r="M30" s="90" t="s">
        <v>415</v>
      </c>
      <c r="N30" s="90" t="s">
        <v>416</v>
      </c>
      <c r="O30" s="90" t="s">
        <v>489</v>
      </c>
      <c r="P30" s="90" t="s">
        <v>490</v>
      </c>
      <c r="Q30" s="90" t="s">
        <v>673</v>
      </c>
      <c r="R30" s="90" t="s">
        <v>674</v>
      </c>
      <c r="S30" s="98">
        <v>2</v>
      </c>
      <c r="T30" s="98">
        <v>0</v>
      </c>
      <c r="U30" s="98">
        <v>0</v>
      </c>
      <c r="V30" s="98">
        <v>0</v>
      </c>
      <c r="W30" s="98">
        <v>2</v>
      </c>
      <c r="X30" s="98">
        <v>2</v>
      </c>
      <c r="Y30" s="99"/>
      <c r="Z30" s="94" t="s">
        <v>491</v>
      </c>
      <c r="AA30" s="90" t="s">
        <v>677</v>
      </c>
      <c r="AB30" s="93"/>
      <c r="AC30" s="94">
        <v>0.4</v>
      </c>
      <c r="AD30" s="90" t="s">
        <v>678</v>
      </c>
      <c r="AE30" s="95">
        <v>45748</v>
      </c>
      <c r="AF30" s="95">
        <v>46022</v>
      </c>
      <c r="AG30" s="90" t="s">
        <v>679</v>
      </c>
      <c r="AH30" s="90" t="s">
        <v>404</v>
      </c>
      <c r="AI30" s="90" t="s">
        <v>405</v>
      </c>
      <c r="AJ30" s="90" t="s">
        <v>405</v>
      </c>
      <c r="AK30" s="90"/>
      <c r="AL30" s="90"/>
      <c r="AM30" s="90"/>
      <c r="AN30" s="90"/>
      <c r="AO30" s="90"/>
      <c r="AP30" s="90"/>
      <c r="AQ30" s="90"/>
      <c r="AR30" s="90"/>
      <c r="AS30" s="90"/>
      <c r="AT30" s="90"/>
      <c r="AU30" s="90"/>
      <c r="AV30" s="90"/>
      <c r="AW30" s="90"/>
      <c r="AX30" s="90" t="s">
        <v>405</v>
      </c>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151"/>
      <c r="BZ30" s="151"/>
    </row>
    <row r="31" spans="1:78" ht="63.75" customHeight="1">
      <c r="A31" s="91" t="s">
        <v>391</v>
      </c>
      <c r="B31" s="91" t="s">
        <v>392</v>
      </c>
      <c r="C31" s="92">
        <v>0.3</v>
      </c>
      <c r="D31" s="91" t="s">
        <v>610</v>
      </c>
      <c r="E31" s="92">
        <v>1</v>
      </c>
      <c r="F31" s="92">
        <v>1</v>
      </c>
      <c r="G31" s="92" t="s">
        <v>236</v>
      </c>
      <c r="H31" s="91" t="s">
        <v>235</v>
      </c>
      <c r="I31" s="90" t="s">
        <v>640</v>
      </c>
      <c r="J31" s="90" t="s">
        <v>641</v>
      </c>
      <c r="K31" s="90" t="s">
        <v>150</v>
      </c>
      <c r="L31" s="90" t="s">
        <v>672</v>
      </c>
      <c r="M31" s="90" t="s">
        <v>415</v>
      </c>
      <c r="N31" s="90" t="s">
        <v>416</v>
      </c>
      <c r="O31" s="90" t="s">
        <v>489</v>
      </c>
      <c r="P31" s="90" t="s">
        <v>490</v>
      </c>
      <c r="Q31" s="90" t="s">
        <v>673</v>
      </c>
      <c r="R31" s="90" t="s">
        <v>674</v>
      </c>
      <c r="S31" s="98">
        <v>2</v>
      </c>
      <c r="T31" s="98">
        <v>0</v>
      </c>
      <c r="U31" s="98">
        <v>0</v>
      </c>
      <c r="V31" s="98">
        <v>0</v>
      </c>
      <c r="W31" s="98">
        <v>2</v>
      </c>
      <c r="X31" s="98">
        <v>2</v>
      </c>
      <c r="Y31" s="99"/>
      <c r="Z31" s="94" t="s">
        <v>491</v>
      </c>
      <c r="AA31" s="90" t="s">
        <v>680</v>
      </c>
      <c r="AB31" s="93"/>
      <c r="AC31" s="94">
        <v>0.4</v>
      </c>
      <c r="AD31" s="90" t="s">
        <v>681</v>
      </c>
      <c r="AE31" s="95">
        <v>45672</v>
      </c>
      <c r="AF31" s="95">
        <v>46022</v>
      </c>
      <c r="AG31" s="90" t="s">
        <v>494</v>
      </c>
      <c r="AH31" s="90" t="s">
        <v>404</v>
      </c>
      <c r="AI31" s="90"/>
      <c r="AJ31" s="90" t="s">
        <v>405</v>
      </c>
      <c r="AK31" s="90" t="s">
        <v>405</v>
      </c>
      <c r="AL31" s="90"/>
      <c r="AM31" s="90"/>
      <c r="AN31" s="90" t="s">
        <v>405</v>
      </c>
      <c r="AO31" s="90"/>
      <c r="AP31" s="90"/>
      <c r="AQ31" s="90"/>
      <c r="AR31" s="90"/>
      <c r="AS31" s="90"/>
      <c r="AT31" s="90" t="s">
        <v>405</v>
      </c>
      <c r="AU31" s="90" t="s">
        <v>405</v>
      </c>
      <c r="AV31" s="90"/>
      <c r="AW31" s="90"/>
      <c r="AX31" s="90" t="s">
        <v>405</v>
      </c>
      <c r="AY31" s="90"/>
      <c r="AZ31" s="90"/>
      <c r="BA31" s="90"/>
      <c r="BB31" s="90" t="s">
        <v>405</v>
      </c>
      <c r="BC31" s="90"/>
      <c r="BD31" s="90" t="s">
        <v>405</v>
      </c>
      <c r="BE31" s="90"/>
      <c r="BF31" s="90" t="s">
        <v>405</v>
      </c>
      <c r="BG31" s="90"/>
      <c r="BH31" s="90"/>
      <c r="BI31" s="90"/>
      <c r="BJ31" s="90"/>
      <c r="BK31" s="90"/>
      <c r="BL31" s="90"/>
      <c r="BM31" s="90"/>
      <c r="BN31" s="90"/>
      <c r="BO31" s="90" t="s">
        <v>405</v>
      </c>
      <c r="BP31" s="90"/>
      <c r="BQ31" s="90"/>
      <c r="BR31" s="90"/>
      <c r="BS31" s="90"/>
      <c r="BT31" s="90"/>
      <c r="BU31" s="90"/>
      <c r="BV31" s="90"/>
      <c r="BW31" s="90"/>
      <c r="BX31" s="90"/>
      <c r="BY31" s="151"/>
      <c r="BZ31" s="151"/>
    </row>
    <row r="32" spans="1:78" ht="76.5" customHeight="1">
      <c r="A32" s="100" t="s">
        <v>498</v>
      </c>
      <c r="B32" s="100" t="s">
        <v>499</v>
      </c>
      <c r="C32" s="101">
        <v>0.25</v>
      </c>
      <c r="D32" s="100" t="s">
        <v>682</v>
      </c>
      <c r="E32" s="101">
        <v>1</v>
      </c>
      <c r="F32" s="101">
        <v>1</v>
      </c>
      <c r="G32" s="101" t="s">
        <v>242</v>
      </c>
      <c r="H32" s="100" t="s">
        <v>683</v>
      </c>
      <c r="I32" s="102" t="s">
        <v>684</v>
      </c>
      <c r="J32" s="102" t="s">
        <v>503</v>
      </c>
      <c r="K32" s="102" t="s">
        <v>260</v>
      </c>
      <c r="L32" s="102" t="s">
        <v>685</v>
      </c>
      <c r="M32" s="102" t="s">
        <v>504</v>
      </c>
      <c r="N32" s="102" t="s">
        <v>503</v>
      </c>
      <c r="O32" s="102" t="s">
        <v>505</v>
      </c>
      <c r="P32" s="102" t="s">
        <v>506</v>
      </c>
      <c r="Q32" s="102" t="s">
        <v>686</v>
      </c>
      <c r="R32" s="102" t="s">
        <v>507</v>
      </c>
      <c r="S32" s="102" t="s">
        <v>508</v>
      </c>
      <c r="T32" s="103">
        <v>0.25</v>
      </c>
      <c r="U32" s="103">
        <v>0.5</v>
      </c>
      <c r="V32" s="103">
        <v>0.75</v>
      </c>
      <c r="W32" s="103">
        <v>1</v>
      </c>
      <c r="X32" s="103">
        <v>1</v>
      </c>
      <c r="Y32" s="104">
        <f>130700000-65100000</f>
        <v>65600000</v>
      </c>
      <c r="Z32" s="102" t="s">
        <v>429</v>
      </c>
      <c r="AA32" s="102" t="s">
        <v>687</v>
      </c>
      <c r="AB32" s="104">
        <v>24600000</v>
      </c>
      <c r="AC32" s="103">
        <v>0.25</v>
      </c>
      <c r="AD32" s="102" t="s">
        <v>688</v>
      </c>
      <c r="AE32" s="105">
        <v>45659</v>
      </c>
      <c r="AF32" s="105">
        <v>45747</v>
      </c>
      <c r="AG32" s="102" t="s">
        <v>511</v>
      </c>
      <c r="AH32" s="102" t="s">
        <v>404</v>
      </c>
      <c r="AI32" s="102"/>
      <c r="AJ32" s="102" t="s">
        <v>405</v>
      </c>
      <c r="AK32" s="102" t="s">
        <v>405</v>
      </c>
      <c r="AL32" s="102"/>
      <c r="AM32" s="102"/>
      <c r="AN32" s="102" t="s">
        <v>405</v>
      </c>
      <c r="AO32" s="102"/>
      <c r="AP32" s="102"/>
      <c r="AQ32" s="102"/>
      <c r="AR32" s="102"/>
      <c r="AS32" s="102"/>
      <c r="AT32" s="102"/>
      <c r="AU32" s="102"/>
      <c r="AV32" s="102"/>
      <c r="AW32" s="102"/>
      <c r="AX32" s="102"/>
      <c r="AY32" s="102" t="s">
        <v>405</v>
      </c>
      <c r="AZ32" s="102"/>
      <c r="BA32" s="102" t="s">
        <v>405</v>
      </c>
      <c r="BB32" s="102" t="s">
        <v>405</v>
      </c>
      <c r="BC32" s="102"/>
      <c r="BD32" s="102" t="s">
        <v>405</v>
      </c>
      <c r="BE32" s="102"/>
      <c r="BF32" s="102" t="s">
        <v>405</v>
      </c>
      <c r="BG32" s="102"/>
      <c r="BH32" s="102"/>
      <c r="BI32" s="102"/>
      <c r="BJ32" s="102"/>
      <c r="BK32" s="102"/>
      <c r="BL32" s="102"/>
      <c r="BM32" s="102"/>
      <c r="BN32" s="102"/>
      <c r="BO32" s="102" t="s">
        <v>405</v>
      </c>
      <c r="BP32" s="102"/>
      <c r="BQ32" s="102"/>
      <c r="BR32" s="102"/>
      <c r="BS32" s="102"/>
      <c r="BT32" s="102"/>
      <c r="BU32" s="102"/>
      <c r="BV32" s="102"/>
      <c r="BW32" s="102"/>
      <c r="BX32" s="102"/>
    </row>
    <row r="33" spans="1:78" ht="76.5" customHeight="1">
      <c r="A33" s="100" t="s">
        <v>498</v>
      </c>
      <c r="B33" s="100" t="s">
        <v>499</v>
      </c>
      <c r="C33" s="101">
        <v>0.25</v>
      </c>
      <c r="D33" s="100" t="s">
        <v>682</v>
      </c>
      <c r="E33" s="101">
        <v>1</v>
      </c>
      <c r="F33" s="101">
        <v>1</v>
      </c>
      <c r="G33" s="101" t="s">
        <v>242</v>
      </c>
      <c r="H33" s="100" t="s">
        <v>683</v>
      </c>
      <c r="I33" s="102" t="s">
        <v>684</v>
      </c>
      <c r="J33" s="102" t="s">
        <v>503</v>
      </c>
      <c r="K33" s="102" t="s">
        <v>260</v>
      </c>
      <c r="L33" s="102" t="s">
        <v>685</v>
      </c>
      <c r="M33" s="102" t="s">
        <v>504</v>
      </c>
      <c r="N33" s="102" t="s">
        <v>503</v>
      </c>
      <c r="O33" s="102" t="s">
        <v>505</v>
      </c>
      <c r="P33" s="102" t="s">
        <v>506</v>
      </c>
      <c r="Q33" s="102" t="s">
        <v>686</v>
      </c>
      <c r="R33" s="102" t="s">
        <v>507</v>
      </c>
      <c r="S33" s="102" t="s">
        <v>508</v>
      </c>
      <c r="T33" s="103">
        <v>0.25</v>
      </c>
      <c r="U33" s="103">
        <v>0.5</v>
      </c>
      <c r="V33" s="103">
        <v>0.75</v>
      </c>
      <c r="W33" s="103">
        <v>1</v>
      </c>
      <c r="X33" s="103">
        <v>1</v>
      </c>
      <c r="Y33" s="104">
        <v>65100000</v>
      </c>
      <c r="Z33" s="102" t="s">
        <v>400</v>
      </c>
      <c r="AA33" s="102" t="s">
        <v>509</v>
      </c>
      <c r="AB33" s="104">
        <v>41000000</v>
      </c>
      <c r="AC33" s="103">
        <v>0.38</v>
      </c>
      <c r="AD33" s="102" t="s">
        <v>510</v>
      </c>
      <c r="AE33" s="105">
        <v>45748</v>
      </c>
      <c r="AF33" s="105">
        <v>46022</v>
      </c>
      <c r="AG33" s="102" t="s">
        <v>511</v>
      </c>
      <c r="AH33" s="102" t="s">
        <v>404</v>
      </c>
      <c r="AI33" s="102"/>
      <c r="AJ33" s="102" t="s">
        <v>405</v>
      </c>
      <c r="AK33" s="102" t="s">
        <v>405</v>
      </c>
      <c r="AL33" s="102"/>
      <c r="AM33" s="102"/>
      <c r="AN33" s="102" t="s">
        <v>405</v>
      </c>
      <c r="AO33" s="102"/>
      <c r="AP33" s="102"/>
      <c r="AQ33" s="102"/>
      <c r="AR33" s="102"/>
      <c r="AS33" s="102"/>
      <c r="AT33" s="102"/>
      <c r="AU33" s="102"/>
      <c r="AV33" s="102"/>
      <c r="AW33" s="102"/>
      <c r="AX33" s="102"/>
      <c r="AY33" s="102" t="s">
        <v>405</v>
      </c>
      <c r="AZ33" s="102"/>
      <c r="BA33" s="102" t="s">
        <v>405</v>
      </c>
      <c r="BB33" s="102" t="s">
        <v>405</v>
      </c>
      <c r="BC33" s="102"/>
      <c r="BD33" s="102" t="s">
        <v>405</v>
      </c>
      <c r="BE33" s="102"/>
      <c r="BF33" s="102" t="s">
        <v>405</v>
      </c>
      <c r="BG33" s="102"/>
      <c r="BH33" s="102"/>
      <c r="BI33" s="102"/>
      <c r="BJ33" s="102"/>
      <c r="BK33" s="102"/>
      <c r="BL33" s="102"/>
      <c r="BM33" s="102"/>
      <c r="BN33" s="102"/>
      <c r="BO33" s="102" t="s">
        <v>405</v>
      </c>
      <c r="BP33" s="102"/>
      <c r="BQ33" s="102"/>
      <c r="BR33" s="102"/>
      <c r="BS33" s="102"/>
      <c r="BT33" s="102"/>
      <c r="BU33" s="102"/>
      <c r="BV33" s="102"/>
      <c r="BW33" s="102"/>
      <c r="BX33" s="102"/>
    </row>
    <row r="34" spans="1:78" ht="112.5">
      <c r="A34" s="100" t="s">
        <v>498</v>
      </c>
      <c r="B34" s="100" t="s">
        <v>499</v>
      </c>
      <c r="C34" s="101">
        <v>0.25</v>
      </c>
      <c r="D34" s="100" t="s">
        <v>682</v>
      </c>
      <c r="E34" s="101">
        <v>1</v>
      </c>
      <c r="F34" s="101">
        <v>1</v>
      </c>
      <c r="G34" s="101" t="s">
        <v>242</v>
      </c>
      <c r="H34" s="100" t="s">
        <v>683</v>
      </c>
      <c r="I34" s="102" t="s">
        <v>684</v>
      </c>
      <c r="J34" s="102" t="s">
        <v>503</v>
      </c>
      <c r="K34" s="102" t="s">
        <v>260</v>
      </c>
      <c r="L34" s="102" t="s">
        <v>685</v>
      </c>
      <c r="M34" s="102" t="s">
        <v>504</v>
      </c>
      <c r="N34" s="102" t="s">
        <v>503</v>
      </c>
      <c r="O34" s="102" t="s">
        <v>505</v>
      </c>
      <c r="P34" s="102" t="s">
        <v>506</v>
      </c>
      <c r="Q34" s="102" t="s">
        <v>686</v>
      </c>
      <c r="R34" s="102" t="s">
        <v>507</v>
      </c>
      <c r="S34" s="102" t="s">
        <v>508</v>
      </c>
      <c r="T34" s="103">
        <v>0.25</v>
      </c>
      <c r="U34" s="103">
        <v>0.5</v>
      </c>
      <c r="V34" s="103">
        <v>0.75</v>
      </c>
      <c r="W34" s="103">
        <v>1</v>
      </c>
      <c r="X34" s="103">
        <v>1</v>
      </c>
      <c r="Y34" s="104"/>
      <c r="Z34" s="102" t="s">
        <v>429</v>
      </c>
      <c r="AA34" s="102" t="s">
        <v>513</v>
      </c>
      <c r="AB34" s="104">
        <v>65100000</v>
      </c>
      <c r="AC34" s="103">
        <v>0.37</v>
      </c>
      <c r="AD34" s="102" t="s">
        <v>689</v>
      </c>
      <c r="AE34" s="105">
        <v>45748</v>
      </c>
      <c r="AF34" s="105">
        <v>46022</v>
      </c>
      <c r="AG34" s="102" t="s">
        <v>511</v>
      </c>
      <c r="AH34" s="102" t="s">
        <v>404</v>
      </c>
      <c r="AI34" s="102"/>
      <c r="AJ34" s="102" t="s">
        <v>405</v>
      </c>
      <c r="AK34" s="102" t="s">
        <v>405</v>
      </c>
      <c r="AL34" s="102"/>
      <c r="AM34" s="102"/>
      <c r="AN34" s="102" t="s">
        <v>405</v>
      </c>
      <c r="AO34" s="102"/>
      <c r="AP34" s="102"/>
      <c r="AQ34" s="102"/>
      <c r="AR34" s="102"/>
      <c r="AS34" s="102"/>
      <c r="AT34" s="102" t="s">
        <v>405</v>
      </c>
      <c r="AU34" s="102" t="s">
        <v>405</v>
      </c>
      <c r="AV34" s="102"/>
      <c r="AW34" s="102" t="s">
        <v>405</v>
      </c>
      <c r="AX34" s="102" t="s">
        <v>405</v>
      </c>
      <c r="AY34" s="102" t="s">
        <v>405</v>
      </c>
      <c r="AZ34" s="102" t="s">
        <v>405</v>
      </c>
      <c r="BA34" s="102" t="s">
        <v>405</v>
      </c>
      <c r="BB34" s="102" t="s">
        <v>405</v>
      </c>
      <c r="BC34" s="102"/>
      <c r="BD34" s="102" t="s">
        <v>405</v>
      </c>
      <c r="BE34" s="102"/>
      <c r="BF34" s="102" t="s">
        <v>405</v>
      </c>
      <c r="BG34" s="102"/>
      <c r="BH34" s="102"/>
      <c r="BI34" s="102"/>
      <c r="BJ34" s="102"/>
      <c r="BK34" s="102"/>
      <c r="BL34" s="102"/>
      <c r="BM34" s="102"/>
      <c r="BN34" s="102"/>
      <c r="BO34" s="102" t="s">
        <v>405</v>
      </c>
      <c r="BP34" s="102"/>
      <c r="BQ34" s="102"/>
      <c r="BR34" s="102"/>
      <c r="BS34" s="102"/>
      <c r="BT34" s="102"/>
      <c r="BU34" s="102"/>
      <c r="BV34" s="102"/>
      <c r="BW34" s="102"/>
      <c r="BX34" s="102"/>
    </row>
    <row r="35" spans="1:78" ht="125">
      <c r="A35" s="100" t="s">
        <v>498</v>
      </c>
      <c r="B35" s="100" t="s">
        <v>499</v>
      </c>
      <c r="C35" s="101">
        <v>0.25</v>
      </c>
      <c r="D35" s="100" t="s">
        <v>682</v>
      </c>
      <c r="E35" s="101">
        <v>1</v>
      </c>
      <c r="F35" s="101">
        <v>1</v>
      </c>
      <c r="G35" s="101" t="s">
        <v>239</v>
      </c>
      <c r="H35" s="100" t="s">
        <v>690</v>
      </c>
      <c r="I35" s="102" t="s">
        <v>691</v>
      </c>
      <c r="J35" s="102" t="s">
        <v>503</v>
      </c>
      <c r="K35" s="102" t="s">
        <v>176</v>
      </c>
      <c r="L35" s="102" t="s">
        <v>692</v>
      </c>
      <c r="M35" s="102" t="s">
        <v>592</v>
      </c>
      <c r="N35" s="102" t="s">
        <v>503</v>
      </c>
      <c r="O35" s="102" t="s">
        <v>505</v>
      </c>
      <c r="P35" s="102" t="s">
        <v>517</v>
      </c>
      <c r="Q35" s="102" t="s">
        <v>693</v>
      </c>
      <c r="R35" s="102" t="s">
        <v>27</v>
      </c>
      <c r="S35" s="102" t="s">
        <v>508</v>
      </c>
      <c r="T35" s="103">
        <v>0.25</v>
      </c>
      <c r="U35" s="103">
        <v>0.5</v>
      </c>
      <c r="V35" s="103">
        <v>0.75</v>
      </c>
      <c r="W35" s="103">
        <v>1</v>
      </c>
      <c r="X35" s="103">
        <v>1</v>
      </c>
      <c r="Y35" s="102">
        <v>0</v>
      </c>
      <c r="Z35" s="102" t="s">
        <v>508</v>
      </c>
      <c r="AA35" s="102" t="s">
        <v>694</v>
      </c>
      <c r="AB35" s="104">
        <v>0</v>
      </c>
      <c r="AC35" s="103">
        <v>0.2</v>
      </c>
      <c r="AD35" s="102" t="s">
        <v>695</v>
      </c>
      <c r="AE35" s="105">
        <v>45659</v>
      </c>
      <c r="AF35" s="105">
        <v>45747</v>
      </c>
      <c r="AG35" s="102" t="s">
        <v>696</v>
      </c>
      <c r="AH35" s="102" t="s">
        <v>404</v>
      </c>
      <c r="AI35" s="102"/>
      <c r="AJ35" s="102"/>
      <c r="AK35" s="102"/>
      <c r="AL35" s="102"/>
      <c r="AM35" s="102"/>
      <c r="AN35" s="102"/>
      <c r="AO35" s="102"/>
      <c r="AP35" s="102"/>
      <c r="AQ35" s="102"/>
      <c r="AR35" s="102"/>
      <c r="AS35" s="102"/>
      <c r="AT35" s="102" t="s">
        <v>405</v>
      </c>
      <c r="AU35" s="102"/>
      <c r="AV35" s="102"/>
      <c r="AW35" s="102"/>
      <c r="AX35" s="102"/>
      <c r="AY35" s="102" t="s">
        <v>405</v>
      </c>
      <c r="AZ35" s="102" t="s">
        <v>405</v>
      </c>
      <c r="BA35" s="102"/>
      <c r="BB35" s="102" t="s">
        <v>405</v>
      </c>
      <c r="BC35" s="102"/>
      <c r="BD35" s="102"/>
      <c r="BE35" s="102"/>
      <c r="BF35" s="102" t="s">
        <v>405</v>
      </c>
      <c r="BG35" s="102"/>
      <c r="BH35" s="102"/>
      <c r="BI35" s="102"/>
      <c r="BJ35" s="102"/>
      <c r="BK35" s="102"/>
      <c r="BL35" s="102"/>
      <c r="BM35" s="102"/>
      <c r="BN35" s="102"/>
      <c r="BO35" s="102"/>
      <c r="BP35" s="102"/>
      <c r="BQ35" s="102"/>
      <c r="BR35" s="102"/>
      <c r="BS35" s="102"/>
      <c r="BT35" s="102"/>
      <c r="BU35" s="102"/>
      <c r="BV35" s="102"/>
      <c r="BW35" s="102"/>
      <c r="BX35" s="102"/>
    </row>
    <row r="36" spans="1:78" ht="125">
      <c r="A36" s="100" t="s">
        <v>498</v>
      </c>
      <c r="B36" s="100" t="s">
        <v>499</v>
      </c>
      <c r="C36" s="101">
        <v>0.25</v>
      </c>
      <c r="D36" s="100" t="s">
        <v>682</v>
      </c>
      <c r="E36" s="101">
        <v>1</v>
      </c>
      <c r="F36" s="101">
        <v>1</v>
      </c>
      <c r="G36" s="101" t="s">
        <v>239</v>
      </c>
      <c r="H36" s="100" t="s">
        <v>690</v>
      </c>
      <c r="I36" s="102" t="s">
        <v>691</v>
      </c>
      <c r="J36" s="102" t="s">
        <v>503</v>
      </c>
      <c r="K36" s="102" t="s">
        <v>176</v>
      </c>
      <c r="L36" s="102" t="s">
        <v>692</v>
      </c>
      <c r="M36" s="102" t="s">
        <v>592</v>
      </c>
      <c r="N36" s="102" t="s">
        <v>503</v>
      </c>
      <c r="O36" s="102" t="s">
        <v>505</v>
      </c>
      <c r="P36" s="102" t="s">
        <v>517</v>
      </c>
      <c r="Q36" s="102" t="s">
        <v>693</v>
      </c>
      <c r="R36" s="102" t="s">
        <v>27</v>
      </c>
      <c r="S36" s="102" t="s">
        <v>508</v>
      </c>
      <c r="T36" s="103">
        <v>0.25</v>
      </c>
      <c r="U36" s="103">
        <v>0.5</v>
      </c>
      <c r="V36" s="103">
        <v>0.75</v>
      </c>
      <c r="W36" s="103">
        <v>1</v>
      </c>
      <c r="X36" s="103">
        <v>1</v>
      </c>
      <c r="Y36" s="102">
        <v>0</v>
      </c>
      <c r="Z36" s="102" t="s">
        <v>508</v>
      </c>
      <c r="AA36" s="102" t="s">
        <v>697</v>
      </c>
      <c r="AB36" s="104">
        <v>0</v>
      </c>
      <c r="AC36" s="103">
        <v>0.8</v>
      </c>
      <c r="AD36" s="102" t="s">
        <v>698</v>
      </c>
      <c r="AE36" s="105">
        <v>45731</v>
      </c>
      <c r="AF36" s="105">
        <v>46022</v>
      </c>
      <c r="AG36" s="102" t="s">
        <v>696</v>
      </c>
      <c r="AH36" s="102" t="s">
        <v>404</v>
      </c>
      <c r="AI36" s="102" t="s">
        <v>405</v>
      </c>
      <c r="AJ36" s="102"/>
      <c r="AK36" s="102"/>
      <c r="AL36" s="102" t="s">
        <v>671</v>
      </c>
      <c r="AM36" s="102"/>
      <c r="AN36" s="102"/>
      <c r="AO36" s="102"/>
      <c r="AP36" s="102"/>
      <c r="AQ36" s="102"/>
      <c r="AR36" s="102"/>
      <c r="AS36" s="102"/>
      <c r="AT36" s="102" t="s">
        <v>405</v>
      </c>
      <c r="AU36" s="102" t="s">
        <v>405</v>
      </c>
      <c r="AV36" s="102"/>
      <c r="AW36" s="102"/>
      <c r="AX36" s="102"/>
      <c r="AY36" s="102" t="s">
        <v>671</v>
      </c>
      <c r="AZ36" s="102" t="s">
        <v>671</v>
      </c>
      <c r="BA36" s="102"/>
      <c r="BB36" s="102" t="s">
        <v>405</v>
      </c>
      <c r="BC36" s="102"/>
      <c r="BD36" s="102"/>
      <c r="BE36" s="102"/>
      <c r="BF36" s="102" t="s">
        <v>405</v>
      </c>
      <c r="BG36" s="102"/>
      <c r="BH36" s="102"/>
      <c r="BI36" s="102"/>
      <c r="BJ36" s="102"/>
      <c r="BK36" s="102"/>
      <c r="BL36" s="102"/>
      <c r="BM36" s="102" t="s">
        <v>671</v>
      </c>
      <c r="BN36" s="102" t="s">
        <v>671</v>
      </c>
      <c r="BO36" s="102"/>
      <c r="BP36" s="102"/>
      <c r="BQ36" s="102"/>
      <c r="BR36" s="102" t="s">
        <v>671</v>
      </c>
      <c r="BS36" s="102"/>
      <c r="BT36" s="102"/>
      <c r="BU36" s="102"/>
      <c r="BV36" s="102" t="s">
        <v>671</v>
      </c>
      <c r="BW36" s="102"/>
      <c r="BX36" s="102"/>
    </row>
    <row r="37" spans="1:78" ht="69" customHeight="1">
      <c r="A37" s="106" t="s">
        <v>524</v>
      </c>
      <c r="B37" s="106" t="s">
        <v>525</v>
      </c>
      <c r="C37" s="107">
        <v>0.25</v>
      </c>
      <c r="D37" s="106" t="s">
        <v>699</v>
      </c>
      <c r="E37" s="107">
        <v>1</v>
      </c>
      <c r="F37" s="107">
        <v>1</v>
      </c>
      <c r="G37" s="107" t="s">
        <v>244</v>
      </c>
      <c r="H37" s="107" t="s">
        <v>700</v>
      </c>
      <c r="I37" s="108" t="s">
        <v>640</v>
      </c>
      <c r="J37" s="108" t="s">
        <v>641</v>
      </c>
      <c r="K37" s="108" t="s">
        <v>266</v>
      </c>
      <c r="L37" s="108" t="s">
        <v>701</v>
      </c>
      <c r="M37" s="108" t="s">
        <v>415</v>
      </c>
      <c r="N37" s="108" t="s">
        <v>416</v>
      </c>
      <c r="O37" s="108" t="s">
        <v>527</v>
      </c>
      <c r="P37" s="108" t="s">
        <v>528</v>
      </c>
      <c r="Q37" s="108" t="s">
        <v>702</v>
      </c>
      <c r="R37" s="108" t="s">
        <v>27</v>
      </c>
      <c r="S37" s="108" t="s">
        <v>508</v>
      </c>
      <c r="T37" s="109">
        <v>0.25</v>
      </c>
      <c r="U37" s="109">
        <v>0.5</v>
      </c>
      <c r="V37" s="109">
        <v>0.75</v>
      </c>
      <c r="W37" s="109">
        <v>1</v>
      </c>
      <c r="X37" s="109">
        <v>1</v>
      </c>
      <c r="Y37" s="108">
        <v>0</v>
      </c>
      <c r="Z37" s="108" t="s">
        <v>646</v>
      </c>
      <c r="AA37" s="108" t="s">
        <v>703</v>
      </c>
      <c r="AB37" s="110">
        <f>4300000*11</f>
        <v>47300000</v>
      </c>
      <c r="AC37" s="109">
        <v>0.5</v>
      </c>
      <c r="AD37" s="108" t="s">
        <v>704</v>
      </c>
      <c r="AE37" s="111">
        <v>45672</v>
      </c>
      <c r="AF37" s="111">
        <v>45747</v>
      </c>
      <c r="AG37" s="108" t="s">
        <v>705</v>
      </c>
      <c r="AH37" s="108" t="s">
        <v>404</v>
      </c>
      <c r="AI37" s="108" t="s">
        <v>405</v>
      </c>
      <c r="AJ37" s="108"/>
      <c r="AK37" s="108"/>
      <c r="AL37" s="108"/>
      <c r="AM37" s="108"/>
      <c r="AN37" s="108"/>
      <c r="AO37" s="108" t="s">
        <v>405</v>
      </c>
      <c r="AP37" s="108" t="s">
        <v>405</v>
      </c>
      <c r="AQ37" s="108"/>
      <c r="AR37" s="108"/>
      <c r="AS37" s="108"/>
      <c r="AT37" s="108" t="s">
        <v>405</v>
      </c>
      <c r="AU37" s="108"/>
      <c r="AV37" s="108"/>
      <c r="AW37" s="108"/>
      <c r="AX37" s="108" t="s">
        <v>405</v>
      </c>
      <c r="AY37" s="108" t="s">
        <v>405</v>
      </c>
      <c r="AZ37" s="108"/>
      <c r="BA37" s="108" t="s">
        <v>405</v>
      </c>
      <c r="BB37" s="108" t="s">
        <v>405</v>
      </c>
      <c r="BC37" s="108"/>
      <c r="BD37" s="108" t="s">
        <v>405</v>
      </c>
      <c r="BE37" s="108"/>
      <c r="BF37" s="108" t="s">
        <v>405</v>
      </c>
      <c r="BG37" s="108"/>
      <c r="BH37" s="108"/>
      <c r="BI37" s="108"/>
      <c r="BJ37" s="108" t="s">
        <v>405</v>
      </c>
      <c r="BK37" s="108" t="s">
        <v>405</v>
      </c>
      <c r="BL37" s="108"/>
      <c r="BM37" s="108"/>
      <c r="BN37" s="108"/>
      <c r="BO37" s="108"/>
      <c r="BP37" s="108"/>
      <c r="BQ37" s="108"/>
      <c r="BR37" s="108"/>
      <c r="BS37" s="108"/>
      <c r="BT37" s="108"/>
      <c r="BU37" s="108"/>
      <c r="BV37" s="108"/>
      <c r="BW37" s="108"/>
      <c r="BX37" s="108"/>
      <c r="BY37" s="149" t="s">
        <v>623</v>
      </c>
      <c r="BZ37" s="146"/>
    </row>
    <row r="38" spans="1:78" ht="65">
      <c r="A38" s="106" t="s">
        <v>524</v>
      </c>
      <c r="B38" s="106" t="s">
        <v>525</v>
      </c>
      <c r="C38" s="107">
        <v>0.25</v>
      </c>
      <c r="D38" s="106" t="s">
        <v>699</v>
      </c>
      <c r="E38" s="107">
        <v>1</v>
      </c>
      <c r="F38" s="107">
        <v>1</v>
      </c>
      <c r="G38" s="107" t="s">
        <v>244</v>
      </c>
      <c r="H38" s="107" t="s">
        <v>700</v>
      </c>
      <c r="I38" s="108" t="s">
        <v>640</v>
      </c>
      <c r="J38" s="108" t="s">
        <v>641</v>
      </c>
      <c r="K38" s="108" t="s">
        <v>266</v>
      </c>
      <c r="L38" s="108" t="s">
        <v>701</v>
      </c>
      <c r="M38" s="108" t="s">
        <v>415</v>
      </c>
      <c r="N38" s="108" t="s">
        <v>416</v>
      </c>
      <c r="O38" s="108" t="s">
        <v>527</v>
      </c>
      <c r="P38" s="108" t="s">
        <v>528</v>
      </c>
      <c r="Q38" s="108" t="s">
        <v>702</v>
      </c>
      <c r="R38" s="108" t="s">
        <v>27</v>
      </c>
      <c r="S38" s="108" t="s">
        <v>508</v>
      </c>
      <c r="T38" s="109">
        <v>0.25</v>
      </c>
      <c r="U38" s="109">
        <v>0.5</v>
      </c>
      <c r="V38" s="109">
        <v>0.75</v>
      </c>
      <c r="W38" s="109">
        <v>1</v>
      </c>
      <c r="X38" s="109">
        <v>1</v>
      </c>
      <c r="Y38" s="108">
        <v>0</v>
      </c>
      <c r="Z38" s="108" t="s">
        <v>508</v>
      </c>
      <c r="AA38" s="108" t="s">
        <v>535</v>
      </c>
      <c r="AB38" s="110">
        <v>0</v>
      </c>
      <c r="AC38" s="109">
        <v>0.5</v>
      </c>
      <c r="AD38" s="108" t="s">
        <v>706</v>
      </c>
      <c r="AE38" s="111">
        <v>45672</v>
      </c>
      <c r="AF38" s="111">
        <v>45838</v>
      </c>
      <c r="AG38" s="108" t="s">
        <v>705</v>
      </c>
      <c r="AH38" s="108" t="s">
        <v>404</v>
      </c>
      <c r="AI38" s="108" t="s">
        <v>405</v>
      </c>
      <c r="AJ38" s="108"/>
      <c r="AK38" s="108"/>
      <c r="AL38" s="108"/>
      <c r="AM38" s="108"/>
      <c r="AN38" s="108"/>
      <c r="AO38" s="108" t="s">
        <v>405</v>
      </c>
      <c r="AP38" s="108" t="s">
        <v>405</v>
      </c>
      <c r="AQ38" s="108"/>
      <c r="AR38" s="108"/>
      <c r="AS38" s="108"/>
      <c r="AT38" s="108" t="s">
        <v>405</v>
      </c>
      <c r="AU38" s="108"/>
      <c r="AV38" s="108"/>
      <c r="AW38" s="108"/>
      <c r="AX38" s="108" t="s">
        <v>405</v>
      </c>
      <c r="AY38" s="108" t="s">
        <v>405</v>
      </c>
      <c r="AZ38" s="108"/>
      <c r="BA38" s="108" t="s">
        <v>405</v>
      </c>
      <c r="BB38" s="108" t="s">
        <v>405</v>
      </c>
      <c r="BC38" s="108"/>
      <c r="BD38" s="108" t="s">
        <v>405</v>
      </c>
      <c r="BE38" s="108"/>
      <c r="BF38" s="108" t="s">
        <v>405</v>
      </c>
      <c r="BG38" s="108"/>
      <c r="BH38" s="108"/>
      <c r="BI38" s="108"/>
      <c r="BJ38" s="108" t="s">
        <v>405</v>
      </c>
      <c r="BK38" s="108" t="s">
        <v>405</v>
      </c>
      <c r="BL38" s="108"/>
      <c r="BM38" s="108"/>
      <c r="BN38" s="108"/>
      <c r="BO38" s="108"/>
      <c r="BP38" s="108"/>
      <c r="BQ38" s="108"/>
      <c r="BR38" s="108"/>
      <c r="BS38" s="108"/>
      <c r="BT38" s="108"/>
      <c r="BU38" s="108"/>
      <c r="BV38" s="108"/>
      <c r="BW38" s="108"/>
      <c r="BX38" s="108"/>
      <c r="BY38" s="149"/>
      <c r="BZ38" s="146"/>
    </row>
    <row r="39" spans="1:78" ht="75">
      <c r="A39" s="106" t="s">
        <v>524</v>
      </c>
      <c r="B39" s="106" t="s">
        <v>525</v>
      </c>
      <c r="C39" s="107">
        <v>0.25</v>
      </c>
      <c r="D39" s="106" t="s">
        <v>699</v>
      </c>
      <c r="E39" s="107">
        <v>1</v>
      </c>
      <c r="F39" s="107">
        <v>1</v>
      </c>
      <c r="G39" s="107" t="s">
        <v>122</v>
      </c>
      <c r="H39" s="107" t="s">
        <v>707</v>
      </c>
      <c r="I39" s="108" t="s">
        <v>708</v>
      </c>
      <c r="J39" s="108" t="s">
        <v>481</v>
      </c>
      <c r="K39" s="108" t="s">
        <v>124</v>
      </c>
      <c r="L39" s="108" t="s">
        <v>709</v>
      </c>
      <c r="M39" s="108" t="s">
        <v>539</v>
      </c>
      <c r="N39" s="108" t="s">
        <v>481</v>
      </c>
      <c r="O39" s="108" t="s">
        <v>505</v>
      </c>
      <c r="P39" s="108" t="s">
        <v>540</v>
      </c>
      <c r="Q39" s="108" t="s">
        <v>710</v>
      </c>
      <c r="R39" s="108" t="s">
        <v>674</v>
      </c>
      <c r="S39" s="109" t="s">
        <v>508</v>
      </c>
      <c r="T39" s="109"/>
      <c r="U39" s="109"/>
      <c r="V39" s="112">
        <v>1</v>
      </c>
      <c r="W39" s="112">
        <v>2</v>
      </c>
      <c r="X39" s="112">
        <v>2</v>
      </c>
      <c r="Y39" s="113">
        <v>1453538858</v>
      </c>
      <c r="Z39" s="108" t="s">
        <v>451</v>
      </c>
      <c r="AA39" s="108" t="s">
        <v>133</v>
      </c>
      <c r="AB39" s="110">
        <v>945000000</v>
      </c>
      <c r="AC39" s="109">
        <v>0.6</v>
      </c>
      <c r="AD39" s="108" t="s">
        <v>711</v>
      </c>
      <c r="AE39" s="111">
        <v>45658</v>
      </c>
      <c r="AF39" s="111">
        <v>46022</v>
      </c>
      <c r="AG39" s="108" t="s">
        <v>712</v>
      </c>
      <c r="AH39" s="108" t="s">
        <v>541</v>
      </c>
      <c r="AI39" s="108"/>
      <c r="AJ39" s="108"/>
      <c r="AK39" s="108"/>
      <c r="AL39" s="108"/>
      <c r="AM39" s="108"/>
      <c r="AN39" s="108"/>
      <c r="AO39" s="108"/>
      <c r="AP39" s="108" t="s">
        <v>671</v>
      </c>
      <c r="AQ39" s="108" t="s">
        <v>671</v>
      </c>
      <c r="AR39" s="108"/>
      <c r="AS39" s="108"/>
      <c r="AT39" s="108" t="s">
        <v>671</v>
      </c>
      <c r="AU39" s="108" t="s">
        <v>671</v>
      </c>
      <c r="AV39" s="108"/>
      <c r="AW39" s="108"/>
      <c r="AX39" s="108"/>
      <c r="AY39" s="108" t="s">
        <v>671</v>
      </c>
      <c r="AZ39" s="108" t="s">
        <v>671</v>
      </c>
      <c r="BA39" s="108" t="s">
        <v>671</v>
      </c>
      <c r="BB39" s="108" t="s">
        <v>671</v>
      </c>
      <c r="BC39" s="108" t="s">
        <v>671</v>
      </c>
      <c r="BD39" s="108" t="s">
        <v>671</v>
      </c>
      <c r="BE39" s="108" t="s">
        <v>671</v>
      </c>
      <c r="BF39" s="108" t="s">
        <v>671</v>
      </c>
      <c r="BG39" s="108" t="s">
        <v>671</v>
      </c>
      <c r="BH39" s="108"/>
      <c r="BI39" s="108" t="s">
        <v>671</v>
      </c>
      <c r="BJ39" s="108"/>
      <c r="BK39" s="108" t="s">
        <v>671</v>
      </c>
      <c r="BL39" s="108"/>
      <c r="BM39" s="108" t="s">
        <v>671</v>
      </c>
      <c r="BN39" s="108" t="s">
        <v>671</v>
      </c>
      <c r="BO39" s="108" t="s">
        <v>671</v>
      </c>
      <c r="BP39" s="108" t="s">
        <v>671</v>
      </c>
      <c r="BQ39" s="108"/>
      <c r="BR39" s="108" t="s">
        <v>671</v>
      </c>
      <c r="BS39" s="108"/>
      <c r="BT39" s="108"/>
      <c r="BU39" s="108"/>
      <c r="BV39" s="108" t="s">
        <v>671</v>
      </c>
      <c r="BW39" s="108" t="s">
        <v>671</v>
      </c>
      <c r="BX39" s="108" t="s">
        <v>671</v>
      </c>
      <c r="BY39" s="151" t="s">
        <v>623</v>
      </c>
      <c r="BZ39" s="151"/>
    </row>
    <row r="40" spans="1:78" ht="75">
      <c r="A40" s="106" t="s">
        <v>524</v>
      </c>
      <c r="B40" s="106" t="s">
        <v>525</v>
      </c>
      <c r="C40" s="107">
        <v>0.25</v>
      </c>
      <c r="D40" s="106" t="s">
        <v>699</v>
      </c>
      <c r="E40" s="107">
        <v>1</v>
      </c>
      <c r="F40" s="107">
        <v>1</v>
      </c>
      <c r="G40" s="107" t="s">
        <v>122</v>
      </c>
      <c r="H40" s="107" t="s">
        <v>707</v>
      </c>
      <c r="I40" s="108" t="s">
        <v>708</v>
      </c>
      <c r="J40" s="108" t="s">
        <v>481</v>
      </c>
      <c r="K40" s="108" t="s">
        <v>124</v>
      </c>
      <c r="L40" s="108" t="s">
        <v>709</v>
      </c>
      <c r="M40" s="108" t="s">
        <v>539</v>
      </c>
      <c r="N40" s="108" t="s">
        <v>481</v>
      </c>
      <c r="O40" s="108" t="s">
        <v>505</v>
      </c>
      <c r="P40" s="108" t="s">
        <v>540</v>
      </c>
      <c r="Q40" s="108" t="s">
        <v>710</v>
      </c>
      <c r="R40" s="108" t="s">
        <v>674</v>
      </c>
      <c r="S40" s="109" t="s">
        <v>508</v>
      </c>
      <c r="T40" s="109"/>
      <c r="U40" s="109"/>
      <c r="V40" s="112">
        <v>1</v>
      </c>
      <c r="W40" s="112">
        <v>2</v>
      </c>
      <c r="X40" s="112">
        <v>2</v>
      </c>
      <c r="Y40" s="113">
        <v>1453538858</v>
      </c>
      <c r="Z40" s="108" t="s">
        <v>491</v>
      </c>
      <c r="AA40" s="108" t="s">
        <v>713</v>
      </c>
      <c r="AB40" s="110">
        <v>508538858</v>
      </c>
      <c r="AC40" s="109">
        <v>0.3</v>
      </c>
      <c r="AD40" s="108" t="s">
        <v>714</v>
      </c>
      <c r="AE40" s="111">
        <v>45689</v>
      </c>
      <c r="AF40" s="111">
        <v>46022</v>
      </c>
      <c r="AG40" s="108" t="s">
        <v>715</v>
      </c>
      <c r="AH40" s="108" t="s">
        <v>541</v>
      </c>
      <c r="AI40" s="108"/>
      <c r="AJ40" s="108" t="s">
        <v>671</v>
      </c>
      <c r="AK40" s="108"/>
      <c r="AL40" s="108"/>
      <c r="AM40" s="108"/>
      <c r="AN40" s="108"/>
      <c r="AO40" s="108"/>
      <c r="AP40" s="108" t="s">
        <v>671</v>
      </c>
      <c r="AQ40" s="108" t="s">
        <v>671</v>
      </c>
      <c r="AR40" s="108"/>
      <c r="AS40" s="108"/>
      <c r="AT40" s="108" t="s">
        <v>671</v>
      </c>
      <c r="AU40" s="108" t="s">
        <v>671</v>
      </c>
      <c r="AV40" s="108" t="s">
        <v>671</v>
      </c>
      <c r="AW40" s="108"/>
      <c r="AX40" s="108"/>
      <c r="AY40" s="108" t="s">
        <v>671</v>
      </c>
      <c r="AZ40" s="108" t="s">
        <v>671</v>
      </c>
      <c r="BA40" s="108" t="s">
        <v>671</v>
      </c>
      <c r="BB40" s="108" t="s">
        <v>671</v>
      </c>
      <c r="BC40" s="108"/>
      <c r="BD40" s="108" t="s">
        <v>671</v>
      </c>
      <c r="BE40" s="108" t="s">
        <v>671</v>
      </c>
      <c r="BF40" s="108" t="s">
        <v>671</v>
      </c>
      <c r="BG40" s="108" t="s">
        <v>671</v>
      </c>
      <c r="BH40" s="108" t="s">
        <v>671</v>
      </c>
      <c r="BI40" s="108"/>
      <c r="BJ40" s="108" t="s">
        <v>671</v>
      </c>
      <c r="BK40" s="108"/>
      <c r="BL40" s="108"/>
      <c r="BM40" s="108"/>
      <c r="BN40" s="108"/>
      <c r="BO40" s="108" t="s">
        <v>671</v>
      </c>
      <c r="BP40" s="108"/>
      <c r="BQ40" s="108"/>
      <c r="BR40" s="108"/>
      <c r="BS40" s="108"/>
      <c r="BT40" s="108"/>
      <c r="BU40" s="108"/>
      <c r="BV40" s="108" t="s">
        <v>671</v>
      </c>
      <c r="BW40" s="108" t="s">
        <v>671</v>
      </c>
      <c r="BX40" s="108" t="s">
        <v>671</v>
      </c>
      <c r="BY40" s="151"/>
      <c r="BZ40" s="151"/>
    </row>
    <row r="41" spans="1:78" ht="75">
      <c r="A41" s="106" t="s">
        <v>524</v>
      </c>
      <c r="B41" s="106" t="s">
        <v>525</v>
      </c>
      <c r="C41" s="107">
        <v>0.25</v>
      </c>
      <c r="D41" s="106" t="s">
        <v>699</v>
      </c>
      <c r="E41" s="107">
        <v>1</v>
      </c>
      <c r="F41" s="107">
        <v>1</v>
      </c>
      <c r="G41" s="107" t="s">
        <v>122</v>
      </c>
      <c r="H41" s="107" t="s">
        <v>707</v>
      </c>
      <c r="I41" s="108" t="s">
        <v>708</v>
      </c>
      <c r="J41" s="108" t="s">
        <v>481</v>
      </c>
      <c r="K41" s="108" t="s">
        <v>124</v>
      </c>
      <c r="L41" s="108" t="s">
        <v>709</v>
      </c>
      <c r="M41" s="108" t="s">
        <v>539</v>
      </c>
      <c r="N41" s="108" t="s">
        <v>481</v>
      </c>
      <c r="O41" s="108" t="s">
        <v>505</v>
      </c>
      <c r="P41" s="108" t="s">
        <v>540</v>
      </c>
      <c r="Q41" s="108" t="s">
        <v>710</v>
      </c>
      <c r="R41" s="108" t="s">
        <v>674</v>
      </c>
      <c r="S41" s="109" t="s">
        <v>508</v>
      </c>
      <c r="T41" s="109"/>
      <c r="U41" s="109"/>
      <c r="V41" s="112">
        <v>1</v>
      </c>
      <c r="W41" s="112">
        <v>2</v>
      </c>
      <c r="X41" s="112">
        <v>2</v>
      </c>
      <c r="Y41" s="113">
        <v>1453538858</v>
      </c>
      <c r="Z41" s="108"/>
      <c r="AA41" s="108" t="s">
        <v>716</v>
      </c>
      <c r="AB41" s="110">
        <v>0</v>
      </c>
      <c r="AC41" s="109">
        <v>0.1</v>
      </c>
      <c r="AD41" s="108" t="s">
        <v>717</v>
      </c>
      <c r="AE41" s="111">
        <v>45689</v>
      </c>
      <c r="AF41" s="111">
        <v>46022</v>
      </c>
      <c r="AG41" s="108" t="s">
        <v>718</v>
      </c>
      <c r="AH41" s="108" t="s">
        <v>541</v>
      </c>
      <c r="AI41" s="108"/>
      <c r="AJ41" s="108" t="s">
        <v>671</v>
      </c>
      <c r="AK41" s="108"/>
      <c r="AL41" s="108"/>
      <c r="AM41" s="108"/>
      <c r="AN41" s="108"/>
      <c r="AO41" s="108"/>
      <c r="AP41" s="108" t="s">
        <v>671</v>
      </c>
      <c r="AQ41" s="108" t="s">
        <v>671</v>
      </c>
      <c r="AR41" s="108"/>
      <c r="AS41" s="108"/>
      <c r="AT41" s="108" t="s">
        <v>671</v>
      </c>
      <c r="AU41" s="108" t="s">
        <v>671</v>
      </c>
      <c r="AV41" s="108" t="s">
        <v>671</v>
      </c>
      <c r="AW41" s="108"/>
      <c r="AX41" s="108"/>
      <c r="AY41" s="108" t="s">
        <v>671</v>
      </c>
      <c r="AZ41" s="108" t="s">
        <v>671</v>
      </c>
      <c r="BA41" s="108" t="s">
        <v>671</v>
      </c>
      <c r="BB41" s="108" t="s">
        <v>671</v>
      </c>
      <c r="BC41" s="108"/>
      <c r="BD41" s="108" t="s">
        <v>671</v>
      </c>
      <c r="BE41" s="108" t="s">
        <v>671</v>
      </c>
      <c r="BF41" s="108" t="s">
        <v>671</v>
      </c>
      <c r="BG41" s="108" t="s">
        <v>671</v>
      </c>
      <c r="BH41" s="108" t="s">
        <v>671</v>
      </c>
      <c r="BI41" s="108"/>
      <c r="BJ41" s="108" t="s">
        <v>671</v>
      </c>
      <c r="BK41" s="108"/>
      <c r="BL41" s="108"/>
      <c r="BM41" s="108"/>
      <c r="BN41" s="108"/>
      <c r="BO41" s="108" t="s">
        <v>671</v>
      </c>
      <c r="BP41" s="108"/>
      <c r="BQ41" s="108"/>
      <c r="BR41" s="108"/>
      <c r="BS41" s="108"/>
      <c r="BT41" s="108"/>
      <c r="BU41" s="108"/>
      <c r="BV41" s="108" t="s">
        <v>671</v>
      </c>
      <c r="BW41" s="108" t="s">
        <v>671</v>
      </c>
      <c r="BX41" s="108" t="s">
        <v>671</v>
      </c>
      <c r="BY41" s="151"/>
      <c r="BZ41" s="151"/>
    </row>
    <row r="42" spans="1:78" ht="87.5">
      <c r="A42" s="114" t="s">
        <v>542</v>
      </c>
      <c r="B42" s="114" t="s">
        <v>543</v>
      </c>
      <c r="C42" s="115">
        <v>0.2</v>
      </c>
      <c r="D42" s="114" t="s">
        <v>719</v>
      </c>
      <c r="E42" s="115">
        <v>1</v>
      </c>
      <c r="F42" s="115">
        <v>1</v>
      </c>
      <c r="G42" s="115" t="s">
        <v>248</v>
      </c>
      <c r="H42" s="115" t="s">
        <v>247</v>
      </c>
      <c r="I42" s="87" t="s">
        <v>720</v>
      </c>
      <c r="J42" s="87" t="s">
        <v>650</v>
      </c>
      <c r="K42" s="87" t="s">
        <v>209</v>
      </c>
      <c r="L42" s="87" t="s">
        <v>721</v>
      </c>
      <c r="M42" s="87" t="s">
        <v>425</v>
      </c>
      <c r="N42" s="87" t="s">
        <v>426</v>
      </c>
      <c r="O42" s="87" t="s">
        <v>546</v>
      </c>
      <c r="P42" s="87" t="s">
        <v>428</v>
      </c>
      <c r="Q42" s="87" t="s">
        <v>211</v>
      </c>
      <c r="R42" s="87" t="s">
        <v>27</v>
      </c>
      <c r="S42" s="87" t="s">
        <v>508</v>
      </c>
      <c r="T42" s="116">
        <v>0</v>
      </c>
      <c r="U42" s="116">
        <v>0.5</v>
      </c>
      <c r="V42" s="116">
        <v>0.75</v>
      </c>
      <c r="W42" s="116">
        <v>1</v>
      </c>
      <c r="X42" s="116">
        <v>1</v>
      </c>
      <c r="Y42" s="117">
        <v>90200000</v>
      </c>
      <c r="Z42" s="87" t="s">
        <v>491</v>
      </c>
      <c r="AA42" s="87" t="s">
        <v>547</v>
      </c>
      <c r="AB42" s="117">
        <v>90200000</v>
      </c>
      <c r="AC42" s="116">
        <v>1</v>
      </c>
      <c r="AD42" s="87" t="s">
        <v>548</v>
      </c>
      <c r="AE42" s="118">
        <v>45748</v>
      </c>
      <c r="AF42" s="118">
        <v>46022</v>
      </c>
      <c r="AG42" s="87" t="s">
        <v>549</v>
      </c>
      <c r="AH42" s="87" t="s">
        <v>433</v>
      </c>
      <c r="AI42" s="87"/>
      <c r="AJ42" s="87"/>
      <c r="AK42" s="87"/>
      <c r="AL42" s="87"/>
      <c r="AM42" s="87"/>
      <c r="AN42" s="87"/>
      <c r="AO42" s="87"/>
      <c r="AP42" s="87"/>
      <c r="AQ42" s="87"/>
      <c r="AR42" s="87"/>
      <c r="AS42" s="87"/>
      <c r="AT42" s="87" t="s">
        <v>405</v>
      </c>
      <c r="AU42" s="87"/>
      <c r="AV42" s="87"/>
      <c r="AW42" s="87" t="s">
        <v>405</v>
      </c>
      <c r="AX42" s="87" t="s">
        <v>405</v>
      </c>
      <c r="AY42" s="87"/>
      <c r="AZ42" s="87" t="s">
        <v>405</v>
      </c>
      <c r="BA42" s="87"/>
      <c r="BB42" s="87" t="s">
        <v>405</v>
      </c>
      <c r="BC42" s="87"/>
      <c r="BD42" s="87" t="s">
        <v>405</v>
      </c>
      <c r="BE42" s="87"/>
      <c r="BF42" s="87"/>
      <c r="BG42" s="87"/>
      <c r="BH42" s="87"/>
      <c r="BI42" s="87"/>
      <c r="BJ42" s="87"/>
      <c r="BK42" s="87"/>
      <c r="BL42" s="87"/>
      <c r="BM42" s="87"/>
      <c r="BN42" s="87"/>
      <c r="BO42" s="87"/>
      <c r="BP42" s="87"/>
      <c r="BQ42" s="87"/>
      <c r="BR42" s="87"/>
      <c r="BS42" s="87"/>
      <c r="BT42" s="87"/>
      <c r="BU42" s="87"/>
      <c r="BV42" s="87"/>
      <c r="BW42" s="87"/>
      <c r="BX42" s="87"/>
    </row>
    <row r="43" spans="1:78" ht="38.25" customHeight="1">
      <c r="A43" s="114" t="s">
        <v>542</v>
      </c>
      <c r="B43" s="114" t="s">
        <v>543</v>
      </c>
      <c r="C43" s="115">
        <v>0.2</v>
      </c>
      <c r="D43" s="114" t="s">
        <v>719</v>
      </c>
      <c r="E43" s="115">
        <v>1</v>
      </c>
      <c r="F43" s="115">
        <v>1</v>
      </c>
      <c r="G43" s="115" t="s">
        <v>264</v>
      </c>
      <c r="H43" s="114" t="s">
        <v>722</v>
      </c>
      <c r="I43" s="87" t="s">
        <v>684</v>
      </c>
      <c r="J43" s="87" t="s">
        <v>503</v>
      </c>
      <c r="K43" s="87" t="s">
        <v>224</v>
      </c>
      <c r="L43" s="87" t="s">
        <v>723</v>
      </c>
      <c r="M43" s="154" t="s">
        <v>504</v>
      </c>
      <c r="N43" s="87" t="s">
        <v>503</v>
      </c>
      <c r="O43" s="87" t="s">
        <v>505</v>
      </c>
      <c r="P43" s="87" t="s">
        <v>550</v>
      </c>
      <c r="Q43" s="87" t="s">
        <v>724</v>
      </c>
      <c r="R43" s="87" t="s">
        <v>27</v>
      </c>
      <c r="S43" s="87">
        <v>100</v>
      </c>
      <c r="T43" s="119">
        <v>25</v>
      </c>
      <c r="U43" s="119">
        <v>50</v>
      </c>
      <c r="V43" s="119">
        <v>75</v>
      </c>
      <c r="W43" s="119">
        <v>100</v>
      </c>
      <c r="X43" s="119">
        <v>100</v>
      </c>
      <c r="Y43" s="117">
        <v>0</v>
      </c>
      <c r="Z43" s="116" t="s">
        <v>508</v>
      </c>
      <c r="AA43" s="87" t="s">
        <v>725</v>
      </c>
      <c r="AB43" s="117">
        <v>0</v>
      </c>
      <c r="AC43" s="116">
        <v>0.2</v>
      </c>
      <c r="AD43" s="87" t="s">
        <v>726</v>
      </c>
      <c r="AE43" s="118">
        <v>45691</v>
      </c>
      <c r="AF43" s="118">
        <v>46022</v>
      </c>
      <c r="AG43" s="87" t="s">
        <v>552</v>
      </c>
      <c r="AH43" s="87" t="s">
        <v>404</v>
      </c>
      <c r="AI43" s="87" t="s">
        <v>405</v>
      </c>
      <c r="AJ43" s="87"/>
      <c r="AK43" s="87"/>
      <c r="AL43" s="87"/>
      <c r="AM43" s="87"/>
      <c r="AN43" s="87"/>
      <c r="AO43" s="87"/>
      <c r="AP43" s="87"/>
      <c r="AQ43" s="87"/>
      <c r="AR43" s="87"/>
      <c r="AS43" s="87"/>
      <c r="AT43" s="87" t="s">
        <v>405</v>
      </c>
      <c r="AU43" s="87" t="s">
        <v>405</v>
      </c>
      <c r="AV43" s="87"/>
      <c r="AW43" s="87" t="s">
        <v>405</v>
      </c>
      <c r="AX43" s="87" t="s">
        <v>405</v>
      </c>
      <c r="AY43" s="87" t="s">
        <v>405</v>
      </c>
      <c r="AZ43" s="87" t="s">
        <v>405</v>
      </c>
      <c r="BA43" s="87" t="s">
        <v>405</v>
      </c>
      <c r="BB43" s="87" t="s">
        <v>405</v>
      </c>
      <c r="BC43" s="87"/>
      <c r="BD43" s="87"/>
      <c r="BE43" s="87"/>
      <c r="BF43" s="87" t="s">
        <v>405</v>
      </c>
      <c r="BG43" s="87"/>
      <c r="BH43" s="87"/>
      <c r="BI43" s="87"/>
      <c r="BJ43" s="87"/>
      <c r="BK43" s="87"/>
      <c r="BL43" s="87"/>
      <c r="BM43" s="87"/>
      <c r="BN43" s="87"/>
      <c r="BO43" s="87"/>
      <c r="BP43" s="87"/>
      <c r="BQ43" s="87"/>
      <c r="BR43" s="87"/>
      <c r="BS43" s="87"/>
      <c r="BT43" s="87"/>
      <c r="BU43" s="87"/>
      <c r="BV43" s="87"/>
      <c r="BW43" s="87"/>
      <c r="BX43" s="87"/>
    </row>
    <row r="44" spans="1:78" ht="39">
      <c r="A44" s="114" t="s">
        <v>542</v>
      </c>
      <c r="B44" s="114" t="s">
        <v>543</v>
      </c>
      <c r="C44" s="115">
        <v>0.2</v>
      </c>
      <c r="D44" s="114" t="s">
        <v>719</v>
      </c>
      <c r="E44" s="115">
        <v>1</v>
      </c>
      <c r="F44" s="115">
        <v>1</v>
      </c>
      <c r="G44" s="115" t="s">
        <v>264</v>
      </c>
      <c r="H44" s="114" t="s">
        <v>722</v>
      </c>
      <c r="I44" s="87" t="s">
        <v>684</v>
      </c>
      <c r="J44" s="87" t="s">
        <v>503</v>
      </c>
      <c r="K44" s="87" t="s">
        <v>224</v>
      </c>
      <c r="L44" s="87" t="s">
        <v>723</v>
      </c>
      <c r="M44" s="154"/>
      <c r="N44" s="87" t="s">
        <v>503</v>
      </c>
      <c r="O44" s="87" t="s">
        <v>505</v>
      </c>
      <c r="P44" s="87" t="s">
        <v>550</v>
      </c>
      <c r="Q44" s="87" t="s">
        <v>724</v>
      </c>
      <c r="R44" s="87" t="s">
        <v>27</v>
      </c>
      <c r="S44" s="87">
        <v>100</v>
      </c>
      <c r="T44" s="119">
        <v>25</v>
      </c>
      <c r="U44" s="119">
        <v>50</v>
      </c>
      <c r="V44" s="119">
        <v>75</v>
      </c>
      <c r="W44" s="119">
        <v>100</v>
      </c>
      <c r="X44" s="119">
        <v>100</v>
      </c>
      <c r="Y44" s="117">
        <v>0</v>
      </c>
      <c r="Z44" s="116" t="s">
        <v>508</v>
      </c>
      <c r="AA44" s="87" t="s">
        <v>727</v>
      </c>
      <c r="AB44" s="117">
        <v>0</v>
      </c>
      <c r="AC44" s="116">
        <v>0.2</v>
      </c>
      <c r="AD44" s="87" t="s">
        <v>728</v>
      </c>
      <c r="AE44" s="118">
        <v>45691</v>
      </c>
      <c r="AF44" s="118">
        <v>46022</v>
      </c>
      <c r="AG44" s="87" t="s">
        <v>552</v>
      </c>
      <c r="AH44" s="87" t="s">
        <v>404</v>
      </c>
      <c r="AI44" s="87"/>
      <c r="AJ44" s="87"/>
      <c r="AK44" s="87"/>
      <c r="AL44" s="87"/>
      <c r="AM44" s="87"/>
      <c r="AN44" s="87"/>
      <c r="AO44" s="87"/>
      <c r="AP44" s="87"/>
      <c r="AQ44" s="87"/>
      <c r="AR44" s="87"/>
      <c r="AS44" s="87"/>
      <c r="AT44" s="87" t="s">
        <v>405</v>
      </c>
      <c r="AU44" s="87" t="s">
        <v>405</v>
      </c>
      <c r="AV44" s="87"/>
      <c r="AW44" s="87" t="s">
        <v>405</v>
      </c>
      <c r="AX44" s="87" t="s">
        <v>405</v>
      </c>
      <c r="AY44" s="87" t="s">
        <v>405</v>
      </c>
      <c r="AZ44" s="87" t="s">
        <v>405</v>
      </c>
      <c r="BA44" s="87" t="s">
        <v>405</v>
      </c>
      <c r="BB44" s="87" t="s">
        <v>405</v>
      </c>
      <c r="BC44" s="87"/>
      <c r="BD44" s="87"/>
      <c r="BE44" s="87"/>
      <c r="BF44" s="87" t="s">
        <v>405</v>
      </c>
      <c r="BG44" s="87"/>
      <c r="BH44" s="87"/>
      <c r="BI44" s="87"/>
      <c r="BJ44" s="87"/>
      <c r="BK44" s="87"/>
      <c r="BL44" s="87"/>
      <c r="BM44" s="87"/>
      <c r="BN44" s="87"/>
      <c r="BO44" s="87"/>
      <c r="BP44" s="87"/>
      <c r="BQ44" s="87"/>
      <c r="BR44" s="87"/>
      <c r="BS44" s="87"/>
      <c r="BT44" s="87"/>
      <c r="BU44" s="87"/>
      <c r="BV44" s="87"/>
      <c r="BW44" s="87"/>
      <c r="BX44" s="87"/>
    </row>
    <row r="45" spans="1:78" ht="25.5" customHeight="1">
      <c r="A45" s="114" t="s">
        <v>542</v>
      </c>
      <c r="B45" s="114" t="s">
        <v>543</v>
      </c>
      <c r="C45" s="115">
        <v>0.2</v>
      </c>
      <c r="D45" s="114" t="s">
        <v>719</v>
      </c>
      <c r="E45" s="115">
        <v>1</v>
      </c>
      <c r="F45" s="115">
        <v>1</v>
      </c>
      <c r="G45" s="115" t="s">
        <v>264</v>
      </c>
      <c r="H45" s="114" t="s">
        <v>722</v>
      </c>
      <c r="I45" s="87" t="s">
        <v>684</v>
      </c>
      <c r="J45" s="87" t="s">
        <v>503</v>
      </c>
      <c r="K45" s="87" t="s">
        <v>224</v>
      </c>
      <c r="L45" s="87" t="s">
        <v>723</v>
      </c>
      <c r="M45" s="154"/>
      <c r="N45" s="87" t="s">
        <v>503</v>
      </c>
      <c r="O45" s="87" t="s">
        <v>505</v>
      </c>
      <c r="P45" s="87" t="s">
        <v>550</v>
      </c>
      <c r="Q45" s="87" t="s">
        <v>724</v>
      </c>
      <c r="R45" s="87" t="s">
        <v>27</v>
      </c>
      <c r="S45" s="87">
        <v>100</v>
      </c>
      <c r="T45" s="119">
        <v>25</v>
      </c>
      <c r="U45" s="119">
        <v>50</v>
      </c>
      <c r="V45" s="119">
        <v>75</v>
      </c>
      <c r="W45" s="119">
        <v>100</v>
      </c>
      <c r="X45" s="119">
        <v>100</v>
      </c>
      <c r="Y45" s="117">
        <v>0</v>
      </c>
      <c r="Z45" s="116" t="s">
        <v>508</v>
      </c>
      <c r="AA45" s="87" t="s">
        <v>558</v>
      </c>
      <c r="AB45" s="117">
        <v>0</v>
      </c>
      <c r="AC45" s="116">
        <v>0.2</v>
      </c>
      <c r="AD45" s="87" t="s">
        <v>729</v>
      </c>
      <c r="AE45" s="118">
        <v>45664</v>
      </c>
      <c r="AF45" s="118">
        <v>46022</v>
      </c>
      <c r="AG45" s="87" t="s">
        <v>552</v>
      </c>
      <c r="AH45" s="87" t="s">
        <v>404</v>
      </c>
      <c r="AI45" s="87"/>
      <c r="AJ45" s="87"/>
      <c r="AK45" s="87"/>
      <c r="AL45" s="87"/>
      <c r="AM45" s="87"/>
      <c r="AN45" s="87"/>
      <c r="AO45" s="87"/>
      <c r="AP45" s="87"/>
      <c r="AQ45" s="87"/>
      <c r="AR45" s="87"/>
      <c r="AS45" s="87"/>
      <c r="AT45" s="87" t="s">
        <v>405</v>
      </c>
      <c r="AU45" s="87" t="s">
        <v>405</v>
      </c>
      <c r="AV45" s="87"/>
      <c r="AW45" s="87" t="s">
        <v>405</v>
      </c>
      <c r="AX45" s="87" t="s">
        <v>405</v>
      </c>
      <c r="AY45" s="87" t="s">
        <v>405</v>
      </c>
      <c r="AZ45" s="87" t="s">
        <v>405</v>
      </c>
      <c r="BA45" s="87" t="s">
        <v>405</v>
      </c>
      <c r="BB45" s="87" t="s">
        <v>405</v>
      </c>
      <c r="BC45" s="87"/>
      <c r="BD45" s="87"/>
      <c r="BE45" s="87"/>
      <c r="BF45" s="87" t="s">
        <v>405</v>
      </c>
      <c r="BG45" s="87"/>
      <c r="BH45" s="87"/>
      <c r="BI45" s="87"/>
      <c r="BJ45" s="87"/>
      <c r="BK45" s="87"/>
      <c r="BL45" s="87"/>
      <c r="BM45" s="87"/>
      <c r="BN45" s="87"/>
      <c r="BO45" s="87"/>
      <c r="BP45" s="87"/>
      <c r="BQ45" s="87"/>
      <c r="BR45" s="87"/>
      <c r="BS45" s="87"/>
      <c r="BT45" s="87"/>
      <c r="BU45" s="87"/>
      <c r="BV45" s="87"/>
      <c r="BW45" s="87"/>
      <c r="BX45" s="87"/>
    </row>
    <row r="46" spans="1:78" ht="39">
      <c r="A46" s="114" t="s">
        <v>542</v>
      </c>
      <c r="B46" s="114" t="s">
        <v>543</v>
      </c>
      <c r="C46" s="115">
        <v>0.2</v>
      </c>
      <c r="D46" s="114" t="s">
        <v>719</v>
      </c>
      <c r="E46" s="115">
        <v>1</v>
      </c>
      <c r="F46" s="115">
        <v>1</v>
      </c>
      <c r="G46" s="115" t="s">
        <v>264</v>
      </c>
      <c r="H46" s="114" t="s">
        <v>722</v>
      </c>
      <c r="I46" s="87" t="s">
        <v>684</v>
      </c>
      <c r="J46" s="87" t="s">
        <v>503</v>
      </c>
      <c r="K46" s="87" t="s">
        <v>224</v>
      </c>
      <c r="L46" s="87" t="s">
        <v>723</v>
      </c>
      <c r="M46" s="154"/>
      <c r="N46" s="87" t="s">
        <v>503</v>
      </c>
      <c r="O46" s="87" t="s">
        <v>505</v>
      </c>
      <c r="P46" s="87" t="s">
        <v>550</v>
      </c>
      <c r="Q46" s="87" t="s">
        <v>724</v>
      </c>
      <c r="R46" s="87" t="s">
        <v>27</v>
      </c>
      <c r="S46" s="87">
        <v>100</v>
      </c>
      <c r="T46" s="119">
        <v>25</v>
      </c>
      <c r="U46" s="119">
        <v>50</v>
      </c>
      <c r="V46" s="119">
        <v>75</v>
      </c>
      <c r="W46" s="119">
        <v>100</v>
      </c>
      <c r="X46" s="119">
        <v>100</v>
      </c>
      <c r="Y46" s="117">
        <v>0</v>
      </c>
      <c r="Z46" s="116" t="s">
        <v>508</v>
      </c>
      <c r="AA46" s="87" t="s">
        <v>730</v>
      </c>
      <c r="AB46" s="117">
        <v>0</v>
      </c>
      <c r="AC46" s="116">
        <v>0.2</v>
      </c>
      <c r="AD46" s="87" t="s">
        <v>731</v>
      </c>
      <c r="AE46" s="118">
        <v>45691</v>
      </c>
      <c r="AF46" s="118">
        <v>46022</v>
      </c>
      <c r="AG46" s="87" t="s">
        <v>552</v>
      </c>
      <c r="AH46" s="87" t="s">
        <v>404</v>
      </c>
      <c r="AI46" s="87"/>
      <c r="AJ46" s="87"/>
      <c r="AK46" s="87"/>
      <c r="AL46" s="87"/>
      <c r="AM46" s="87"/>
      <c r="AN46" s="87"/>
      <c r="AO46" s="87"/>
      <c r="AP46" s="87"/>
      <c r="AQ46" s="87"/>
      <c r="AR46" s="87"/>
      <c r="AS46" s="87"/>
      <c r="AT46" s="87" t="s">
        <v>405</v>
      </c>
      <c r="AU46" s="87" t="s">
        <v>405</v>
      </c>
      <c r="AV46" s="87"/>
      <c r="AW46" s="87" t="s">
        <v>405</v>
      </c>
      <c r="AX46" s="87" t="s">
        <v>405</v>
      </c>
      <c r="AY46" s="87" t="s">
        <v>405</v>
      </c>
      <c r="AZ46" s="87" t="s">
        <v>405</v>
      </c>
      <c r="BA46" s="87" t="s">
        <v>405</v>
      </c>
      <c r="BB46" s="87" t="s">
        <v>405</v>
      </c>
      <c r="BC46" s="87"/>
      <c r="BD46" s="87"/>
      <c r="BE46" s="87"/>
      <c r="BF46" s="87" t="s">
        <v>405</v>
      </c>
      <c r="BG46" s="87"/>
      <c r="BH46" s="87"/>
      <c r="BI46" s="87"/>
      <c r="BJ46" s="87"/>
      <c r="BK46" s="87"/>
      <c r="BL46" s="87"/>
      <c r="BM46" s="87"/>
      <c r="BN46" s="87"/>
      <c r="BO46" s="87"/>
      <c r="BP46" s="87"/>
      <c r="BQ46" s="87"/>
      <c r="BR46" s="87"/>
      <c r="BS46" s="87"/>
      <c r="BT46" s="87"/>
      <c r="BU46" s="87"/>
      <c r="BV46" s="87"/>
      <c r="BW46" s="87"/>
      <c r="BX46" s="87"/>
    </row>
    <row r="47" spans="1:78" ht="39">
      <c r="A47" s="114" t="s">
        <v>542</v>
      </c>
      <c r="B47" s="114" t="s">
        <v>543</v>
      </c>
      <c r="C47" s="115">
        <v>0.2</v>
      </c>
      <c r="D47" s="114" t="s">
        <v>719</v>
      </c>
      <c r="E47" s="115">
        <v>1</v>
      </c>
      <c r="F47" s="115">
        <v>1</v>
      </c>
      <c r="G47" s="115" t="s">
        <v>732</v>
      </c>
      <c r="H47" s="114" t="s">
        <v>722</v>
      </c>
      <c r="I47" s="87" t="s">
        <v>684</v>
      </c>
      <c r="J47" s="87" t="s">
        <v>503</v>
      </c>
      <c r="K47" s="87" t="s">
        <v>733</v>
      </c>
      <c r="L47" s="87" t="s">
        <v>723</v>
      </c>
      <c r="M47" s="154"/>
      <c r="N47" s="87" t="s">
        <v>503</v>
      </c>
      <c r="O47" s="87" t="s">
        <v>505</v>
      </c>
      <c r="P47" s="87" t="s">
        <v>550</v>
      </c>
      <c r="Q47" s="87" t="s">
        <v>724</v>
      </c>
      <c r="R47" s="87" t="s">
        <v>27</v>
      </c>
      <c r="S47" s="87">
        <v>100</v>
      </c>
      <c r="T47" s="119">
        <v>25</v>
      </c>
      <c r="U47" s="119">
        <v>50</v>
      </c>
      <c r="V47" s="119">
        <v>75</v>
      </c>
      <c r="W47" s="119">
        <v>100</v>
      </c>
      <c r="X47" s="119">
        <v>100</v>
      </c>
      <c r="Y47" s="117">
        <v>0</v>
      </c>
      <c r="Z47" s="116" t="s">
        <v>508</v>
      </c>
      <c r="AA47" s="87" t="s">
        <v>734</v>
      </c>
      <c r="AB47" s="117">
        <v>0</v>
      </c>
      <c r="AC47" s="116">
        <v>0.2</v>
      </c>
      <c r="AD47" s="87" t="s">
        <v>735</v>
      </c>
      <c r="AE47" s="118">
        <v>45992</v>
      </c>
      <c r="AF47" s="118">
        <v>46022</v>
      </c>
      <c r="AG47" s="87" t="s">
        <v>552</v>
      </c>
      <c r="AH47" s="87" t="s">
        <v>404</v>
      </c>
      <c r="AI47" s="87"/>
      <c r="AJ47" s="87"/>
      <c r="AK47" s="87"/>
      <c r="AL47" s="87"/>
      <c r="AM47" s="87"/>
      <c r="AN47" s="87"/>
      <c r="AO47" s="87"/>
      <c r="AP47" s="87"/>
      <c r="AQ47" s="87"/>
      <c r="AR47" s="87"/>
      <c r="AS47" s="87"/>
      <c r="AT47" s="87" t="s">
        <v>405</v>
      </c>
      <c r="AU47" s="87" t="s">
        <v>405</v>
      </c>
      <c r="AV47" s="87"/>
      <c r="AW47" s="87" t="s">
        <v>405</v>
      </c>
      <c r="AX47" s="87" t="s">
        <v>405</v>
      </c>
      <c r="AY47" s="87" t="s">
        <v>405</v>
      </c>
      <c r="AZ47" s="87" t="s">
        <v>405</v>
      </c>
      <c r="BA47" s="87" t="s">
        <v>405</v>
      </c>
      <c r="BB47" s="87" t="s">
        <v>405</v>
      </c>
      <c r="BC47" s="87"/>
      <c r="BD47" s="87"/>
      <c r="BE47" s="87"/>
      <c r="BF47" s="87" t="s">
        <v>405</v>
      </c>
      <c r="BG47" s="87"/>
      <c r="BH47" s="87"/>
      <c r="BI47" s="87"/>
      <c r="BJ47" s="87"/>
      <c r="BK47" s="87"/>
      <c r="BL47" s="87"/>
      <c r="BM47" s="87"/>
      <c r="BN47" s="87"/>
      <c r="BO47" s="87"/>
      <c r="BP47" s="87"/>
      <c r="BQ47" s="87"/>
      <c r="BR47" s="87"/>
      <c r="BS47" s="87"/>
      <c r="BT47" s="87"/>
      <c r="BU47" s="87"/>
      <c r="BV47" s="87"/>
      <c r="BW47" s="87"/>
      <c r="BX47" s="87"/>
    </row>
    <row r="48" spans="1:78" ht="39">
      <c r="A48" s="114" t="s">
        <v>736</v>
      </c>
      <c r="B48" s="114" t="s">
        <v>543</v>
      </c>
      <c r="C48" s="115">
        <v>0.2</v>
      </c>
      <c r="D48" s="114" t="s">
        <v>719</v>
      </c>
      <c r="E48" s="115">
        <v>1</v>
      </c>
      <c r="F48" s="115">
        <v>1</v>
      </c>
      <c r="G48" s="115" t="s">
        <v>22</v>
      </c>
      <c r="H48" s="114" t="s">
        <v>737</v>
      </c>
      <c r="I48" s="87" t="s">
        <v>738</v>
      </c>
      <c r="J48" s="87" t="s">
        <v>481</v>
      </c>
      <c r="K48" s="87" t="s">
        <v>24</v>
      </c>
      <c r="L48" s="87" t="s">
        <v>739</v>
      </c>
      <c r="M48" s="87" t="s">
        <v>560</v>
      </c>
      <c r="N48" s="87" t="s">
        <v>740</v>
      </c>
      <c r="O48" s="87" t="s">
        <v>505</v>
      </c>
      <c r="P48" s="87" t="s">
        <v>741</v>
      </c>
      <c r="Q48" s="87" t="s">
        <v>742</v>
      </c>
      <c r="R48" s="87" t="s">
        <v>27</v>
      </c>
      <c r="S48" s="116">
        <v>0.94</v>
      </c>
      <c r="T48" s="116">
        <v>0.15</v>
      </c>
      <c r="U48" s="116">
        <v>0.4</v>
      </c>
      <c r="V48" s="116">
        <v>0.75</v>
      </c>
      <c r="W48" s="116">
        <v>1</v>
      </c>
      <c r="X48" s="116">
        <v>1</v>
      </c>
      <c r="Y48" s="117">
        <v>44000000</v>
      </c>
      <c r="Z48" s="116" t="s">
        <v>491</v>
      </c>
      <c r="AA48" s="87" t="s">
        <v>743</v>
      </c>
      <c r="AB48" s="117">
        <v>0</v>
      </c>
      <c r="AC48" s="116">
        <v>0.25</v>
      </c>
      <c r="AD48" s="87" t="s">
        <v>35</v>
      </c>
      <c r="AE48" s="118">
        <v>45689</v>
      </c>
      <c r="AF48" s="118">
        <v>46022</v>
      </c>
      <c r="AG48" s="87" t="s">
        <v>36</v>
      </c>
      <c r="AH48" s="87" t="s">
        <v>404</v>
      </c>
      <c r="AI48" s="87" t="s">
        <v>405</v>
      </c>
      <c r="AJ48" s="87" t="s">
        <v>661</v>
      </c>
      <c r="AK48" s="87" t="s">
        <v>661</v>
      </c>
      <c r="AL48" s="87" t="s">
        <v>661</v>
      </c>
      <c r="AM48" s="87" t="s">
        <v>661</v>
      </c>
      <c r="AN48" s="87" t="s">
        <v>661</v>
      </c>
      <c r="AO48" s="87" t="s">
        <v>661</v>
      </c>
      <c r="AP48" s="87" t="s">
        <v>661</v>
      </c>
      <c r="AQ48" s="87" t="s">
        <v>661</v>
      </c>
      <c r="AR48" s="87" t="s">
        <v>661</v>
      </c>
      <c r="AS48" s="87" t="s">
        <v>661</v>
      </c>
      <c r="AT48" s="87" t="s">
        <v>405</v>
      </c>
      <c r="AU48" s="87" t="s">
        <v>405</v>
      </c>
      <c r="AV48" s="87" t="s">
        <v>661</v>
      </c>
      <c r="AW48" s="87" t="s">
        <v>405</v>
      </c>
      <c r="AX48" s="87" t="s">
        <v>405</v>
      </c>
      <c r="AY48" s="87" t="s">
        <v>405</v>
      </c>
      <c r="AZ48" s="87" t="s">
        <v>405</v>
      </c>
      <c r="BA48" s="87" t="s">
        <v>405</v>
      </c>
      <c r="BB48" s="87" t="s">
        <v>405</v>
      </c>
      <c r="BC48" s="87" t="s">
        <v>405</v>
      </c>
      <c r="BD48" s="87" t="s">
        <v>661</v>
      </c>
      <c r="BE48" s="87" t="s">
        <v>405</v>
      </c>
      <c r="BF48" s="87" t="s">
        <v>405</v>
      </c>
      <c r="BG48" s="87" t="s">
        <v>405</v>
      </c>
      <c r="BH48" s="87" t="s">
        <v>661</v>
      </c>
      <c r="BI48" s="87" t="s">
        <v>661</v>
      </c>
      <c r="BJ48" s="87" t="s">
        <v>661</v>
      </c>
      <c r="BK48" s="87" t="s">
        <v>661</v>
      </c>
      <c r="BL48" s="87" t="s">
        <v>661</v>
      </c>
      <c r="BM48" s="87" t="s">
        <v>661</v>
      </c>
      <c r="BN48" s="87" t="s">
        <v>661</v>
      </c>
      <c r="BO48" s="87" t="s">
        <v>661</v>
      </c>
      <c r="BP48" s="87" t="s">
        <v>661</v>
      </c>
      <c r="BQ48" s="87" t="s">
        <v>661</v>
      </c>
      <c r="BR48" s="87" t="s">
        <v>661</v>
      </c>
      <c r="BS48" s="87" t="s">
        <v>661</v>
      </c>
      <c r="BT48" s="87" t="s">
        <v>661</v>
      </c>
      <c r="BU48" s="87" t="s">
        <v>661</v>
      </c>
      <c r="BV48" s="87" t="s">
        <v>661</v>
      </c>
      <c r="BW48" s="87" t="s">
        <v>661</v>
      </c>
      <c r="BX48" s="87" t="s">
        <v>661</v>
      </c>
    </row>
    <row r="49" spans="1:78" ht="39">
      <c r="A49" s="114" t="s">
        <v>736</v>
      </c>
      <c r="B49" s="114" t="s">
        <v>543</v>
      </c>
      <c r="C49" s="115">
        <v>0.2</v>
      </c>
      <c r="D49" s="114" t="s">
        <v>719</v>
      </c>
      <c r="E49" s="115">
        <v>1</v>
      </c>
      <c r="F49" s="115">
        <v>1</v>
      </c>
      <c r="G49" s="115" t="s">
        <v>22</v>
      </c>
      <c r="H49" s="114" t="s">
        <v>737</v>
      </c>
      <c r="I49" s="87" t="s">
        <v>738</v>
      </c>
      <c r="J49" s="87" t="s">
        <v>481</v>
      </c>
      <c r="K49" s="87" t="s">
        <v>24</v>
      </c>
      <c r="L49" s="87" t="s">
        <v>739</v>
      </c>
      <c r="M49" s="87" t="s">
        <v>560</v>
      </c>
      <c r="N49" s="87" t="s">
        <v>740</v>
      </c>
      <c r="O49" s="87" t="s">
        <v>505</v>
      </c>
      <c r="P49" s="87" t="s">
        <v>741</v>
      </c>
      <c r="Q49" s="87" t="s">
        <v>744</v>
      </c>
      <c r="R49" s="87" t="s">
        <v>27</v>
      </c>
      <c r="S49" s="116">
        <v>0.94</v>
      </c>
      <c r="T49" s="116">
        <v>0.15</v>
      </c>
      <c r="U49" s="116">
        <v>0.4</v>
      </c>
      <c r="V49" s="116">
        <v>0.75</v>
      </c>
      <c r="W49" s="116">
        <v>1</v>
      </c>
      <c r="X49" s="116">
        <v>1</v>
      </c>
      <c r="Y49" s="117">
        <v>44000001</v>
      </c>
      <c r="Z49" s="116" t="s">
        <v>491</v>
      </c>
      <c r="AA49" s="87" t="s">
        <v>745</v>
      </c>
      <c r="AB49" s="117">
        <v>44000000</v>
      </c>
      <c r="AC49" s="116">
        <v>0.25</v>
      </c>
      <c r="AD49" s="87" t="s">
        <v>38</v>
      </c>
      <c r="AE49" s="118">
        <v>45689</v>
      </c>
      <c r="AF49" s="118">
        <v>46022</v>
      </c>
      <c r="AG49" s="87" t="s">
        <v>33</v>
      </c>
      <c r="AH49" s="87" t="s">
        <v>404</v>
      </c>
      <c r="AI49" s="87" t="s">
        <v>661</v>
      </c>
      <c r="AJ49" s="87" t="s">
        <v>405</v>
      </c>
      <c r="AK49" s="87" t="s">
        <v>405</v>
      </c>
      <c r="AL49" s="87" t="s">
        <v>661</v>
      </c>
      <c r="AM49" s="87" t="s">
        <v>661</v>
      </c>
      <c r="AN49" s="87" t="s">
        <v>405</v>
      </c>
      <c r="AO49" s="87" t="s">
        <v>661</v>
      </c>
      <c r="AP49" s="87" t="s">
        <v>661</v>
      </c>
      <c r="AQ49" s="87" t="s">
        <v>661</v>
      </c>
      <c r="AR49" s="87" t="s">
        <v>661</v>
      </c>
      <c r="AS49" s="87" t="s">
        <v>661</v>
      </c>
      <c r="AT49" s="87" t="s">
        <v>405</v>
      </c>
      <c r="AU49" s="87" t="s">
        <v>405</v>
      </c>
      <c r="AV49" s="87" t="s">
        <v>661</v>
      </c>
      <c r="AW49" s="87" t="s">
        <v>405</v>
      </c>
      <c r="AX49" s="87" t="s">
        <v>405</v>
      </c>
      <c r="AY49" s="87" t="s">
        <v>405</v>
      </c>
      <c r="AZ49" s="87" t="s">
        <v>405</v>
      </c>
      <c r="BA49" s="87" t="s">
        <v>405</v>
      </c>
      <c r="BB49" s="87" t="s">
        <v>405</v>
      </c>
      <c r="BC49" s="87" t="s">
        <v>405</v>
      </c>
      <c r="BD49" s="87" t="s">
        <v>661</v>
      </c>
      <c r="BE49" s="87" t="s">
        <v>405</v>
      </c>
      <c r="BF49" s="87" t="s">
        <v>405</v>
      </c>
      <c r="BG49" s="87" t="s">
        <v>405</v>
      </c>
      <c r="BH49" s="87" t="s">
        <v>661</v>
      </c>
      <c r="BI49" s="87" t="s">
        <v>661</v>
      </c>
      <c r="BJ49" s="87" t="s">
        <v>661</v>
      </c>
      <c r="BK49" s="87" t="s">
        <v>661</v>
      </c>
      <c r="BL49" s="87" t="s">
        <v>661</v>
      </c>
      <c r="BM49" s="87" t="s">
        <v>661</v>
      </c>
      <c r="BN49" s="87" t="s">
        <v>661</v>
      </c>
      <c r="BO49" s="87" t="s">
        <v>405</v>
      </c>
      <c r="BP49" s="87" t="s">
        <v>661</v>
      </c>
      <c r="BQ49" s="87" t="s">
        <v>661</v>
      </c>
      <c r="BR49" s="87" t="s">
        <v>661</v>
      </c>
      <c r="BS49" s="87" t="s">
        <v>661</v>
      </c>
      <c r="BT49" s="87" t="s">
        <v>661</v>
      </c>
      <c r="BU49" s="87" t="s">
        <v>661</v>
      </c>
      <c r="BV49" s="87" t="s">
        <v>661</v>
      </c>
      <c r="BW49" s="87" t="s">
        <v>661</v>
      </c>
      <c r="BX49" s="87" t="s">
        <v>661</v>
      </c>
    </row>
    <row r="50" spans="1:78" ht="50">
      <c r="A50" s="114" t="s">
        <v>736</v>
      </c>
      <c r="B50" s="114" t="s">
        <v>543</v>
      </c>
      <c r="C50" s="115">
        <v>0.2</v>
      </c>
      <c r="D50" s="114" t="s">
        <v>719</v>
      </c>
      <c r="E50" s="115">
        <v>1</v>
      </c>
      <c r="F50" s="115">
        <v>1</v>
      </c>
      <c r="G50" s="115" t="s">
        <v>22</v>
      </c>
      <c r="H50" s="114" t="s">
        <v>737</v>
      </c>
      <c r="I50" s="87" t="s">
        <v>738</v>
      </c>
      <c r="J50" s="87" t="s">
        <v>481</v>
      </c>
      <c r="K50" s="87" t="s">
        <v>24</v>
      </c>
      <c r="L50" s="87" t="s">
        <v>739</v>
      </c>
      <c r="M50" s="87" t="s">
        <v>560</v>
      </c>
      <c r="N50" s="87" t="s">
        <v>740</v>
      </c>
      <c r="O50" s="87" t="s">
        <v>505</v>
      </c>
      <c r="P50" s="87" t="s">
        <v>741</v>
      </c>
      <c r="Q50" s="87" t="s">
        <v>746</v>
      </c>
      <c r="R50" s="87" t="s">
        <v>27</v>
      </c>
      <c r="S50" s="116">
        <v>0.94</v>
      </c>
      <c r="T50" s="116">
        <v>0.15</v>
      </c>
      <c r="U50" s="116">
        <v>0.4</v>
      </c>
      <c r="V50" s="116">
        <v>0.75</v>
      </c>
      <c r="W50" s="116">
        <v>1</v>
      </c>
      <c r="X50" s="116">
        <v>1</v>
      </c>
      <c r="Y50" s="117">
        <v>44000002</v>
      </c>
      <c r="Z50" s="116" t="s">
        <v>491</v>
      </c>
      <c r="AA50" s="87" t="s">
        <v>747</v>
      </c>
      <c r="AB50" s="117">
        <v>0</v>
      </c>
      <c r="AC50" s="116">
        <v>0.25</v>
      </c>
      <c r="AD50" s="87" t="s">
        <v>32</v>
      </c>
      <c r="AE50" s="118">
        <v>45689</v>
      </c>
      <c r="AF50" s="118">
        <v>46022</v>
      </c>
      <c r="AG50" s="87" t="s">
        <v>33</v>
      </c>
      <c r="AH50" s="87" t="s">
        <v>404</v>
      </c>
      <c r="AI50" s="87" t="s">
        <v>405</v>
      </c>
      <c r="AJ50" s="87" t="s">
        <v>661</v>
      </c>
      <c r="AK50" s="87" t="s">
        <v>661</v>
      </c>
      <c r="AL50" s="87" t="s">
        <v>661</v>
      </c>
      <c r="AM50" s="87" t="s">
        <v>661</v>
      </c>
      <c r="AN50" s="87" t="s">
        <v>661</v>
      </c>
      <c r="AO50" s="87" t="s">
        <v>661</v>
      </c>
      <c r="AP50" s="87" t="s">
        <v>661</v>
      </c>
      <c r="AQ50" s="87" t="s">
        <v>661</v>
      </c>
      <c r="AR50" s="87" t="s">
        <v>661</v>
      </c>
      <c r="AS50" s="87" t="s">
        <v>661</v>
      </c>
      <c r="AT50" s="87" t="s">
        <v>405</v>
      </c>
      <c r="AU50" s="87" t="s">
        <v>405</v>
      </c>
      <c r="AV50" s="87" t="s">
        <v>661</v>
      </c>
      <c r="AW50" s="87" t="s">
        <v>405</v>
      </c>
      <c r="AX50" s="87" t="s">
        <v>405</v>
      </c>
      <c r="AY50" s="87" t="s">
        <v>405</v>
      </c>
      <c r="AZ50" s="87" t="s">
        <v>405</v>
      </c>
      <c r="BA50" s="87" t="s">
        <v>405</v>
      </c>
      <c r="BB50" s="87" t="s">
        <v>405</v>
      </c>
      <c r="BC50" s="87" t="s">
        <v>405</v>
      </c>
      <c r="BD50" s="87" t="s">
        <v>661</v>
      </c>
      <c r="BE50" s="87" t="s">
        <v>405</v>
      </c>
      <c r="BF50" s="87" t="s">
        <v>405</v>
      </c>
      <c r="BG50" s="87" t="s">
        <v>405</v>
      </c>
      <c r="BH50" s="87" t="s">
        <v>661</v>
      </c>
      <c r="BI50" s="87" t="s">
        <v>661</v>
      </c>
      <c r="BJ50" s="87" t="s">
        <v>661</v>
      </c>
      <c r="BK50" s="87" t="s">
        <v>661</v>
      </c>
      <c r="BL50" s="87" t="s">
        <v>661</v>
      </c>
      <c r="BM50" s="87" t="s">
        <v>661</v>
      </c>
      <c r="BN50" s="87" t="s">
        <v>661</v>
      </c>
      <c r="BO50" s="87" t="s">
        <v>661</v>
      </c>
      <c r="BP50" s="87" t="s">
        <v>661</v>
      </c>
      <c r="BQ50" s="87" t="s">
        <v>661</v>
      </c>
      <c r="BR50" s="87" t="s">
        <v>661</v>
      </c>
      <c r="BS50" s="87" t="s">
        <v>661</v>
      </c>
      <c r="BT50" s="87" t="s">
        <v>661</v>
      </c>
      <c r="BU50" s="87" t="s">
        <v>661</v>
      </c>
      <c r="BV50" s="87" t="s">
        <v>661</v>
      </c>
      <c r="BW50" s="87" t="s">
        <v>661</v>
      </c>
      <c r="BX50" s="87" t="s">
        <v>661</v>
      </c>
    </row>
    <row r="51" spans="1:78" ht="39">
      <c r="A51" s="114" t="s">
        <v>736</v>
      </c>
      <c r="B51" s="114" t="s">
        <v>543</v>
      </c>
      <c r="C51" s="115">
        <v>0.2</v>
      </c>
      <c r="D51" s="114" t="s">
        <v>719</v>
      </c>
      <c r="E51" s="115">
        <v>1</v>
      </c>
      <c r="F51" s="115">
        <v>1</v>
      </c>
      <c r="G51" s="115" t="s">
        <v>22</v>
      </c>
      <c r="H51" s="114" t="s">
        <v>737</v>
      </c>
      <c r="I51" s="87" t="s">
        <v>738</v>
      </c>
      <c r="J51" s="87" t="s">
        <v>481</v>
      </c>
      <c r="K51" s="87" t="s">
        <v>24</v>
      </c>
      <c r="L51" s="87" t="s">
        <v>739</v>
      </c>
      <c r="M51" s="87" t="s">
        <v>560</v>
      </c>
      <c r="N51" s="87" t="s">
        <v>740</v>
      </c>
      <c r="O51" s="87" t="s">
        <v>505</v>
      </c>
      <c r="P51" s="87" t="s">
        <v>741</v>
      </c>
      <c r="Q51" s="87" t="s">
        <v>748</v>
      </c>
      <c r="R51" s="87" t="s">
        <v>27</v>
      </c>
      <c r="S51" s="116">
        <v>0.94</v>
      </c>
      <c r="T51" s="116">
        <v>0.15</v>
      </c>
      <c r="U51" s="116">
        <v>0.4</v>
      </c>
      <c r="V51" s="116">
        <v>0.75</v>
      </c>
      <c r="W51" s="116">
        <v>1</v>
      </c>
      <c r="X51" s="116">
        <v>1</v>
      </c>
      <c r="Y51" s="117">
        <v>44000003</v>
      </c>
      <c r="Z51" s="116" t="s">
        <v>491</v>
      </c>
      <c r="AA51" s="87" t="s">
        <v>749</v>
      </c>
      <c r="AB51" s="117">
        <v>0</v>
      </c>
      <c r="AC51" s="116">
        <v>0.25</v>
      </c>
      <c r="AD51" s="87" t="s">
        <v>40</v>
      </c>
      <c r="AE51" s="118">
        <v>45689</v>
      </c>
      <c r="AF51" s="118">
        <v>46022</v>
      </c>
      <c r="AG51" s="87" t="s">
        <v>41</v>
      </c>
      <c r="AH51" s="87" t="s">
        <v>404</v>
      </c>
      <c r="AI51" s="87" t="s">
        <v>661</v>
      </c>
      <c r="AJ51" s="87" t="s">
        <v>661</v>
      </c>
      <c r="AK51" s="87" t="s">
        <v>661</v>
      </c>
      <c r="AL51" s="87" t="s">
        <v>661</v>
      </c>
      <c r="AM51" s="87" t="s">
        <v>661</v>
      </c>
      <c r="AN51" s="87" t="s">
        <v>661</v>
      </c>
      <c r="AO51" s="87" t="s">
        <v>661</v>
      </c>
      <c r="AP51" s="87" t="s">
        <v>661</v>
      </c>
      <c r="AQ51" s="87" t="s">
        <v>661</v>
      </c>
      <c r="AR51" s="87" t="s">
        <v>661</v>
      </c>
      <c r="AS51" s="87" t="s">
        <v>661</v>
      </c>
      <c r="AT51" s="87" t="s">
        <v>405</v>
      </c>
      <c r="AU51" s="87" t="s">
        <v>405</v>
      </c>
      <c r="AV51" s="87" t="s">
        <v>661</v>
      </c>
      <c r="AW51" s="87" t="s">
        <v>405</v>
      </c>
      <c r="AX51" s="87" t="s">
        <v>405</v>
      </c>
      <c r="AY51" s="87" t="s">
        <v>405</v>
      </c>
      <c r="AZ51" s="87" t="s">
        <v>405</v>
      </c>
      <c r="BA51" s="87" t="s">
        <v>405</v>
      </c>
      <c r="BB51" s="87" t="s">
        <v>405</v>
      </c>
      <c r="BC51" s="87" t="s">
        <v>405</v>
      </c>
      <c r="BD51" s="87" t="s">
        <v>661</v>
      </c>
      <c r="BE51" s="87" t="s">
        <v>405</v>
      </c>
      <c r="BF51" s="87" t="s">
        <v>405</v>
      </c>
      <c r="BG51" s="87" t="s">
        <v>405</v>
      </c>
      <c r="BH51" s="87" t="s">
        <v>661</v>
      </c>
      <c r="BI51" s="87" t="s">
        <v>661</v>
      </c>
      <c r="BJ51" s="87" t="s">
        <v>661</v>
      </c>
      <c r="BK51" s="87" t="s">
        <v>661</v>
      </c>
      <c r="BL51" s="87" t="s">
        <v>661</v>
      </c>
      <c r="BM51" s="87" t="s">
        <v>661</v>
      </c>
      <c r="BN51" s="87" t="s">
        <v>661</v>
      </c>
      <c r="BO51" s="87" t="s">
        <v>661</v>
      </c>
      <c r="BP51" s="87" t="s">
        <v>661</v>
      </c>
      <c r="BQ51" s="87" t="s">
        <v>661</v>
      </c>
      <c r="BR51" s="87" t="s">
        <v>661</v>
      </c>
      <c r="BS51" s="87" t="s">
        <v>661</v>
      </c>
      <c r="BT51" s="87" t="s">
        <v>661</v>
      </c>
      <c r="BU51" s="87" t="s">
        <v>661</v>
      </c>
      <c r="BV51" s="87" t="s">
        <v>661</v>
      </c>
      <c r="BW51" s="87" t="s">
        <v>661</v>
      </c>
      <c r="BX51" s="87" t="s">
        <v>661</v>
      </c>
    </row>
    <row r="52" spans="1:78" ht="87.5">
      <c r="A52" s="114" t="s">
        <v>542</v>
      </c>
      <c r="B52" s="114" t="s">
        <v>543</v>
      </c>
      <c r="C52" s="115">
        <v>0.2</v>
      </c>
      <c r="D52" s="114" t="s">
        <v>719</v>
      </c>
      <c r="E52" s="115">
        <v>1</v>
      </c>
      <c r="F52" s="115">
        <v>1</v>
      </c>
      <c r="G52" s="115" t="s">
        <v>42</v>
      </c>
      <c r="H52" s="114" t="s">
        <v>750</v>
      </c>
      <c r="I52" s="87" t="s">
        <v>751</v>
      </c>
      <c r="J52" s="87" t="s">
        <v>481</v>
      </c>
      <c r="K52" s="87" t="s">
        <v>44</v>
      </c>
      <c r="L52" s="87" t="s">
        <v>752</v>
      </c>
      <c r="M52" s="87" t="s">
        <v>563</v>
      </c>
      <c r="N52" s="87" t="s">
        <v>481</v>
      </c>
      <c r="O52" s="87" t="s">
        <v>505</v>
      </c>
      <c r="P52" s="87" t="s">
        <v>564</v>
      </c>
      <c r="Q52" s="87" t="s">
        <v>753</v>
      </c>
      <c r="R52" s="87" t="s">
        <v>27</v>
      </c>
      <c r="S52" s="87" t="s">
        <v>508</v>
      </c>
      <c r="T52" s="116">
        <v>1</v>
      </c>
      <c r="U52" s="116">
        <v>1</v>
      </c>
      <c r="V52" s="116">
        <v>1</v>
      </c>
      <c r="W52" s="116">
        <v>1</v>
      </c>
      <c r="X52" s="116">
        <v>1</v>
      </c>
      <c r="Y52" s="117">
        <v>160000000</v>
      </c>
      <c r="Z52" s="87" t="s">
        <v>491</v>
      </c>
      <c r="AA52" s="87" t="s">
        <v>754</v>
      </c>
      <c r="AB52" s="117">
        <v>0</v>
      </c>
      <c r="AC52" s="116">
        <v>0.3</v>
      </c>
      <c r="AD52" s="87" t="s">
        <v>52</v>
      </c>
      <c r="AE52" s="118">
        <v>45658</v>
      </c>
      <c r="AF52" s="118">
        <v>45688</v>
      </c>
      <c r="AG52" s="87" t="s">
        <v>755</v>
      </c>
      <c r="AH52" s="87" t="s">
        <v>404</v>
      </c>
      <c r="AI52" s="87" t="s">
        <v>405</v>
      </c>
      <c r="AJ52" s="87"/>
      <c r="AK52" s="87"/>
      <c r="AL52" s="87"/>
      <c r="AM52" s="87"/>
      <c r="AN52" s="87"/>
      <c r="AO52" s="87"/>
      <c r="AP52" s="87"/>
      <c r="AQ52" s="87"/>
      <c r="AR52" s="87"/>
      <c r="AS52" s="87"/>
      <c r="AT52" s="87" t="s">
        <v>405</v>
      </c>
      <c r="AU52" s="87" t="s">
        <v>405</v>
      </c>
      <c r="AV52" s="87"/>
      <c r="AW52" s="87" t="s">
        <v>405</v>
      </c>
      <c r="AX52" s="87" t="s">
        <v>405</v>
      </c>
      <c r="AY52" s="87" t="s">
        <v>405</v>
      </c>
      <c r="AZ52" s="87" t="s">
        <v>405</v>
      </c>
      <c r="BA52" s="87" t="s">
        <v>405</v>
      </c>
      <c r="BB52" s="87" t="s">
        <v>405</v>
      </c>
      <c r="BC52" s="87" t="s">
        <v>405</v>
      </c>
      <c r="BD52" s="87"/>
      <c r="BE52" s="87" t="s">
        <v>405</v>
      </c>
      <c r="BF52" s="87" t="s">
        <v>405</v>
      </c>
      <c r="BG52" s="87" t="s">
        <v>405</v>
      </c>
      <c r="BH52" s="87"/>
      <c r="BI52" s="87"/>
      <c r="BJ52" s="87"/>
      <c r="BK52" s="87"/>
      <c r="BL52" s="87"/>
      <c r="BM52" s="87"/>
      <c r="BN52" s="87"/>
      <c r="BO52" s="87"/>
      <c r="BP52" s="87" t="s">
        <v>405</v>
      </c>
      <c r="BQ52" s="87" t="s">
        <v>405</v>
      </c>
      <c r="BR52" s="87" t="s">
        <v>405</v>
      </c>
      <c r="BS52" s="87" t="s">
        <v>405</v>
      </c>
      <c r="BT52" s="87" t="s">
        <v>405</v>
      </c>
      <c r="BU52" s="87" t="s">
        <v>405</v>
      </c>
      <c r="BV52" s="87"/>
      <c r="BW52" s="87"/>
      <c r="BX52" s="87"/>
    </row>
    <row r="53" spans="1:78" ht="87.5">
      <c r="A53" s="114" t="s">
        <v>542</v>
      </c>
      <c r="B53" s="114" t="s">
        <v>543</v>
      </c>
      <c r="C53" s="115">
        <v>0.2</v>
      </c>
      <c r="D53" s="114" t="s">
        <v>719</v>
      </c>
      <c r="E53" s="115">
        <v>1</v>
      </c>
      <c r="F53" s="115">
        <v>1</v>
      </c>
      <c r="G53" s="115" t="s">
        <v>42</v>
      </c>
      <c r="H53" s="114" t="s">
        <v>750</v>
      </c>
      <c r="I53" s="87" t="s">
        <v>751</v>
      </c>
      <c r="J53" s="87" t="s">
        <v>481</v>
      </c>
      <c r="K53" s="87" t="s">
        <v>44</v>
      </c>
      <c r="L53" s="87" t="s">
        <v>752</v>
      </c>
      <c r="M53" s="87" t="s">
        <v>563</v>
      </c>
      <c r="N53" s="87" t="s">
        <v>481</v>
      </c>
      <c r="O53" s="87" t="s">
        <v>505</v>
      </c>
      <c r="P53" s="87" t="s">
        <v>564</v>
      </c>
      <c r="Q53" s="87" t="s">
        <v>753</v>
      </c>
      <c r="R53" s="87" t="s">
        <v>27</v>
      </c>
      <c r="S53" s="87" t="s">
        <v>508</v>
      </c>
      <c r="T53" s="116">
        <v>0.25</v>
      </c>
      <c r="U53" s="116">
        <v>0.25</v>
      </c>
      <c r="V53" s="116">
        <v>0.25</v>
      </c>
      <c r="W53" s="116">
        <v>0.25</v>
      </c>
      <c r="X53" s="116">
        <v>1</v>
      </c>
      <c r="Y53" s="117">
        <v>0</v>
      </c>
      <c r="Z53" s="87" t="s">
        <v>491</v>
      </c>
      <c r="AA53" s="87" t="s">
        <v>67</v>
      </c>
      <c r="AB53" s="117">
        <v>240000000</v>
      </c>
      <c r="AC53" s="116">
        <v>0.6</v>
      </c>
      <c r="AD53" s="87" t="s">
        <v>68</v>
      </c>
      <c r="AE53" s="118">
        <v>45689</v>
      </c>
      <c r="AF53" s="118">
        <v>46022</v>
      </c>
      <c r="AG53" s="87" t="s">
        <v>755</v>
      </c>
      <c r="AH53" s="87" t="s">
        <v>404</v>
      </c>
      <c r="AI53" s="87"/>
      <c r="AJ53" s="87" t="s">
        <v>405</v>
      </c>
      <c r="AK53" s="87" t="s">
        <v>405</v>
      </c>
      <c r="AL53" s="87"/>
      <c r="AM53" s="87"/>
      <c r="AN53" s="87" t="s">
        <v>405</v>
      </c>
      <c r="AO53" s="87"/>
      <c r="AP53" s="87"/>
      <c r="AQ53" s="87"/>
      <c r="AR53" s="87"/>
      <c r="AS53" s="87"/>
      <c r="AT53" s="87" t="s">
        <v>405</v>
      </c>
      <c r="AU53" s="87" t="s">
        <v>405</v>
      </c>
      <c r="AV53" s="87"/>
      <c r="AW53" s="87" t="s">
        <v>405</v>
      </c>
      <c r="AX53" s="87" t="s">
        <v>405</v>
      </c>
      <c r="AY53" s="87" t="s">
        <v>405</v>
      </c>
      <c r="AZ53" s="87" t="s">
        <v>405</v>
      </c>
      <c r="BA53" s="87" t="s">
        <v>405</v>
      </c>
      <c r="BB53" s="87" t="s">
        <v>405</v>
      </c>
      <c r="BC53" s="87" t="s">
        <v>405</v>
      </c>
      <c r="BD53" s="87"/>
      <c r="BE53" s="87" t="s">
        <v>405</v>
      </c>
      <c r="BF53" s="87" t="s">
        <v>405</v>
      </c>
      <c r="BG53" s="87" t="s">
        <v>405</v>
      </c>
      <c r="BH53" s="87"/>
      <c r="BI53" s="87"/>
      <c r="BJ53" s="87"/>
      <c r="BK53" s="87"/>
      <c r="BL53" s="87"/>
      <c r="BM53" s="87"/>
      <c r="BN53" s="87"/>
      <c r="BO53" s="87" t="s">
        <v>405</v>
      </c>
      <c r="BP53" s="87" t="s">
        <v>405</v>
      </c>
      <c r="BQ53" s="87" t="s">
        <v>405</v>
      </c>
      <c r="BR53" s="87" t="s">
        <v>405</v>
      </c>
      <c r="BS53" s="87" t="s">
        <v>405</v>
      </c>
      <c r="BT53" s="87" t="s">
        <v>405</v>
      </c>
      <c r="BU53" s="87" t="s">
        <v>405</v>
      </c>
      <c r="BV53" s="87"/>
      <c r="BW53" s="87"/>
      <c r="BX53" s="87"/>
    </row>
    <row r="54" spans="1:78" ht="87.5">
      <c r="A54" s="114" t="s">
        <v>542</v>
      </c>
      <c r="B54" s="114" t="s">
        <v>543</v>
      </c>
      <c r="C54" s="115">
        <v>0.2</v>
      </c>
      <c r="D54" s="114" t="s">
        <v>719</v>
      </c>
      <c r="E54" s="115">
        <v>1</v>
      </c>
      <c r="F54" s="115">
        <v>1</v>
      </c>
      <c r="G54" s="115" t="s">
        <v>42</v>
      </c>
      <c r="H54" s="114" t="s">
        <v>750</v>
      </c>
      <c r="I54" s="87" t="s">
        <v>751</v>
      </c>
      <c r="J54" s="87" t="s">
        <v>481</v>
      </c>
      <c r="K54" s="87" t="s">
        <v>44</v>
      </c>
      <c r="L54" s="87" t="s">
        <v>752</v>
      </c>
      <c r="M54" s="87" t="s">
        <v>563</v>
      </c>
      <c r="N54" s="87" t="s">
        <v>481</v>
      </c>
      <c r="O54" s="87" t="s">
        <v>505</v>
      </c>
      <c r="P54" s="87" t="s">
        <v>564</v>
      </c>
      <c r="Q54" s="87" t="s">
        <v>753</v>
      </c>
      <c r="R54" s="87" t="s">
        <v>27</v>
      </c>
      <c r="S54" s="87" t="s">
        <v>508</v>
      </c>
      <c r="T54" s="116">
        <v>0</v>
      </c>
      <c r="U54" s="116">
        <v>0</v>
      </c>
      <c r="V54" s="116">
        <v>0</v>
      </c>
      <c r="W54" s="116">
        <v>1</v>
      </c>
      <c r="X54" s="116">
        <v>1</v>
      </c>
      <c r="Y54" s="117">
        <v>0</v>
      </c>
      <c r="Z54" s="87" t="s">
        <v>491</v>
      </c>
      <c r="AA54" s="87" t="s">
        <v>756</v>
      </c>
      <c r="AB54" s="117">
        <v>0</v>
      </c>
      <c r="AC54" s="116">
        <v>0.1</v>
      </c>
      <c r="AD54" s="87" t="s">
        <v>61</v>
      </c>
      <c r="AE54" s="118">
        <v>46008</v>
      </c>
      <c r="AF54" s="118">
        <v>46022</v>
      </c>
      <c r="AG54" s="87" t="s">
        <v>755</v>
      </c>
      <c r="AH54" s="87" t="s">
        <v>404</v>
      </c>
      <c r="AI54" s="87"/>
      <c r="AJ54" s="87"/>
      <c r="AK54" s="87"/>
      <c r="AL54" s="87"/>
      <c r="AM54" s="87"/>
      <c r="AN54" s="87"/>
      <c r="AO54" s="87"/>
      <c r="AP54" s="87"/>
      <c r="AQ54" s="87"/>
      <c r="AR54" s="87"/>
      <c r="AS54" s="87"/>
      <c r="AT54" s="87" t="s">
        <v>405</v>
      </c>
      <c r="AU54" s="87" t="s">
        <v>405</v>
      </c>
      <c r="AV54" s="87"/>
      <c r="AW54" s="87" t="s">
        <v>405</v>
      </c>
      <c r="AX54" s="87" t="s">
        <v>405</v>
      </c>
      <c r="AY54" s="87" t="s">
        <v>405</v>
      </c>
      <c r="AZ54" s="87" t="s">
        <v>405</v>
      </c>
      <c r="BA54" s="87" t="s">
        <v>405</v>
      </c>
      <c r="BB54" s="87" t="s">
        <v>405</v>
      </c>
      <c r="BC54" s="87" t="s">
        <v>405</v>
      </c>
      <c r="BD54" s="87"/>
      <c r="BE54" s="87" t="s">
        <v>405</v>
      </c>
      <c r="BF54" s="87" t="s">
        <v>405</v>
      </c>
      <c r="BG54" s="87" t="s">
        <v>405</v>
      </c>
      <c r="BH54" s="87"/>
      <c r="BI54" s="87"/>
      <c r="BJ54" s="87"/>
      <c r="BK54" s="87"/>
      <c r="BL54" s="87"/>
      <c r="BM54" s="87"/>
      <c r="BN54" s="87"/>
      <c r="BO54" s="87"/>
      <c r="BP54" s="87" t="s">
        <v>405</v>
      </c>
      <c r="BQ54" s="87" t="s">
        <v>405</v>
      </c>
      <c r="BR54" s="87" t="s">
        <v>405</v>
      </c>
      <c r="BS54" s="87" t="s">
        <v>405</v>
      </c>
      <c r="BT54" s="87" t="s">
        <v>405</v>
      </c>
      <c r="BU54" s="87" t="s">
        <v>405</v>
      </c>
      <c r="BV54" s="87"/>
      <c r="BW54" s="87"/>
      <c r="BX54" s="87"/>
    </row>
    <row r="55" spans="1:78" ht="39">
      <c r="A55" s="114" t="s">
        <v>736</v>
      </c>
      <c r="B55" s="114" t="s">
        <v>543</v>
      </c>
      <c r="C55" s="155">
        <v>0.2</v>
      </c>
      <c r="D55" s="114" t="s">
        <v>719</v>
      </c>
      <c r="E55" s="115">
        <v>1</v>
      </c>
      <c r="F55" s="115">
        <v>1</v>
      </c>
      <c r="G55" s="114" t="s">
        <v>69</v>
      </c>
      <c r="H55" s="114" t="s">
        <v>757</v>
      </c>
      <c r="I55" s="87" t="s">
        <v>758</v>
      </c>
      <c r="J55" s="87" t="s">
        <v>481</v>
      </c>
      <c r="K55" s="87" t="s">
        <v>89</v>
      </c>
      <c r="L55" s="87" t="s">
        <v>759</v>
      </c>
      <c r="M55" s="87" t="s">
        <v>567</v>
      </c>
      <c r="N55" s="87" t="s">
        <v>481</v>
      </c>
      <c r="O55" s="87" t="s">
        <v>505</v>
      </c>
      <c r="P55" s="87" t="s">
        <v>760</v>
      </c>
      <c r="Q55" s="87" t="s">
        <v>759</v>
      </c>
      <c r="R55" s="87" t="s">
        <v>27</v>
      </c>
      <c r="S55" s="87" t="s">
        <v>508</v>
      </c>
      <c r="T55" s="156">
        <v>0.15</v>
      </c>
      <c r="U55" s="156">
        <v>0.5</v>
      </c>
      <c r="V55" s="156">
        <v>0.65</v>
      </c>
      <c r="W55" s="156">
        <v>1</v>
      </c>
      <c r="X55" s="156">
        <v>1</v>
      </c>
      <c r="Y55" s="117">
        <v>24000000</v>
      </c>
      <c r="Z55" s="87" t="s">
        <v>491</v>
      </c>
      <c r="AA55" s="87" t="s">
        <v>95</v>
      </c>
      <c r="AB55" s="87" t="s">
        <v>761</v>
      </c>
      <c r="AC55" s="156">
        <v>0.34</v>
      </c>
      <c r="AD55" s="87" t="s">
        <v>96</v>
      </c>
      <c r="AE55" s="118">
        <v>45689</v>
      </c>
      <c r="AF55" s="118">
        <v>46022</v>
      </c>
      <c r="AG55" s="87" t="s">
        <v>762</v>
      </c>
      <c r="AH55" s="87" t="s">
        <v>404</v>
      </c>
      <c r="AI55" s="87" t="s">
        <v>661</v>
      </c>
      <c r="AJ55" s="87" t="s">
        <v>405</v>
      </c>
      <c r="AK55" s="87" t="s">
        <v>405</v>
      </c>
      <c r="AL55" s="87" t="s">
        <v>661</v>
      </c>
      <c r="AM55" s="87" t="s">
        <v>661</v>
      </c>
      <c r="AN55" s="87" t="s">
        <v>405</v>
      </c>
      <c r="AO55" s="87" t="s">
        <v>661</v>
      </c>
      <c r="AP55" s="87" t="s">
        <v>661</v>
      </c>
      <c r="AQ55" s="87" t="s">
        <v>661</v>
      </c>
      <c r="AR55" s="87" t="s">
        <v>661</v>
      </c>
      <c r="AS55" s="87" t="s">
        <v>661</v>
      </c>
      <c r="AT55" s="87" t="s">
        <v>405</v>
      </c>
      <c r="AU55" s="87" t="s">
        <v>405</v>
      </c>
      <c r="AV55" s="87" t="s">
        <v>661</v>
      </c>
      <c r="AW55" s="87" t="s">
        <v>405</v>
      </c>
      <c r="AX55" s="87" t="s">
        <v>405</v>
      </c>
      <c r="AY55" s="87" t="s">
        <v>405</v>
      </c>
      <c r="AZ55" s="87" t="s">
        <v>405</v>
      </c>
      <c r="BA55" s="87" t="s">
        <v>405</v>
      </c>
      <c r="BB55" s="87" t="s">
        <v>405</v>
      </c>
      <c r="BC55" s="87" t="s">
        <v>405</v>
      </c>
      <c r="BD55" s="87" t="s">
        <v>661</v>
      </c>
      <c r="BE55" s="87" t="s">
        <v>405</v>
      </c>
      <c r="BF55" s="87" t="s">
        <v>405</v>
      </c>
      <c r="BG55" s="87" t="s">
        <v>405</v>
      </c>
      <c r="BH55" s="87" t="s">
        <v>661</v>
      </c>
      <c r="BI55" s="87" t="s">
        <v>661</v>
      </c>
      <c r="BJ55" s="87" t="s">
        <v>661</v>
      </c>
      <c r="BK55" s="87" t="s">
        <v>661</v>
      </c>
      <c r="BL55" s="87" t="s">
        <v>661</v>
      </c>
      <c r="BM55" s="87" t="s">
        <v>661</v>
      </c>
      <c r="BN55" s="87" t="s">
        <v>661</v>
      </c>
      <c r="BO55" s="87" t="s">
        <v>405</v>
      </c>
      <c r="BP55" s="87" t="s">
        <v>661</v>
      </c>
      <c r="BQ55" s="87" t="s">
        <v>661</v>
      </c>
      <c r="BR55" s="87" t="s">
        <v>661</v>
      </c>
      <c r="BS55" s="87" t="s">
        <v>661</v>
      </c>
      <c r="BT55" s="87" t="s">
        <v>661</v>
      </c>
      <c r="BU55" s="87" t="s">
        <v>661</v>
      </c>
      <c r="BV55" s="87" t="s">
        <v>661</v>
      </c>
      <c r="BW55" s="87" t="s">
        <v>661</v>
      </c>
      <c r="BX55" s="87" t="s">
        <v>661</v>
      </c>
      <c r="BY55" s="145" t="s">
        <v>623</v>
      </c>
      <c r="BZ55" s="146"/>
    </row>
    <row r="56" spans="1:78" ht="78" customHeight="1">
      <c r="A56" s="114" t="s">
        <v>736</v>
      </c>
      <c r="B56" s="114" t="s">
        <v>543</v>
      </c>
      <c r="C56" s="155">
        <v>0.2</v>
      </c>
      <c r="D56" s="114" t="s">
        <v>719</v>
      </c>
      <c r="E56" s="115">
        <v>1</v>
      </c>
      <c r="F56" s="115">
        <v>1</v>
      </c>
      <c r="G56" s="114" t="s">
        <v>69</v>
      </c>
      <c r="H56" s="114" t="s">
        <v>757</v>
      </c>
      <c r="I56" s="87" t="s">
        <v>758</v>
      </c>
      <c r="J56" s="87" t="s">
        <v>481</v>
      </c>
      <c r="K56" s="87" t="s">
        <v>80</v>
      </c>
      <c r="L56" s="87" t="s">
        <v>759</v>
      </c>
      <c r="M56" s="87" t="s">
        <v>567</v>
      </c>
      <c r="N56" s="87" t="s">
        <v>481</v>
      </c>
      <c r="O56" s="87" t="s">
        <v>505</v>
      </c>
      <c r="P56" s="87" t="s">
        <v>760</v>
      </c>
      <c r="Q56" s="87" t="s">
        <v>759</v>
      </c>
      <c r="R56" s="87" t="s">
        <v>27</v>
      </c>
      <c r="S56" s="87" t="s">
        <v>508</v>
      </c>
      <c r="T56" s="156">
        <v>0.15</v>
      </c>
      <c r="U56" s="156">
        <v>0.5</v>
      </c>
      <c r="V56" s="156">
        <v>0.65</v>
      </c>
      <c r="W56" s="156">
        <v>1</v>
      </c>
      <c r="X56" s="156">
        <v>1</v>
      </c>
      <c r="Y56" s="117">
        <v>24000000</v>
      </c>
      <c r="Z56" s="87" t="s">
        <v>491</v>
      </c>
      <c r="AA56" s="87" t="s">
        <v>763</v>
      </c>
      <c r="AB56" s="87" t="s">
        <v>661</v>
      </c>
      <c r="AC56" s="156">
        <v>0.33</v>
      </c>
      <c r="AD56" s="87" t="s">
        <v>764</v>
      </c>
      <c r="AE56" s="118">
        <v>45717</v>
      </c>
      <c r="AF56" s="118">
        <v>46022</v>
      </c>
      <c r="AG56" s="87" t="s">
        <v>765</v>
      </c>
      <c r="AH56" s="87" t="s">
        <v>404</v>
      </c>
      <c r="AI56" s="87" t="s">
        <v>661</v>
      </c>
      <c r="AJ56" s="87" t="s">
        <v>405</v>
      </c>
      <c r="AK56" s="87" t="s">
        <v>405</v>
      </c>
      <c r="AL56" s="87" t="s">
        <v>661</v>
      </c>
      <c r="AM56" s="87" t="s">
        <v>661</v>
      </c>
      <c r="AN56" s="87" t="s">
        <v>405</v>
      </c>
      <c r="AO56" s="87" t="s">
        <v>661</v>
      </c>
      <c r="AP56" s="87" t="s">
        <v>661</v>
      </c>
      <c r="AQ56" s="87" t="s">
        <v>661</v>
      </c>
      <c r="AR56" s="87" t="s">
        <v>661</v>
      </c>
      <c r="AS56" s="87" t="s">
        <v>661</v>
      </c>
      <c r="AT56" s="87" t="s">
        <v>661</v>
      </c>
      <c r="AU56" s="87" t="s">
        <v>661</v>
      </c>
      <c r="AV56" s="87" t="s">
        <v>661</v>
      </c>
      <c r="AW56" s="87" t="s">
        <v>661</v>
      </c>
      <c r="AX56" s="87" t="s">
        <v>661</v>
      </c>
      <c r="AY56" s="87" t="s">
        <v>661</v>
      </c>
      <c r="AZ56" s="87" t="s">
        <v>661</v>
      </c>
      <c r="BA56" s="87" t="s">
        <v>661</v>
      </c>
      <c r="BB56" s="87" t="s">
        <v>661</v>
      </c>
      <c r="BC56" s="87" t="s">
        <v>661</v>
      </c>
      <c r="BD56" s="87" t="s">
        <v>661</v>
      </c>
      <c r="BE56" s="87" t="s">
        <v>661</v>
      </c>
      <c r="BF56" s="87" t="s">
        <v>661</v>
      </c>
      <c r="BG56" s="87" t="s">
        <v>661</v>
      </c>
      <c r="BH56" s="87" t="s">
        <v>661</v>
      </c>
      <c r="BI56" s="87" t="s">
        <v>661</v>
      </c>
      <c r="BJ56" s="87" t="s">
        <v>661</v>
      </c>
      <c r="BK56" s="87" t="s">
        <v>661</v>
      </c>
      <c r="BL56" s="87" t="s">
        <v>661</v>
      </c>
      <c r="BM56" s="87" t="s">
        <v>661</v>
      </c>
      <c r="BN56" s="87" t="s">
        <v>661</v>
      </c>
      <c r="BO56" s="87" t="s">
        <v>661</v>
      </c>
      <c r="BP56" s="87" t="s">
        <v>661</v>
      </c>
      <c r="BQ56" s="87" t="s">
        <v>661</v>
      </c>
      <c r="BR56" s="87" t="s">
        <v>661</v>
      </c>
      <c r="BS56" s="87" t="s">
        <v>661</v>
      </c>
      <c r="BT56" s="87" t="s">
        <v>661</v>
      </c>
      <c r="BU56" s="87" t="s">
        <v>661</v>
      </c>
      <c r="BV56" s="87" t="s">
        <v>661</v>
      </c>
      <c r="BW56" s="87" t="s">
        <v>661</v>
      </c>
      <c r="BX56" s="87" t="s">
        <v>661</v>
      </c>
      <c r="BY56" s="145"/>
      <c r="BZ56" s="146"/>
    </row>
    <row r="57" spans="1:78" ht="62.25" customHeight="1">
      <c r="A57" s="114" t="s">
        <v>736</v>
      </c>
      <c r="B57" s="114" t="s">
        <v>543</v>
      </c>
      <c r="C57" s="155">
        <v>0.2</v>
      </c>
      <c r="D57" s="114" t="s">
        <v>719</v>
      </c>
      <c r="E57" s="115">
        <v>1</v>
      </c>
      <c r="F57" s="115">
        <v>1</v>
      </c>
      <c r="G57" s="114" t="s">
        <v>69</v>
      </c>
      <c r="H57" s="114" t="s">
        <v>757</v>
      </c>
      <c r="I57" s="87" t="s">
        <v>758</v>
      </c>
      <c r="J57" s="87" t="s">
        <v>481</v>
      </c>
      <c r="K57" s="87" t="s">
        <v>80</v>
      </c>
      <c r="L57" s="87" t="s">
        <v>759</v>
      </c>
      <c r="M57" s="87" t="s">
        <v>567</v>
      </c>
      <c r="N57" s="87" t="s">
        <v>481</v>
      </c>
      <c r="O57" s="87" t="s">
        <v>505</v>
      </c>
      <c r="P57" s="87" t="s">
        <v>760</v>
      </c>
      <c r="Q57" s="87" t="s">
        <v>759</v>
      </c>
      <c r="R57" s="87" t="s">
        <v>27</v>
      </c>
      <c r="S57" s="87" t="s">
        <v>508</v>
      </c>
      <c r="T57" s="156">
        <v>0.15</v>
      </c>
      <c r="U57" s="156">
        <v>0.5</v>
      </c>
      <c r="V57" s="156">
        <v>0.65</v>
      </c>
      <c r="W57" s="156">
        <v>1</v>
      </c>
      <c r="X57" s="156">
        <v>1</v>
      </c>
      <c r="Y57" s="117">
        <v>24000000</v>
      </c>
      <c r="Z57" s="87" t="s">
        <v>491</v>
      </c>
      <c r="AA57" s="87" t="s">
        <v>766</v>
      </c>
      <c r="AB57" s="87" t="s">
        <v>661</v>
      </c>
      <c r="AC57" s="156">
        <v>0.33</v>
      </c>
      <c r="AD57" s="87" t="s">
        <v>767</v>
      </c>
      <c r="AE57" s="118">
        <v>45717</v>
      </c>
      <c r="AF57" s="118">
        <v>46022</v>
      </c>
      <c r="AG57" s="87" t="s">
        <v>88</v>
      </c>
      <c r="AH57" s="87" t="s">
        <v>404</v>
      </c>
      <c r="AI57" s="87" t="s">
        <v>661</v>
      </c>
      <c r="AJ57" s="87" t="s">
        <v>405</v>
      </c>
      <c r="AK57" s="87" t="s">
        <v>405</v>
      </c>
      <c r="AL57" s="87" t="s">
        <v>661</v>
      </c>
      <c r="AM57" s="87" t="s">
        <v>661</v>
      </c>
      <c r="AN57" s="87" t="s">
        <v>405</v>
      </c>
      <c r="AO57" s="87" t="s">
        <v>661</v>
      </c>
      <c r="AP57" s="87" t="s">
        <v>661</v>
      </c>
      <c r="AQ57" s="87" t="s">
        <v>661</v>
      </c>
      <c r="AR57" s="87" t="s">
        <v>661</v>
      </c>
      <c r="AS57" s="87" t="s">
        <v>661</v>
      </c>
      <c r="AT57" s="87" t="s">
        <v>661</v>
      </c>
      <c r="AU57" s="87" t="s">
        <v>661</v>
      </c>
      <c r="AV57" s="87" t="s">
        <v>661</v>
      </c>
      <c r="AW57" s="87" t="s">
        <v>661</v>
      </c>
      <c r="AX57" s="87" t="s">
        <v>661</v>
      </c>
      <c r="AY57" s="87" t="s">
        <v>661</v>
      </c>
      <c r="AZ57" s="87" t="s">
        <v>661</v>
      </c>
      <c r="BA57" s="87" t="s">
        <v>661</v>
      </c>
      <c r="BB57" s="87" t="s">
        <v>661</v>
      </c>
      <c r="BC57" s="87" t="s">
        <v>661</v>
      </c>
      <c r="BD57" s="87" t="s">
        <v>661</v>
      </c>
      <c r="BE57" s="87" t="s">
        <v>661</v>
      </c>
      <c r="BF57" s="87" t="s">
        <v>661</v>
      </c>
      <c r="BG57" s="87" t="s">
        <v>661</v>
      </c>
      <c r="BH57" s="87" t="s">
        <v>661</v>
      </c>
      <c r="BI57" s="87" t="s">
        <v>661</v>
      </c>
      <c r="BJ57" s="87" t="s">
        <v>661</v>
      </c>
      <c r="BK57" s="87" t="s">
        <v>661</v>
      </c>
      <c r="BL57" s="87" t="s">
        <v>661</v>
      </c>
      <c r="BM57" s="87" t="s">
        <v>661</v>
      </c>
      <c r="BN57" s="87" t="s">
        <v>661</v>
      </c>
      <c r="BO57" s="87" t="s">
        <v>661</v>
      </c>
      <c r="BP57" s="87" t="s">
        <v>661</v>
      </c>
      <c r="BQ57" s="87" t="s">
        <v>661</v>
      </c>
      <c r="BR57" s="87" t="s">
        <v>661</v>
      </c>
      <c r="BS57" s="87" t="s">
        <v>661</v>
      </c>
      <c r="BT57" s="87" t="s">
        <v>661</v>
      </c>
      <c r="BU57" s="87" t="s">
        <v>661</v>
      </c>
      <c r="BV57" s="87" t="s">
        <v>661</v>
      </c>
      <c r="BW57" s="87" t="s">
        <v>661</v>
      </c>
      <c r="BX57" s="87" t="s">
        <v>661</v>
      </c>
      <c r="BY57" s="145"/>
      <c r="BZ57" s="146"/>
    </row>
    <row r="58" spans="1:78" ht="39">
      <c r="A58" s="114" t="s">
        <v>542</v>
      </c>
      <c r="B58" s="114" t="s">
        <v>543</v>
      </c>
      <c r="C58" s="115">
        <v>0.2</v>
      </c>
      <c r="D58" s="114" t="s">
        <v>719</v>
      </c>
      <c r="E58" s="115">
        <v>1</v>
      </c>
      <c r="F58" s="115">
        <v>1</v>
      </c>
      <c r="G58" s="115" t="s">
        <v>253</v>
      </c>
      <c r="H58" s="114" t="s">
        <v>768</v>
      </c>
      <c r="I58" s="87" t="s">
        <v>769</v>
      </c>
      <c r="J58" s="87" t="s">
        <v>503</v>
      </c>
      <c r="K58" s="87" t="s">
        <v>270</v>
      </c>
      <c r="L58" s="87" t="s">
        <v>294</v>
      </c>
      <c r="M58" s="87" t="s">
        <v>570</v>
      </c>
      <c r="N58" s="87" t="s">
        <v>503</v>
      </c>
      <c r="O58" s="87" t="s">
        <v>571</v>
      </c>
      <c r="P58" s="87" t="s">
        <v>572</v>
      </c>
      <c r="Q58" s="87" t="s">
        <v>296</v>
      </c>
      <c r="R58" s="87" t="s">
        <v>27</v>
      </c>
      <c r="S58" s="87">
        <v>0.98</v>
      </c>
      <c r="T58" s="116">
        <v>0.24</v>
      </c>
      <c r="U58" s="116">
        <v>0.45</v>
      </c>
      <c r="V58" s="116">
        <v>0.83</v>
      </c>
      <c r="W58" s="116">
        <v>1</v>
      </c>
      <c r="X58" s="116">
        <v>1</v>
      </c>
      <c r="Y58" s="117">
        <v>0</v>
      </c>
      <c r="Z58" s="87" t="s">
        <v>491</v>
      </c>
      <c r="AA58" s="87" t="s">
        <v>573</v>
      </c>
      <c r="AB58" s="117">
        <v>0</v>
      </c>
      <c r="AC58" s="116">
        <v>0.5</v>
      </c>
      <c r="AD58" s="87" t="s">
        <v>574</v>
      </c>
      <c r="AE58" s="118">
        <v>45293</v>
      </c>
      <c r="AF58" s="118">
        <v>45716</v>
      </c>
      <c r="AG58" s="87" t="s">
        <v>770</v>
      </c>
      <c r="AH58" s="87" t="s">
        <v>404</v>
      </c>
      <c r="AI58" s="87" t="s">
        <v>405</v>
      </c>
      <c r="AJ58" s="87"/>
      <c r="AK58" s="87"/>
      <c r="AL58" s="87"/>
      <c r="AM58" s="87"/>
      <c r="AN58" s="87"/>
      <c r="AO58" s="87"/>
      <c r="AP58" s="87"/>
      <c r="AQ58" s="87"/>
      <c r="AR58" s="87"/>
      <c r="AS58" s="87"/>
      <c r="AT58" s="87" t="s">
        <v>405</v>
      </c>
      <c r="AU58" s="87" t="s">
        <v>405</v>
      </c>
      <c r="AV58" s="87"/>
      <c r="AW58" s="87" t="s">
        <v>405</v>
      </c>
      <c r="AX58" s="87" t="s">
        <v>405</v>
      </c>
      <c r="AY58" s="87" t="s">
        <v>405</v>
      </c>
      <c r="AZ58" s="87" t="s">
        <v>405</v>
      </c>
      <c r="BA58" s="87" t="s">
        <v>405</v>
      </c>
      <c r="BB58" s="87" t="s">
        <v>405</v>
      </c>
      <c r="BC58" s="87" t="s">
        <v>405</v>
      </c>
      <c r="BD58" s="87"/>
      <c r="BE58" s="87" t="s">
        <v>405</v>
      </c>
      <c r="BF58" s="87" t="s">
        <v>405</v>
      </c>
      <c r="BG58" s="87" t="s">
        <v>405</v>
      </c>
      <c r="BH58" s="87"/>
      <c r="BI58" s="87"/>
      <c r="BJ58" s="87"/>
      <c r="BK58" s="87"/>
      <c r="BL58" s="87"/>
      <c r="BM58" s="87"/>
      <c r="BN58" s="87"/>
      <c r="BO58" s="87"/>
      <c r="BP58" s="87"/>
      <c r="BQ58" s="87"/>
      <c r="BR58" s="87"/>
      <c r="BS58" s="87"/>
      <c r="BT58" s="87"/>
      <c r="BU58" s="87"/>
      <c r="BV58" s="87"/>
      <c r="BW58" s="87"/>
      <c r="BX58" s="87"/>
    </row>
    <row r="59" spans="1:78" ht="39">
      <c r="A59" s="114" t="s">
        <v>542</v>
      </c>
      <c r="B59" s="114" t="s">
        <v>543</v>
      </c>
      <c r="C59" s="115">
        <v>0.2</v>
      </c>
      <c r="D59" s="114" t="s">
        <v>719</v>
      </c>
      <c r="E59" s="115">
        <v>1</v>
      </c>
      <c r="F59" s="115">
        <v>1</v>
      </c>
      <c r="G59" s="115" t="s">
        <v>253</v>
      </c>
      <c r="H59" s="114" t="s">
        <v>768</v>
      </c>
      <c r="I59" s="87" t="s">
        <v>769</v>
      </c>
      <c r="J59" s="87" t="s">
        <v>503</v>
      </c>
      <c r="K59" s="87" t="s">
        <v>270</v>
      </c>
      <c r="L59" s="87" t="s">
        <v>294</v>
      </c>
      <c r="M59" s="87" t="s">
        <v>570</v>
      </c>
      <c r="N59" s="87" t="s">
        <v>503</v>
      </c>
      <c r="O59" s="87" t="s">
        <v>571</v>
      </c>
      <c r="P59" s="87" t="s">
        <v>572</v>
      </c>
      <c r="Q59" s="87" t="s">
        <v>296</v>
      </c>
      <c r="R59" s="87" t="s">
        <v>27</v>
      </c>
      <c r="S59" s="87">
        <v>0.98</v>
      </c>
      <c r="T59" s="116">
        <v>0.24</v>
      </c>
      <c r="U59" s="116">
        <v>0.45</v>
      </c>
      <c r="V59" s="116">
        <v>0.83</v>
      </c>
      <c r="W59" s="116">
        <v>1</v>
      </c>
      <c r="X59" s="116">
        <v>1</v>
      </c>
      <c r="Y59" s="117">
        <v>0</v>
      </c>
      <c r="Z59" s="87" t="s">
        <v>491</v>
      </c>
      <c r="AA59" s="87" t="s">
        <v>576</v>
      </c>
      <c r="AB59" s="117">
        <v>0</v>
      </c>
      <c r="AC59" s="116">
        <v>0.5</v>
      </c>
      <c r="AD59" s="87" t="s">
        <v>577</v>
      </c>
      <c r="AE59" s="118">
        <v>45690</v>
      </c>
      <c r="AF59" s="118">
        <v>46022</v>
      </c>
      <c r="AG59" s="87" t="s">
        <v>770</v>
      </c>
      <c r="AH59" s="87" t="s">
        <v>404</v>
      </c>
      <c r="AI59" s="87"/>
      <c r="AJ59" s="87"/>
      <c r="AK59" s="87"/>
      <c r="AL59" s="87"/>
      <c r="AM59" s="87"/>
      <c r="AN59" s="87"/>
      <c r="AO59" s="87"/>
      <c r="AP59" s="87"/>
      <c r="AQ59" s="87"/>
      <c r="AR59" s="87"/>
      <c r="AS59" s="87"/>
      <c r="AT59" s="87" t="s">
        <v>405</v>
      </c>
      <c r="AU59" s="87" t="s">
        <v>405</v>
      </c>
      <c r="AV59" s="87"/>
      <c r="AW59" s="87" t="s">
        <v>405</v>
      </c>
      <c r="AX59" s="87" t="s">
        <v>405</v>
      </c>
      <c r="AY59" s="87" t="s">
        <v>405</v>
      </c>
      <c r="AZ59" s="87" t="s">
        <v>405</v>
      </c>
      <c r="BA59" s="87" t="s">
        <v>405</v>
      </c>
      <c r="BB59" s="87" t="s">
        <v>405</v>
      </c>
      <c r="BC59" s="87" t="s">
        <v>405</v>
      </c>
      <c r="BD59" s="87"/>
      <c r="BE59" s="87" t="s">
        <v>405</v>
      </c>
      <c r="BF59" s="87" t="s">
        <v>405</v>
      </c>
      <c r="BG59" s="87" t="s">
        <v>405</v>
      </c>
      <c r="BH59" s="87"/>
      <c r="BI59" s="87"/>
      <c r="BJ59" s="87"/>
      <c r="BK59" s="87"/>
      <c r="BL59" s="87"/>
      <c r="BM59" s="87"/>
      <c r="BN59" s="87"/>
      <c r="BO59" s="87"/>
      <c r="BP59" s="87"/>
      <c r="BQ59" s="87"/>
      <c r="BR59" s="87"/>
      <c r="BS59" s="87"/>
      <c r="BT59" s="87"/>
      <c r="BU59" s="87"/>
      <c r="BV59" s="87"/>
      <c r="BW59" s="87"/>
      <c r="BX59" s="87"/>
    </row>
    <row r="60" spans="1:78" ht="62.5">
      <c r="A60" s="114" t="s">
        <v>542</v>
      </c>
      <c r="B60" s="114" t="s">
        <v>543</v>
      </c>
      <c r="C60" s="115">
        <v>0.2</v>
      </c>
      <c r="D60" s="114" t="s">
        <v>719</v>
      </c>
      <c r="E60" s="115">
        <v>1</v>
      </c>
      <c r="F60" s="115">
        <v>1</v>
      </c>
      <c r="G60" s="115" t="s">
        <v>251</v>
      </c>
      <c r="H60" s="114" t="s">
        <v>771</v>
      </c>
      <c r="I60" s="87" t="s">
        <v>772</v>
      </c>
      <c r="J60" s="87" t="s">
        <v>503</v>
      </c>
      <c r="K60" s="87" t="s">
        <v>167</v>
      </c>
      <c r="L60" s="87" t="s">
        <v>773</v>
      </c>
      <c r="M60" s="87" t="s">
        <v>579</v>
      </c>
      <c r="N60" s="87" t="s">
        <v>503</v>
      </c>
      <c r="O60" s="87" t="s">
        <v>505</v>
      </c>
      <c r="P60" s="87" t="s">
        <v>580</v>
      </c>
      <c r="Q60" s="87" t="s">
        <v>293</v>
      </c>
      <c r="R60" s="87" t="s">
        <v>27</v>
      </c>
      <c r="S60" s="116">
        <v>1</v>
      </c>
      <c r="T60" s="116">
        <v>0.05</v>
      </c>
      <c r="U60" s="116">
        <v>0.15</v>
      </c>
      <c r="V60" s="116">
        <v>0.95</v>
      </c>
      <c r="W60" s="116">
        <v>1</v>
      </c>
      <c r="X60" s="116">
        <v>1</v>
      </c>
      <c r="Y60" s="117">
        <v>0</v>
      </c>
      <c r="Z60" s="87">
        <v>0</v>
      </c>
      <c r="AA60" s="87" t="s">
        <v>581</v>
      </c>
      <c r="AB60" s="117">
        <v>0</v>
      </c>
      <c r="AC60" s="116">
        <v>0.5</v>
      </c>
      <c r="AD60" s="87" t="s">
        <v>582</v>
      </c>
      <c r="AE60" s="118">
        <v>45700</v>
      </c>
      <c r="AF60" s="118">
        <v>46022</v>
      </c>
      <c r="AG60" s="87" t="s">
        <v>774</v>
      </c>
      <c r="AH60" s="87" t="s">
        <v>404</v>
      </c>
      <c r="AI60" s="87"/>
      <c r="AJ60" s="87"/>
      <c r="AK60" s="87"/>
      <c r="AL60" s="87"/>
      <c r="AM60" s="87"/>
      <c r="AN60" s="87"/>
      <c r="AO60" s="87"/>
      <c r="AP60" s="87"/>
      <c r="AQ60" s="87"/>
      <c r="AR60" s="87"/>
      <c r="AS60" s="87"/>
      <c r="AT60" s="87" t="s">
        <v>405</v>
      </c>
      <c r="AU60" s="87" t="s">
        <v>405</v>
      </c>
      <c r="AV60" s="87"/>
      <c r="AW60" s="87" t="s">
        <v>405</v>
      </c>
      <c r="AX60" s="87" t="s">
        <v>405</v>
      </c>
      <c r="AY60" s="87" t="s">
        <v>405</v>
      </c>
      <c r="AZ60" s="87" t="s">
        <v>405</v>
      </c>
      <c r="BA60" s="87" t="s">
        <v>405</v>
      </c>
      <c r="BB60" s="87" t="s">
        <v>405</v>
      </c>
      <c r="BC60" s="87" t="s">
        <v>405</v>
      </c>
      <c r="BD60" s="87"/>
      <c r="BE60" s="87" t="s">
        <v>405</v>
      </c>
      <c r="BF60" s="87" t="s">
        <v>405</v>
      </c>
      <c r="BG60" s="87" t="s">
        <v>405</v>
      </c>
      <c r="BH60" s="87"/>
      <c r="BI60" s="87"/>
      <c r="BJ60" s="87"/>
      <c r="BK60" s="87"/>
      <c r="BL60" s="87"/>
      <c r="BM60" s="87"/>
      <c r="BN60" s="87"/>
      <c r="BO60" s="87"/>
      <c r="BP60" s="87"/>
      <c r="BQ60" s="87"/>
      <c r="BR60" s="87"/>
      <c r="BS60" s="87"/>
      <c r="BT60" s="87"/>
      <c r="BU60" s="87"/>
      <c r="BV60" s="87"/>
      <c r="BW60" s="87"/>
      <c r="BX60" s="87"/>
    </row>
    <row r="61" spans="1:78" ht="39">
      <c r="A61" s="114" t="s">
        <v>542</v>
      </c>
      <c r="B61" s="114" t="s">
        <v>543</v>
      </c>
      <c r="C61" s="115">
        <v>0.2</v>
      </c>
      <c r="D61" s="114" t="s">
        <v>719</v>
      </c>
      <c r="E61" s="115">
        <v>1</v>
      </c>
      <c r="F61" s="115">
        <v>1</v>
      </c>
      <c r="G61" s="115" t="s">
        <v>251</v>
      </c>
      <c r="H61" s="114" t="s">
        <v>771</v>
      </c>
      <c r="I61" s="87" t="s">
        <v>772</v>
      </c>
      <c r="J61" s="87" t="s">
        <v>503</v>
      </c>
      <c r="K61" s="87" t="s">
        <v>167</v>
      </c>
      <c r="L61" s="87" t="s">
        <v>773</v>
      </c>
      <c r="M61" s="87" t="s">
        <v>579</v>
      </c>
      <c r="N61" s="87" t="s">
        <v>503</v>
      </c>
      <c r="O61" s="87" t="s">
        <v>505</v>
      </c>
      <c r="P61" s="87" t="s">
        <v>580</v>
      </c>
      <c r="Q61" s="87" t="s">
        <v>293</v>
      </c>
      <c r="R61" s="87" t="s">
        <v>27</v>
      </c>
      <c r="S61" s="116">
        <v>1</v>
      </c>
      <c r="T61" s="116">
        <v>0.05</v>
      </c>
      <c r="U61" s="116">
        <v>0.15</v>
      </c>
      <c r="V61" s="116">
        <v>0.95</v>
      </c>
      <c r="W61" s="116">
        <v>1</v>
      </c>
      <c r="X61" s="116">
        <v>1</v>
      </c>
      <c r="Y61" s="117">
        <v>0</v>
      </c>
      <c r="Z61" s="87">
        <v>0</v>
      </c>
      <c r="AA61" s="87" t="s">
        <v>775</v>
      </c>
      <c r="AB61" s="117">
        <v>0</v>
      </c>
      <c r="AC61" s="116">
        <v>0.5</v>
      </c>
      <c r="AD61" s="87" t="s">
        <v>582</v>
      </c>
      <c r="AE61" s="118">
        <v>45839</v>
      </c>
      <c r="AF61" s="118">
        <v>45930</v>
      </c>
      <c r="AG61" s="87" t="s">
        <v>774</v>
      </c>
      <c r="AH61" s="87" t="s">
        <v>404</v>
      </c>
      <c r="AI61" s="87"/>
      <c r="AJ61" s="87"/>
      <c r="AK61" s="87"/>
      <c r="AL61" s="87"/>
      <c r="AM61" s="87"/>
      <c r="AN61" s="87"/>
      <c r="AO61" s="87"/>
      <c r="AP61" s="87"/>
      <c r="AQ61" s="87"/>
      <c r="AR61" s="87"/>
      <c r="AS61" s="87"/>
      <c r="AT61" s="87" t="s">
        <v>405</v>
      </c>
      <c r="AU61" s="87" t="s">
        <v>405</v>
      </c>
      <c r="AV61" s="87"/>
      <c r="AW61" s="87" t="s">
        <v>405</v>
      </c>
      <c r="AX61" s="87" t="s">
        <v>405</v>
      </c>
      <c r="AY61" s="87" t="s">
        <v>405</v>
      </c>
      <c r="AZ61" s="87" t="s">
        <v>405</v>
      </c>
      <c r="BA61" s="87" t="s">
        <v>405</v>
      </c>
      <c r="BB61" s="87" t="s">
        <v>405</v>
      </c>
      <c r="BC61" s="87" t="s">
        <v>405</v>
      </c>
      <c r="BD61" s="87"/>
      <c r="BE61" s="87" t="s">
        <v>405</v>
      </c>
      <c r="BF61" s="87" t="s">
        <v>405</v>
      </c>
      <c r="BG61" s="87" t="s">
        <v>405</v>
      </c>
      <c r="BH61" s="87"/>
      <c r="BI61" s="87"/>
      <c r="BJ61" s="87"/>
      <c r="BK61" s="87"/>
      <c r="BL61" s="87"/>
      <c r="BM61" s="87"/>
      <c r="BN61" s="87"/>
      <c r="BO61" s="87"/>
      <c r="BP61" s="87"/>
      <c r="BQ61" s="87"/>
      <c r="BR61" s="87"/>
      <c r="BS61" s="87"/>
      <c r="BT61" s="87"/>
      <c r="BU61" s="87"/>
      <c r="BV61" s="87"/>
      <c r="BW61" s="87"/>
      <c r="BX61" s="87"/>
    </row>
    <row r="62" spans="1:78" ht="39">
      <c r="A62" s="114" t="s">
        <v>542</v>
      </c>
      <c r="B62" s="114" t="s">
        <v>543</v>
      </c>
      <c r="C62" s="115">
        <v>0.2</v>
      </c>
      <c r="D62" s="114" t="s">
        <v>719</v>
      </c>
      <c r="E62" s="115">
        <v>1</v>
      </c>
      <c r="F62" s="115">
        <v>1</v>
      </c>
      <c r="G62" s="115" t="s">
        <v>136</v>
      </c>
      <c r="H62" s="114" t="s">
        <v>776</v>
      </c>
      <c r="I62" s="87" t="s">
        <v>587</v>
      </c>
      <c r="J62" s="87" t="s">
        <v>481</v>
      </c>
      <c r="K62" s="87" t="s">
        <v>138</v>
      </c>
      <c r="L62" s="87" t="s">
        <v>140</v>
      </c>
      <c r="M62" s="87" t="s">
        <v>588</v>
      </c>
      <c r="N62" s="87" t="s">
        <v>481</v>
      </c>
      <c r="O62" s="87" t="s">
        <v>505</v>
      </c>
      <c r="P62" s="87" t="s">
        <v>589</v>
      </c>
      <c r="Q62" s="87" t="s">
        <v>142</v>
      </c>
      <c r="R62" s="87" t="s">
        <v>27</v>
      </c>
      <c r="S62" s="87" t="s">
        <v>508</v>
      </c>
      <c r="T62" s="116">
        <v>1</v>
      </c>
      <c r="U62" s="116">
        <v>1</v>
      </c>
      <c r="V62" s="116">
        <v>1</v>
      </c>
      <c r="W62" s="116">
        <v>1</v>
      </c>
      <c r="X62" s="116">
        <v>1</v>
      </c>
      <c r="Y62" s="117">
        <v>0</v>
      </c>
      <c r="Z62" s="87">
        <v>0</v>
      </c>
      <c r="AA62" s="87" t="s">
        <v>147</v>
      </c>
      <c r="AB62" s="117">
        <v>0</v>
      </c>
      <c r="AC62" s="116">
        <v>0.5</v>
      </c>
      <c r="AD62" s="87" t="s">
        <v>148</v>
      </c>
      <c r="AE62" s="118">
        <v>45658</v>
      </c>
      <c r="AF62" s="118">
        <v>46022</v>
      </c>
      <c r="AG62" s="87" t="s">
        <v>149</v>
      </c>
      <c r="AH62" s="87" t="s">
        <v>590</v>
      </c>
      <c r="AI62" s="87"/>
      <c r="AJ62" s="87"/>
      <c r="AK62" s="87"/>
      <c r="AL62" s="87"/>
      <c r="AM62" s="87"/>
      <c r="AN62" s="87"/>
      <c r="AO62" s="87"/>
      <c r="AP62" s="87"/>
      <c r="AQ62" s="87"/>
      <c r="AR62" s="87"/>
      <c r="AS62" s="87"/>
      <c r="AT62" s="87" t="s">
        <v>405</v>
      </c>
      <c r="AU62" s="87" t="s">
        <v>405</v>
      </c>
      <c r="AV62" s="87"/>
      <c r="AW62" s="87" t="s">
        <v>405</v>
      </c>
      <c r="AX62" s="87" t="s">
        <v>405</v>
      </c>
      <c r="AY62" s="87" t="s">
        <v>405</v>
      </c>
      <c r="AZ62" s="87" t="s">
        <v>405</v>
      </c>
      <c r="BA62" s="87" t="s">
        <v>405</v>
      </c>
      <c r="BB62" s="87" t="s">
        <v>405</v>
      </c>
      <c r="BC62" s="87" t="s">
        <v>405</v>
      </c>
      <c r="BD62" s="87"/>
      <c r="BE62" s="87" t="s">
        <v>405</v>
      </c>
      <c r="BF62" s="87" t="s">
        <v>405</v>
      </c>
      <c r="BG62" s="87" t="s">
        <v>405</v>
      </c>
      <c r="BH62" s="87"/>
      <c r="BI62" s="87"/>
      <c r="BJ62" s="87"/>
      <c r="BK62" s="87"/>
      <c r="BL62" s="87"/>
      <c r="BM62" s="87"/>
      <c r="BN62" s="87"/>
      <c r="BO62" s="87"/>
      <c r="BP62" s="87"/>
      <c r="BQ62" s="87"/>
      <c r="BR62" s="87"/>
      <c r="BS62" s="87"/>
      <c r="BT62" s="87"/>
      <c r="BU62" s="87"/>
      <c r="BV62" s="87"/>
      <c r="BW62" s="87"/>
      <c r="BX62" s="87"/>
    </row>
    <row r="63" spans="1:78" ht="39">
      <c r="A63" s="114" t="s">
        <v>542</v>
      </c>
      <c r="B63" s="114" t="s">
        <v>543</v>
      </c>
      <c r="C63" s="115">
        <v>0.2</v>
      </c>
      <c r="D63" s="114" t="s">
        <v>719</v>
      </c>
      <c r="E63" s="115">
        <v>1</v>
      </c>
      <c r="F63" s="115">
        <v>1</v>
      </c>
      <c r="G63" s="115" t="s">
        <v>136</v>
      </c>
      <c r="H63" s="114" t="s">
        <v>776</v>
      </c>
      <c r="I63" s="87" t="s">
        <v>587</v>
      </c>
      <c r="J63" s="87" t="s">
        <v>481</v>
      </c>
      <c r="K63" s="87" t="s">
        <v>138</v>
      </c>
      <c r="L63" s="87" t="s">
        <v>140</v>
      </c>
      <c r="M63" s="87" t="s">
        <v>588</v>
      </c>
      <c r="N63" s="87" t="s">
        <v>481</v>
      </c>
      <c r="O63" s="87" t="s">
        <v>505</v>
      </c>
      <c r="P63" s="87" t="s">
        <v>589</v>
      </c>
      <c r="Q63" s="87" t="s">
        <v>142</v>
      </c>
      <c r="R63" s="87" t="s">
        <v>27</v>
      </c>
      <c r="S63" s="87" t="s">
        <v>508</v>
      </c>
      <c r="T63" s="116">
        <v>1</v>
      </c>
      <c r="U63" s="116">
        <v>1</v>
      </c>
      <c r="V63" s="116">
        <v>1</v>
      </c>
      <c r="W63" s="116">
        <v>1</v>
      </c>
      <c r="X63" s="116">
        <v>1</v>
      </c>
      <c r="Y63" s="117">
        <v>0</v>
      </c>
      <c r="Z63" s="87">
        <v>0</v>
      </c>
      <c r="AA63" s="87" t="s">
        <v>144</v>
      </c>
      <c r="AB63" s="117">
        <v>0</v>
      </c>
      <c r="AC63" s="116">
        <v>0.5</v>
      </c>
      <c r="AD63" s="87" t="s">
        <v>145</v>
      </c>
      <c r="AE63" s="118">
        <v>45658</v>
      </c>
      <c r="AF63" s="118">
        <v>46022</v>
      </c>
      <c r="AG63" s="87" t="s">
        <v>146</v>
      </c>
      <c r="AH63" s="87" t="s">
        <v>590</v>
      </c>
      <c r="AI63" s="87"/>
      <c r="AJ63" s="87"/>
      <c r="AK63" s="87"/>
      <c r="AL63" s="87"/>
      <c r="AM63" s="87"/>
      <c r="AN63" s="87"/>
      <c r="AO63" s="87"/>
      <c r="AP63" s="87"/>
      <c r="AQ63" s="87"/>
      <c r="AR63" s="87"/>
      <c r="AS63" s="87"/>
      <c r="AT63" s="87" t="s">
        <v>405</v>
      </c>
      <c r="AU63" s="87" t="s">
        <v>405</v>
      </c>
      <c r="AV63" s="87"/>
      <c r="AW63" s="87" t="s">
        <v>405</v>
      </c>
      <c r="AX63" s="87" t="s">
        <v>405</v>
      </c>
      <c r="AY63" s="87" t="s">
        <v>405</v>
      </c>
      <c r="AZ63" s="87" t="s">
        <v>405</v>
      </c>
      <c r="BA63" s="87" t="s">
        <v>405</v>
      </c>
      <c r="BB63" s="87" t="s">
        <v>405</v>
      </c>
      <c r="BC63" s="87" t="s">
        <v>405</v>
      </c>
      <c r="BD63" s="87"/>
      <c r="BE63" s="87" t="s">
        <v>405</v>
      </c>
      <c r="BF63" s="87" t="s">
        <v>405</v>
      </c>
      <c r="BG63" s="87" t="s">
        <v>405</v>
      </c>
      <c r="BH63" s="87"/>
      <c r="BI63" s="87"/>
      <c r="BJ63" s="87"/>
      <c r="BK63" s="87"/>
      <c r="BL63" s="87"/>
      <c r="BM63" s="87"/>
      <c r="BN63" s="87"/>
      <c r="BO63" s="87"/>
      <c r="BP63" s="87"/>
      <c r="BQ63" s="87"/>
      <c r="BR63" s="87"/>
      <c r="BS63" s="87"/>
      <c r="BT63" s="87"/>
      <c r="BU63" s="87"/>
      <c r="BV63" s="87"/>
      <c r="BW63" s="87"/>
      <c r="BX63" s="87"/>
    </row>
    <row r="64" spans="1:78" ht="50">
      <c r="A64" s="114" t="s">
        <v>542</v>
      </c>
      <c r="B64" s="114" t="s">
        <v>543</v>
      </c>
      <c r="C64" s="115">
        <v>0.2</v>
      </c>
      <c r="D64" s="114" t="s">
        <v>719</v>
      </c>
      <c r="E64" s="115">
        <v>1</v>
      </c>
      <c r="F64" s="115">
        <v>1</v>
      </c>
      <c r="G64" s="115" t="s">
        <v>258</v>
      </c>
      <c r="H64" s="114" t="s">
        <v>777</v>
      </c>
      <c r="I64" s="87" t="s">
        <v>778</v>
      </c>
      <c r="J64" s="87" t="s">
        <v>503</v>
      </c>
      <c r="K64" s="87" t="s">
        <v>272</v>
      </c>
      <c r="L64" s="87" t="s">
        <v>297</v>
      </c>
      <c r="M64" s="87" t="s">
        <v>592</v>
      </c>
      <c r="N64" s="87" t="s">
        <v>503</v>
      </c>
      <c r="O64" s="87" t="s">
        <v>592</v>
      </c>
      <c r="P64" s="87" t="s">
        <v>593</v>
      </c>
      <c r="Q64" s="87" t="s">
        <v>779</v>
      </c>
      <c r="R64" s="87" t="s">
        <v>27</v>
      </c>
      <c r="S64" s="87">
        <v>100</v>
      </c>
      <c r="T64" s="116">
        <v>0.27</v>
      </c>
      <c r="U64" s="116">
        <v>0.53</v>
      </c>
      <c r="V64" s="116">
        <v>0.8</v>
      </c>
      <c r="W64" s="116">
        <v>1</v>
      </c>
      <c r="X64" s="116">
        <v>1</v>
      </c>
      <c r="Y64" s="117">
        <v>0</v>
      </c>
      <c r="Z64" s="87">
        <v>0</v>
      </c>
      <c r="AA64" s="87" t="s">
        <v>780</v>
      </c>
      <c r="AB64" s="117">
        <v>0</v>
      </c>
      <c r="AC64" s="116">
        <v>0.2</v>
      </c>
      <c r="AD64" s="87" t="s">
        <v>595</v>
      </c>
      <c r="AE64" s="118">
        <v>45659</v>
      </c>
      <c r="AF64" s="118">
        <v>45716</v>
      </c>
      <c r="AG64" s="87" t="s">
        <v>596</v>
      </c>
      <c r="AH64" s="87" t="s">
        <v>404</v>
      </c>
      <c r="AI64" s="87" t="s">
        <v>405</v>
      </c>
      <c r="AJ64" s="87"/>
      <c r="AK64" s="87"/>
      <c r="AL64" s="87"/>
      <c r="AM64" s="87"/>
      <c r="AN64" s="87"/>
      <c r="AO64" s="87"/>
      <c r="AP64" s="87"/>
      <c r="AQ64" s="87"/>
      <c r="AR64" s="87"/>
      <c r="AS64" s="87"/>
      <c r="AT64" s="87" t="s">
        <v>405</v>
      </c>
      <c r="AU64" s="87" t="s">
        <v>405</v>
      </c>
      <c r="AV64" s="87"/>
      <c r="AW64" s="87" t="s">
        <v>405</v>
      </c>
      <c r="AX64" s="87" t="s">
        <v>405</v>
      </c>
      <c r="AY64" s="87" t="s">
        <v>405</v>
      </c>
      <c r="AZ64" s="87" t="s">
        <v>405</v>
      </c>
      <c r="BA64" s="87" t="s">
        <v>405</v>
      </c>
      <c r="BB64" s="87" t="s">
        <v>405</v>
      </c>
      <c r="BC64" s="87" t="s">
        <v>405</v>
      </c>
      <c r="BD64" s="87"/>
      <c r="BE64" s="87" t="s">
        <v>405</v>
      </c>
      <c r="BF64" s="87" t="s">
        <v>405</v>
      </c>
      <c r="BG64" s="87" t="s">
        <v>405</v>
      </c>
      <c r="BH64" s="87"/>
      <c r="BI64" s="87"/>
      <c r="BJ64" s="87"/>
      <c r="BK64" s="87"/>
      <c r="BL64" s="87"/>
      <c r="BM64" s="87"/>
      <c r="BN64" s="87"/>
      <c r="BO64" s="87"/>
      <c r="BP64" s="87"/>
      <c r="BQ64" s="87"/>
      <c r="BR64" s="87"/>
      <c r="BS64" s="87"/>
      <c r="BT64" s="87"/>
      <c r="BU64" s="87"/>
      <c r="BV64" s="87"/>
      <c r="BW64" s="87"/>
      <c r="BX64" s="87"/>
    </row>
    <row r="65" spans="1:76" ht="50">
      <c r="A65" s="130" t="s">
        <v>542</v>
      </c>
      <c r="B65" s="114" t="s">
        <v>543</v>
      </c>
      <c r="C65" s="86">
        <v>0.2</v>
      </c>
      <c r="D65" s="114" t="s">
        <v>719</v>
      </c>
      <c r="E65" s="115">
        <v>1</v>
      </c>
      <c r="F65" s="115">
        <v>1</v>
      </c>
      <c r="G65" s="86" t="s">
        <v>258</v>
      </c>
      <c r="H65" s="114" t="s">
        <v>777</v>
      </c>
      <c r="I65" s="127" t="s">
        <v>778</v>
      </c>
      <c r="J65" s="127" t="s">
        <v>503</v>
      </c>
      <c r="K65" s="127" t="s">
        <v>272</v>
      </c>
      <c r="L65" s="127" t="s">
        <v>297</v>
      </c>
      <c r="M65" s="127" t="s">
        <v>592</v>
      </c>
      <c r="N65" s="127" t="s">
        <v>503</v>
      </c>
      <c r="O65" s="127" t="s">
        <v>592</v>
      </c>
      <c r="P65" s="127" t="s">
        <v>593</v>
      </c>
      <c r="Q65" s="87" t="s">
        <v>779</v>
      </c>
      <c r="R65" s="87" t="s">
        <v>27</v>
      </c>
      <c r="S65" s="127">
        <v>100</v>
      </c>
      <c r="T65" s="128">
        <v>0.27</v>
      </c>
      <c r="U65" s="128">
        <v>0.53</v>
      </c>
      <c r="V65" s="128">
        <v>0.8</v>
      </c>
      <c r="W65" s="128">
        <v>1</v>
      </c>
      <c r="X65" s="128">
        <v>1</v>
      </c>
      <c r="Y65" s="129">
        <v>0</v>
      </c>
      <c r="Z65" s="127">
        <v>0</v>
      </c>
      <c r="AA65" s="127" t="s">
        <v>781</v>
      </c>
      <c r="AB65" s="129">
        <v>0</v>
      </c>
      <c r="AC65" s="128">
        <v>0.8</v>
      </c>
      <c r="AD65" s="127" t="s">
        <v>598</v>
      </c>
      <c r="AE65" s="131">
        <v>45659</v>
      </c>
      <c r="AF65" s="131">
        <v>46022</v>
      </c>
      <c r="AG65" s="127" t="s">
        <v>596</v>
      </c>
      <c r="AH65" s="127" t="s">
        <v>404</v>
      </c>
      <c r="AI65" s="127"/>
      <c r="AJ65" s="127"/>
      <c r="AK65" s="127"/>
      <c r="AL65" s="127"/>
      <c r="AM65" s="127"/>
      <c r="AN65" s="127"/>
      <c r="AO65" s="127"/>
      <c r="AP65" s="127"/>
      <c r="AQ65" s="127"/>
      <c r="AR65" s="127"/>
      <c r="AS65" s="127"/>
      <c r="AT65" s="127" t="s">
        <v>405</v>
      </c>
      <c r="AU65" s="127" t="s">
        <v>405</v>
      </c>
      <c r="AV65" s="127"/>
      <c r="AW65" s="127" t="s">
        <v>405</v>
      </c>
      <c r="AX65" s="127" t="s">
        <v>405</v>
      </c>
      <c r="AY65" s="127" t="s">
        <v>405</v>
      </c>
      <c r="AZ65" s="127" t="s">
        <v>405</v>
      </c>
      <c r="BA65" s="127" t="s">
        <v>405</v>
      </c>
      <c r="BB65" s="127" t="s">
        <v>405</v>
      </c>
      <c r="BC65" s="127" t="s">
        <v>405</v>
      </c>
      <c r="BD65" s="127"/>
      <c r="BE65" s="127" t="s">
        <v>405</v>
      </c>
      <c r="BF65" s="127" t="s">
        <v>405</v>
      </c>
      <c r="BG65" s="127" t="s">
        <v>405</v>
      </c>
      <c r="BH65" s="127"/>
      <c r="BI65" s="127"/>
      <c r="BJ65" s="127"/>
      <c r="BK65" s="127"/>
      <c r="BL65" s="127"/>
      <c r="BM65" s="127"/>
      <c r="BN65" s="127"/>
      <c r="BO65" s="127"/>
      <c r="BP65" s="127"/>
      <c r="BQ65" s="127"/>
      <c r="BR65" s="127"/>
      <c r="BS65" s="127"/>
      <c r="BT65" s="127"/>
      <c r="BU65" s="127"/>
      <c r="BV65" s="127"/>
      <c r="BW65" s="127"/>
      <c r="BX65" s="127"/>
    </row>
    <row r="66" spans="1:76">
      <c r="L66" s="66"/>
      <c r="Q66" s="66"/>
      <c r="R66" s="66"/>
    </row>
    <row r="67" spans="1:76" ht="14.25" customHeight="1">
      <c r="L67"/>
      <c r="Q67"/>
    </row>
    <row r="68" spans="1:76" ht="14.25" customHeight="1">
      <c r="L68"/>
      <c r="Q68"/>
    </row>
    <row r="69" spans="1:76" ht="14.25" customHeight="1">
      <c r="L69"/>
      <c r="Q69"/>
    </row>
    <row r="70" spans="1:76" ht="14.25" customHeight="1">
      <c r="L70"/>
      <c r="Q70"/>
    </row>
    <row r="71" spans="1:76" ht="14.25" customHeight="1">
      <c r="L71"/>
      <c r="Q71"/>
    </row>
    <row r="72" spans="1:76" ht="14.25" customHeight="1">
      <c r="L72"/>
      <c r="Q72"/>
    </row>
    <row r="73" spans="1:76" ht="14.25" customHeight="1">
      <c r="L73"/>
      <c r="Q73"/>
    </row>
    <row r="74" spans="1:76" ht="14.25" customHeight="1">
      <c r="L74"/>
      <c r="Q74"/>
    </row>
    <row r="75" spans="1:76" ht="14.25" customHeight="1">
      <c r="L75"/>
      <c r="Q75"/>
    </row>
    <row r="76" spans="1:76" ht="14.25" customHeight="1">
      <c r="L76"/>
      <c r="Q76"/>
    </row>
    <row r="77" spans="1:76" ht="14.25" customHeight="1">
      <c r="L77"/>
      <c r="Q77"/>
    </row>
    <row r="78" spans="1:76" ht="14.25" customHeight="1">
      <c r="L78"/>
      <c r="Q78"/>
    </row>
    <row r="79" spans="1:76" ht="14.25" customHeight="1">
      <c r="L79"/>
      <c r="Q79"/>
    </row>
    <row r="80" spans="1:76" ht="14.25" customHeight="1">
      <c r="L80"/>
      <c r="Q80"/>
    </row>
    <row r="81" spans="12:17" ht="14.25" customHeight="1">
      <c r="L81"/>
      <c r="Q81"/>
    </row>
    <row r="82" spans="12:17" ht="14.25" customHeight="1">
      <c r="L82"/>
      <c r="Q82"/>
    </row>
    <row r="83" spans="12:17" ht="14.25" customHeight="1">
      <c r="L83"/>
      <c r="Q83"/>
    </row>
    <row r="84" spans="12:17" ht="14.25" customHeight="1">
      <c r="L84"/>
      <c r="Q84"/>
    </row>
    <row r="85" spans="12:17" ht="14.25" customHeight="1">
      <c r="L85"/>
      <c r="Q85"/>
    </row>
    <row r="86" spans="12:17" ht="14.25" customHeight="1">
      <c r="L86"/>
      <c r="Q86"/>
    </row>
    <row r="87" spans="12:17" ht="14.25" customHeight="1">
      <c r="L87"/>
      <c r="Q87"/>
    </row>
    <row r="88" spans="12:17" ht="14.25" customHeight="1">
      <c r="L88"/>
      <c r="Q88"/>
    </row>
    <row r="89" spans="12:17" ht="14.25" customHeight="1">
      <c r="L89"/>
      <c r="Q89"/>
    </row>
    <row r="90" spans="12:17" ht="14.25" customHeight="1">
      <c r="L90"/>
      <c r="Q90"/>
    </row>
    <row r="91" spans="12:17" ht="14.25" customHeight="1">
      <c r="L91"/>
      <c r="Q91"/>
    </row>
    <row r="92" spans="12:17" ht="14.25" customHeight="1">
      <c r="L92"/>
      <c r="Q92"/>
    </row>
    <row r="93" spans="12:17" ht="14.25" customHeight="1">
      <c r="L93"/>
      <c r="Q93"/>
    </row>
    <row r="94" spans="12:17" ht="14.25" customHeight="1">
      <c r="L94"/>
      <c r="Q94"/>
    </row>
    <row r="95" spans="12:17" ht="14.25" customHeight="1">
      <c r="L95"/>
      <c r="Q95"/>
    </row>
    <row r="96" spans="12:17" ht="14.25" customHeight="1">
      <c r="L96"/>
      <c r="Q96"/>
    </row>
    <row r="97" spans="12:17" ht="14.25" customHeight="1">
      <c r="L97"/>
      <c r="Q97"/>
    </row>
    <row r="98" spans="12:17" ht="14.25" customHeight="1">
      <c r="L98"/>
      <c r="Q98"/>
    </row>
    <row r="99" spans="12:17" ht="14.25" customHeight="1">
      <c r="L99"/>
      <c r="Q99"/>
    </row>
    <row r="100" spans="12:17" ht="14.25" customHeight="1">
      <c r="L100"/>
      <c r="Q100"/>
    </row>
    <row r="101" spans="12:17" ht="14.25" customHeight="1">
      <c r="L101"/>
      <c r="Q101"/>
    </row>
    <row r="102" spans="12:17" ht="14.25" customHeight="1">
      <c r="L102"/>
      <c r="Q102"/>
    </row>
    <row r="103" spans="12:17" ht="14.25" customHeight="1">
      <c r="L103"/>
      <c r="Q103"/>
    </row>
    <row r="104" spans="12:17" ht="14.25" customHeight="1">
      <c r="L104"/>
      <c r="Q104"/>
    </row>
    <row r="105" spans="12:17" ht="14.25" customHeight="1">
      <c r="L105"/>
      <c r="Q105"/>
    </row>
    <row r="106" spans="12:17" ht="14.25" customHeight="1">
      <c r="L106"/>
      <c r="Q106"/>
    </row>
    <row r="107" spans="12:17" ht="14.25" customHeight="1">
      <c r="L107"/>
      <c r="Q107"/>
    </row>
    <row r="108" spans="12:17" ht="14.25" customHeight="1">
      <c r="L108"/>
      <c r="Q108"/>
    </row>
    <row r="109" spans="12:17" ht="14.25" customHeight="1">
      <c r="L109"/>
      <c r="Q109"/>
    </row>
    <row r="110" spans="12:17" ht="14.25" customHeight="1">
      <c r="L110"/>
      <c r="Q110"/>
    </row>
    <row r="111" spans="12:17" ht="14.25" customHeight="1">
      <c r="L111"/>
      <c r="Q111"/>
    </row>
    <row r="112" spans="12:17" ht="14.25" customHeight="1">
      <c r="L112"/>
      <c r="Q112"/>
    </row>
    <row r="113" spans="12:17" ht="14.25" customHeight="1">
      <c r="L113"/>
      <c r="Q113"/>
    </row>
    <row r="114" spans="12:17" ht="14.25" customHeight="1">
      <c r="L114"/>
      <c r="Q114"/>
    </row>
    <row r="115" spans="12:17" ht="14.25" customHeight="1">
      <c r="L115"/>
      <c r="Q115"/>
    </row>
    <row r="116" spans="12:17" ht="14.25" customHeight="1">
      <c r="L116"/>
      <c r="Q116"/>
    </row>
    <row r="117" spans="12:17" ht="14.25" customHeight="1">
      <c r="L117"/>
      <c r="Q117"/>
    </row>
    <row r="118" spans="12:17" ht="14.25" customHeight="1">
      <c r="L118"/>
      <c r="Q118"/>
    </row>
    <row r="119" spans="12:17" ht="14.25" customHeight="1">
      <c r="L119"/>
      <c r="Q119"/>
    </row>
    <row r="120" spans="12:17" ht="14.25" customHeight="1">
      <c r="L120"/>
      <c r="Q120"/>
    </row>
    <row r="121" spans="12:17" ht="14.25" customHeight="1">
      <c r="L121"/>
      <c r="Q121"/>
    </row>
    <row r="122" spans="12:17" ht="14.25" customHeight="1">
      <c r="L122"/>
      <c r="Q122"/>
    </row>
    <row r="123" spans="12:17" ht="14.25" customHeight="1">
      <c r="L123"/>
      <c r="Q123"/>
    </row>
    <row r="124" spans="12:17" ht="14.25" customHeight="1">
      <c r="L124"/>
      <c r="Q124"/>
    </row>
    <row r="125" spans="12:17" ht="14.25" customHeight="1">
      <c r="L125"/>
      <c r="Q125"/>
    </row>
    <row r="126" spans="12:17" ht="14.25" customHeight="1">
      <c r="L126"/>
      <c r="Q126"/>
    </row>
    <row r="127" spans="12:17" ht="14.25" customHeight="1">
      <c r="L127"/>
      <c r="Q127"/>
    </row>
    <row r="128" spans="12:17" ht="14.25" customHeight="1">
      <c r="L128"/>
      <c r="Q128"/>
    </row>
    <row r="129" spans="12:17" ht="14.25" customHeight="1">
      <c r="L129"/>
      <c r="Q129"/>
    </row>
    <row r="130" spans="12:17" ht="14.25" customHeight="1">
      <c r="L130"/>
      <c r="Q130"/>
    </row>
    <row r="131" spans="12:17" ht="14.25" customHeight="1">
      <c r="L131"/>
      <c r="Q131"/>
    </row>
    <row r="132" spans="12:17" ht="14.25" customHeight="1">
      <c r="L132"/>
      <c r="Q132"/>
    </row>
    <row r="133" spans="12:17" ht="14.25" customHeight="1">
      <c r="L133"/>
      <c r="Q133"/>
    </row>
    <row r="134" spans="12:17" ht="14.25" customHeight="1">
      <c r="L134"/>
      <c r="Q134"/>
    </row>
    <row r="135" spans="12:17" ht="14.25" customHeight="1">
      <c r="L135"/>
      <c r="Q135"/>
    </row>
    <row r="136" spans="12:17" ht="14.25" customHeight="1">
      <c r="L136"/>
      <c r="Q136"/>
    </row>
    <row r="137" spans="12:17" ht="14.25" customHeight="1">
      <c r="L137"/>
      <c r="Q137"/>
    </row>
    <row r="138" spans="12:17" ht="14.25" customHeight="1">
      <c r="L138"/>
      <c r="Q138"/>
    </row>
    <row r="139" spans="12:17" ht="14.25" customHeight="1">
      <c r="L139"/>
      <c r="Q139"/>
    </row>
    <row r="140" spans="12:17" ht="14.25" customHeight="1">
      <c r="L140"/>
      <c r="Q140"/>
    </row>
    <row r="141" spans="12:17" ht="14.25" customHeight="1">
      <c r="L141"/>
      <c r="Q141"/>
    </row>
    <row r="142" spans="12:17" ht="14.25" customHeight="1">
      <c r="L142"/>
      <c r="Q142"/>
    </row>
    <row r="143" spans="12:17" ht="14.25" customHeight="1">
      <c r="L143"/>
      <c r="Q143"/>
    </row>
    <row r="144" spans="12:17" ht="14.25" customHeight="1">
      <c r="L144"/>
      <c r="Q144"/>
    </row>
    <row r="145" spans="12:17" ht="14.25" customHeight="1">
      <c r="L145"/>
      <c r="Q145"/>
    </row>
    <row r="146" spans="12:17" ht="14.25" customHeight="1">
      <c r="L146"/>
      <c r="Q146"/>
    </row>
    <row r="147" spans="12:17" ht="14.25" customHeight="1">
      <c r="L147"/>
      <c r="Q147"/>
    </row>
    <row r="148" spans="12:17" ht="14.25" customHeight="1">
      <c r="L148"/>
      <c r="Q148"/>
    </row>
    <row r="149" spans="12:17" ht="14.25" customHeight="1">
      <c r="L149"/>
      <c r="Q149"/>
    </row>
    <row r="150" spans="12:17" ht="14.25" customHeight="1">
      <c r="L150"/>
      <c r="Q150"/>
    </row>
    <row r="151" spans="12:17" ht="14.25" customHeight="1">
      <c r="L151"/>
      <c r="Q151"/>
    </row>
    <row r="152" spans="12:17" ht="14.25" customHeight="1">
      <c r="L152"/>
      <c r="Q152"/>
    </row>
    <row r="153" spans="12:17" ht="14.25" customHeight="1">
      <c r="L153"/>
      <c r="Q153"/>
    </row>
    <row r="154" spans="12:17" ht="14.25" customHeight="1">
      <c r="L154"/>
      <c r="Q154"/>
    </row>
    <row r="155" spans="12:17" ht="14.25" customHeight="1">
      <c r="L155"/>
      <c r="Q155"/>
    </row>
    <row r="156" spans="12:17" ht="14.25" customHeight="1">
      <c r="L156"/>
      <c r="Q156"/>
    </row>
    <row r="157" spans="12:17" ht="14.25" customHeight="1">
      <c r="L157"/>
      <c r="Q157"/>
    </row>
    <row r="158" spans="12:17" ht="14.25" customHeight="1">
      <c r="L158"/>
      <c r="Q158"/>
    </row>
    <row r="159" spans="12:17" ht="14.25" customHeight="1">
      <c r="L159"/>
      <c r="Q159"/>
    </row>
    <row r="160" spans="12:17" ht="14.25" customHeight="1">
      <c r="L160"/>
      <c r="Q160"/>
    </row>
    <row r="161" spans="12:17" ht="14.25" customHeight="1">
      <c r="L161"/>
      <c r="Q161"/>
    </row>
    <row r="162" spans="12:17" ht="14.25" customHeight="1">
      <c r="L162"/>
      <c r="Q162"/>
    </row>
    <row r="163" spans="12:17" ht="14.25" customHeight="1">
      <c r="L163"/>
      <c r="Q163"/>
    </row>
    <row r="164" spans="12:17" ht="14.25" customHeight="1">
      <c r="L164"/>
      <c r="Q164"/>
    </row>
    <row r="165" spans="12:17" ht="14.25" customHeight="1">
      <c r="L165"/>
      <c r="Q165"/>
    </row>
    <row r="166" spans="12:17" ht="14.25" customHeight="1">
      <c r="L166"/>
      <c r="Q166"/>
    </row>
    <row r="167" spans="12:17" ht="14.25" customHeight="1">
      <c r="L167"/>
      <c r="Q167"/>
    </row>
    <row r="168" spans="12:17" ht="14.25" customHeight="1">
      <c r="L168"/>
      <c r="Q168"/>
    </row>
    <row r="169" spans="12:17" ht="14.25" customHeight="1">
      <c r="L169"/>
      <c r="Q169"/>
    </row>
    <row r="170" spans="12:17" ht="14.25" customHeight="1">
      <c r="L170"/>
      <c r="Q170"/>
    </row>
    <row r="171" spans="12:17" ht="14.25" customHeight="1">
      <c r="L171"/>
      <c r="Q171"/>
    </row>
    <row r="172" spans="12:17" ht="14.25" customHeight="1">
      <c r="L172"/>
      <c r="Q172"/>
    </row>
    <row r="173" spans="12:17" ht="14.25" customHeight="1">
      <c r="L173"/>
      <c r="Q173"/>
    </row>
    <row r="174" spans="12:17" ht="14.25" customHeight="1">
      <c r="L174"/>
      <c r="Q174"/>
    </row>
    <row r="175" spans="12:17" ht="14.25" customHeight="1">
      <c r="L175"/>
      <c r="Q175"/>
    </row>
    <row r="176" spans="12:17" ht="14.25" customHeight="1">
      <c r="L176"/>
      <c r="Q176"/>
    </row>
    <row r="177" spans="12:17" ht="14.25" customHeight="1">
      <c r="L177"/>
      <c r="Q177"/>
    </row>
    <row r="178" spans="12:17" ht="14.25" customHeight="1">
      <c r="L178"/>
      <c r="Q178"/>
    </row>
    <row r="179" spans="12:17" ht="14.25" customHeight="1">
      <c r="L179"/>
      <c r="Q179"/>
    </row>
    <row r="180" spans="12:17" ht="14.25" customHeight="1">
      <c r="L180"/>
      <c r="Q180"/>
    </row>
    <row r="181" spans="12:17" ht="14.25" customHeight="1">
      <c r="L181"/>
      <c r="Q181"/>
    </row>
    <row r="182" spans="12:17" ht="14.25" customHeight="1">
      <c r="L182"/>
      <c r="Q182"/>
    </row>
    <row r="183" spans="12:17" ht="14.25" customHeight="1">
      <c r="L183"/>
      <c r="Q183"/>
    </row>
    <row r="184" spans="12:17" ht="14.25" customHeight="1">
      <c r="L184"/>
      <c r="Q184"/>
    </row>
    <row r="185" spans="12:17" ht="14.25" customHeight="1">
      <c r="L185"/>
      <c r="Q185"/>
    </row>
    <row r="186" spans="12:17" ht="14.25" customHeight="1">
      <c r="L186"/>
      <c r="Q186"/>
    </row>
    <row r="187" spans="12:17" ht="14.25" customHeight="1">
      <c r="L187"/>
      <c r="Q187"/>
    </row>
    <row r="188" spans="12:17" ht="14.25" customHeight="1">
      <c r="L188"/>
      <c r="Q188"/>
    </row>
    <row r="189" spans="12:17" ht="14.25" customHeight="1">
      <c r="L189"/>
      <c r="Q189"/>
    </row>
    <row r="190" spans="12:17" ht="14.25" customHeight="1">
      <c r="L190"/>
      <c r="Q190"/>
    </row>
    <row r="191" spans="12:17" ht="14.25" customHeight="1">
      <c r="L191"/>
      <c r="Q191"/>
    </row>
    <row r="192" spans="12:17" ht="14.25" customHeight="1">
      <c r="L192"/>
      <c r="Q192"/>
    </row>
    <row r="193" spans="12:17" ht="14.25" customHeight="1">
      <c r="L193"/>
      <c r="Q193"/>
    </row>
    <row r="194" spans="12:17" ht="14.25" customHeight="1">
      <c r="L194"/>
      <c r="Q194"/>
    </row>
    <row r="195" spans="12:17" ht="14.25" customHeight="1">
      <c r="L195"/>
      <c r="Q195"/>
    </row>
    <row r="196" spans="12:17" ht="14.25" customHeight="1">
      <c r="L196"/>
      <c r="Q196"/>
    </row>
    <row r="197" spans="12:17" ht="14.25" customHeight="1">
      <c r="L197"/>
      <c r="Q197"/>
    </row>
    <row r="198" spans="12:17" ht="14.25" customHeight="1">
      <c r="L198"/>
      <c r="Q198"/>
    </row>
    <row r="199" spans="12:17" ht="14.25" customHeight="1">
      <c r="L199"/>
      <c r="Q199"/>
    </row>
    <row r="200" spans="12:17" ht="14.25" customHeight="1">
      <c r="L200"/>
      <c r="Q200"/>
    </row>
    <row r="201" spans="12:17" ht="14.25" customHeight="1">
      <c r="L201"/>
      <c r="Q201"/>
    </row>
    <row r="202" spans="12:17" ht="14.25" customHeight="1">
      <c r="L202"/>
      <c r="Q202"/>
    </row>
    <row r="203" spans="12:17" ht="14.25" customHeight="1">
      <c r="L203"/>
      <c r="Q203"/>
    </row>
    <row r="204" spans="12:17" ht="14.25" customHeight="1">
      <c r="L204"/>
      <c r="Q204"/>
    </row>
    <row r="205" spans="12:17" ht="14.25" customHeight="1">
      <c r="L205"/>
      <c r="Q205"/>
    </row>
    <row r="206" spans="12:17" ht="14.25" customHeight="1">
      <c r="L206"/>
      <c r="Q206"/>
    </row>
    <row r="207" spans="12:17" ht="14.25" customHeight="1">
      <c r="L207"/>
      <c r="Q207"/>
    </row>
    <row r="208" spans="12:17" ht="14.25" customHeight="1">
      <c r="L208"/>
      <c r="Q208"/>
    </row>
    <row r="209" spans="12:17" ht="14.25" customHeight="1">
      <c r="L209"/>
      <c r="Q209"/>
    </row>
    <row r="210" spans="12:17" ht="14.25" customHeight="1">
      <c r="L210"/>
      <c r="Q210"/>
    </row>
    <row r="211" spans="12:17" ht="14.25" customHeight="1">
      <c r="L211"/>
      <c r="Q211"/>
    </row>
    <row r="212" spans="12:17" ht="14.25" customHeight="1">
      <c r="L212"/>
      <c r="Q212"/>
    </row>
    <row r="213" spans="12:17" ht="14.25" customHeight="1">
      <c r="L213"/>
      <c r="Q213"/>
    </row>
    <row r="214" spans="12:17" ht="14.25" customHeight="1">
      <c r="L214"/>
      <c r="Q214"/>
    </row>
    <row r="215" spans="12:17" ht="14.25" customHeight="1">
      <c r="L215"/>
      <c r="Q215"/>
    </row>
    <row r="216" spans="12:17" ht="14.25" customHeight="1">
      <c r="L216"/>
      <c r="Q216"/>
    </row>
    <row r="217" spans="12:17" ht="14.25" customHeight="1">
      <c r="L217"/>
      <c r="Q217"/>
    </row>
    <row r="218" spans="12:17" ht="14.25" customHeight="1">
      <c r="L218"/>
      <c r="Q218"/>
    </row>
    <row r="219" spans="12:17" ht="14.25" customHeight="1">
      <c r="L219"/>
      <c r="Q219"/>
    </row>
    <row r="220" spans="12:17" ht="14.25" customHeight="1">
      <c r="L220"/>
      <c r="Q220"/>
    </row>
    <row r="221" spans="12:17" ht="14.25" customHeight="1">
      <c r="L221"/>
      <c r="Q221"/>
    </row>
    <row r="222" spans="12:17" ht="14.25" customHeight="1">
      <c r="L222"/>
      <c r="Q222"/>
    </row>
    <row r="223" spans="12:17" ht="14.25" customHeight="1">
      <c r="L223"/>
      <c r="Q223"/>
    </row>
    <row r="224" spans="12:17" ht="14.25" customHeight="1">
      <c r="L224"/>
      <c r="Q224"/>
    </row>
    <row r="225" spans="12:17" ht="14.25" customHeight="1">
      <c r="L225"/>
      <c r="Q225"/>
    </row>
    <row r="226" spans="12:17" ht="14.25" customHeight="1">
      <c r="L226"/>
      <c r="Q226"/>
    </row>
    <row r="227" spans="12:17" ht="14.25" customHeight="1">
      <c r="L227"/>
      <c r="Q227"/>
    </row>
    <row r="228" spans="12:17" ht="14.25" customHeight="1">
      <c r="L228"/>
      <c r="Q228"/>
    </row>
    <row r="229" spans="12:17" ht="14.25" customHeight="1">
      <c r="L229"/>
      <c r="Q229"/>
    </row>
    <row r="230" spans="12:17" ht="14.25" customHeight="1">
      <c r="L230"/>
      <c r="Q230"/>
    </row>
    <row r="231" spans="12:17" ht="14.25" customHeight="1">
      <c r="L231"/>
      <c r="Q231"/>
    </row>
    <row r="232" spans="12:17" ht="14.25" customHeight="1">
      <c r="L232"/>
      <c r="Q232"/>
    </row>
    <row r="233" spans="12:17" ht="14.25" customHeight="1">
      <c r="L233"/>
      <c r="Q233"/>
    </row>
    <row r="234" spans="12:17" ht="14.25" customHeight="1">
      <c r="L234"/>
      <c r="Q234"/>
    </row>
    <row r="235" spans="12:17" ht="14.25" customHeight="1">
      <c r="L235"/>
      <c r="Q235"/>
    </row>
    <row r="236" spans="12:17" ht="14.25" customHeight="1">
      <c r="L236"/>
      <c r="Q236"/>
    </row>
    <row r="237" spans="12:17" ht="14.25" customHeight="1">
      <c r="L237"/>
      <c r="Q237"/>
    </row>
    <row r="238" spans="12:17" ht="14.25" customHeight="1">
      <c r="L238"/>
      <c r="Q238"/>
    </row>
    <row r="239" spans="12:17" ht="14.25" customHeight="1">
      <c r="L239"/>
      <c r="Q239"/>
    </row>
    <row r="240" spans="12:17" ht="14.25" customHeight="1">
      <c r="L240"/>
      <c r="Q240"/>
    </row>
    <row r="241" spans="12:17" ht="14.25" customHeight="1">
      <c r="L241"/>
      <c r="Q241"/>
    </row>
    <row r="242" spans="12:17" ht="14.25" customHeight="1">
      <c r="L242"/>
      <c r="Q242"/>
    </row>
    <row r="243" spans="12:17" ht="14.25" customHeight="1">
      <c r="L243"/>
      <c r="Q243"/>
    </row>
    <row r="244" spans="12:17" ht="14.25" customHeight="1">
      <c r="L244"/>
      <c r="Q244"/>
    </row>
    <row r="245" spans="12:17" ht="14.25" customHeight="1">
      <c r="L245"/>
      <c r="Q245"/>
    </row>
    <row r="246" spans="12:17" ht="14.25" customHeight="1">
      <c r="L246"/>
      <c r="Q246"/>
    </row>
    <row r="247" spans="12:17" ht="14.25" customHeight="1">
      <c r="L247"/>
      <c r="Q247"/>
    </row>
    <row r="248" spans="12:17" ht="14.25" customHeight="1">
      <c r="L248"/>
      <c r="Q248"/>
    </row>
    <row r="249" spans="12:17" ht="14.25" customHeight="1">
      <c r="L249"/>
      <c r="Q249"/>
    </row>
    <row r="250" spans="12:17" ht="14.25" customHeight="1">
      <c r="L250"/>
      <c r="Q250"/>
    </row>
    <row r="251" spans="12:17" ht="14.25" customHeight="1">
      <c r="L251"/>
      <c r="Q251"/>
    </row>
    <row r="252" spans="12:17" ht="14.25" customHeight="1">
      <c r="L252"/>
      <c r="Q252"/>
    </row>
    <row r="253" spans="12:17" ht="14.25" customHeight="1">
      <c r="L253"/>
      <c r="Q253"/>
    </row>
    <row r="254" spans="12:17" ht="14.25" customHeight="1">
      <c r="L254"/>
      <c r="Q254"/>
    </row>
    <row r="255" spans="12:17" ht="14.25" customHeight="1">
      <c r="L255"/>
      <c r="Q255"/>
    </row>
    <row r="256" spans="12:17" ht="14.25" customHeight="1">
      <c r="L256"/>
      <c r="Q256"/>
    </row>
    <row r="257" spans="12:17" ht="14.25" customHeight="1">
      <c r="L257"/>
      <c r="Q257"/>
    </row>
    <row r="258" spans="12:17" ht="14.25" customHeight="1">
      <c r="L258"/>
      <c r="Q258"/>
    </row>
    <row r="259" spans="12:17" ht="14.25" customHeight="1">
      <c r="L259"/>
      <c r="Q259"/>
    </row>
    <row r="260" spans="12:17" ht="14.25" customHeight="1">
      <c r="L260"/>
      <c r="Q260"/>
    </row>
    <row r="261" spans="12:17" ht="14.25" customHeight="1">
      <c r="L261"/>
      <c r="Q261"/>
    </row>
    <row r="262" spans="12:17" ht="14.25" customHeight="1">
      <c r="L262"/>
      <c r="Q262"/>
    </row>
    <row r="263" spans="12:17" ht="14.25" customHeight="1">
      <c r="L263"/>
      <c r="Q263"/>
    </row>
    <row r="264" spans="12:17" ht="14.25" customHeight="1">
      <c r="L264"/>
      <c r="Q264"/>
    </row>
    <row r="265" spans="12:17" ht="14.25" customHeight="1">
      <c r="L265"/>
      <c r="Q265"/>
    </row>
    <row r="266" spans="12:17" ht="14.25" customHeight="1">
      <c r="L266"/>
      <c r="Q266"/>
    </row>
    <row r="267" spans="12:17" ht="14.25" customHeight="1">
      <c r="L267"/>
      <c r="Q267"/>
    </row>
    <row r="268" spans="12:17" ht="14.25" customHeight="1">
      <c r="L268"/>
      <c r="Q268"/>
    </row>
    <row r="269" spans="12:17" ht="14.25" customHeight="1">
      <c r="L269"/>
      <c r="Q269"/>
    </row>
    <row r="270" spans="12:17" ht="14.25" customHeight="1">
      <c r="L270"/>
      <c r="Q270"/>
    </row>
    <row r="271" spans="12:17" ht="14.25" customHeight="1">
      <c r="L271"/>
      <c r="Q271"/>
    </row>
    <row r="272" spans="12:17" ht="14.25" customHeight="1">
      <c r="L272"/>
      <c r="Q272"/>
    </row>
    <row r="273" spans="12:17" ht="14.25" customHeight="1">
      <c r="L273"/>
      <c r="Q273"/>
    </row>
    <row r="274" spans="12:17" ht="14.25" customHeight="1">
      <c r="L274"/>
      <c r="Q274"/>
    </row>
    <row r="275" spans="12:17" ht="14.25" customHeight="1">
      <c r="L275"/>
      <c r="Q275"/>
    </row>
    <row r="276" spans="12:17" ht="14.25" customHeight="1">
      <c r="L276"/>
      <c r="Q276"/>
    </row>
    <row r="277" spans="12:17" ht="14.25" customHeight="1">
      <c r="L277"/>
      <c r="Q277"/>
    </row>
    <row r="278" spans="12:17" ht="14.25" customHeight="1">
      <c r="L278"/>
      <c r="Q278"/>
    </row>
    <row r="279" spans="12:17" ht="14.25" customHeight="1">
      <c r="L279"/>
      <c r="Q279"/>
    </row>
    <row r="280" spans="12:17" ht="14.25" customHeight="1">
      <c r="L280"/>
      <c r="Q280"/>
    </row>
    <row r="281" spans="12:17" ht="14.25" customHeight="1">
      <c r="L281"/>
      <c r="Q281"/>
    </row>
    <row r="282" spans="12:17" ht="14.25" customHeight="1">
      <c r="L282"/>
      <c r="Q282"/>
    </row>
    <row r="283" spans="12:17" ht="14.25" customHeight="1">
      <c r="L283"/>
      <c r="Q283"/>
    </row>
    <row r="284" spans="12:17" ht="14.25" customHeight="1">
      <c r="L284"/>
      <c r="Q284"/>
    </row>
    <row r="285" spans="12:17" ht="14.25" customHeight="1">
      <c r="L285"/>
      <c r="Q285"/>
    </row>
    <row r="286" spans="12:17" ht="14.25" customHeight="1">
      <c r="L286"/>
      <c r="Q286"/>
    </row>
    <row r="287" spans="12:17" ht="14.25" customHeight="1">
      <c r="L287"/>
      <c r="Q287"/>
    </row>
    <row r="288" spans="12:17" ht="14.25" customHeight="1">
      <c r="L288"/>
      <c r="Q288"/>
    </row>
    <row r="289" spans="12:17" ht="14.25" customHeight="1">
      <c r="L289"/>
      <c r="Q289"/>
    </row>
    <row r="290" spans="12:17" ht="14.25" customHeight="1">
      <c r="L290"/>
      <c r="Q290"/>
    </row>
    <row r="291" spans="12:17" ht="14.25" customHeight="1">
      <c r="L291"/>
      <c r="Q291"/>
    </row>
    <row r="292" spans="12:17" ht="14.25" customHeight="1">
      <c r="L292"/>
      <c r="Q292"/>
    </row>
    <row r="293" spans="12:17" ht="14.25" customHeight="1">
      <c r="L293"/>
      <c r="Q293"/>
    </row>
    <row r="294" spans="12:17" ht="14.25" customHeight="1">
      <c r="L294"/>
      <c r="Q294"/>
    </row>
    <row r="295" spans="12:17" ht="14.25" customHeight="1">
      <c r="L295"/>
      <c r="Q295"/>
    </row>
    <row r="296" spans="12:17" ht="14.25" customHeight="1">
      <c r="L296"/>
      <c r="Q296"/>
    </row>
    <row r="297" spans="12:17" ht="14.25" customHeight="1">
      <c r="L297"/>
      <c r="Q297"/>
    </row>
    <row r="298" spans="12:17" ht="14.25" customHeight="1">
      <c r="L298"/>
      <c r="Q298"/>
    </row>
    <row r="299" spans="12:17" ht="14.25" customHeight="1">
      <c r="L299"/>
      <c r="Q299"/>
    </row>
    <row r="300" spans="12:17" ht="14.25" customHeight="1">
      <c r="L300"/>
      <c r="Q300"/>
    </row>
    <row r="301" spans="12:17" ht="14.25" customHeight="1">
      <c r="Q301"/>
    </row>
    <row r="302" spans="12:17" ht="14.25" customHeight="1">
      <c r="Q302"/>
    </row>
    <row r="303" spans="12:17" ht="14.25" customHeight="1">
      <c r="Q303"/>
    </row>
    <row r="304" spans="12:17" ht="14.25" customHeight="1">
      <c r="Q304"/>
    </row>
    <row r="305" spans="17:17" ht="14.25" customHeight="1">
      <c r="Q305"/>
    </row>
    <row r="306" spans="17:17" ht="14.25" customHeight="1">
      <c r="Q306"/>
    </row>
    <row r="307" spans="17:17" ht="14.25" customHeight="1">
      <c r="Q307"/>
    </row>
    <row r="308" spans="17:17" ht="14.25" customHeight="1">
      <c r="Q308"/>
    </row>
    <row r="309" spans="17:17" ht="14.25" customHeight="1">
      <c r="Q309"/>
    </row>
    <row r="310" spans="17:17" ht="14.25" customHeight="1">
      <c r="Q310"/>
    </row>
    <row r="311" spans="17:17" ht="14.25" customHeight="1">
      <c r="Q311"/>
    </row>
    <row r="312" spans="17:17" ht="14.25" customHeight="1">
      <c r="Q312"/>
    </row>
    <row r="313" spans="17:17" ht="14.25" customHeight="1">
      <c r="Q313"/>
    </row>
    <row r="314" spans="17:17" ht="14.25" customHeight="1">
      <c r="Q314"/>
    </row>
    <row r="315" spans="17:17" ht="14.25" customHeight="1">
      <c r="Q315"/>
    </row>
    <row r="316" spans="17:17" ht="14.25" customHeight="1">
      <c r="Q316"/>
    </row>
    <row r="317" spans="17:17" ht="14.25" customHeight="1">
      <c r="Q317"/>
    </row>
    <row r="318" spans="17:17" ht="14.25" customHeight="1">
      <c r="Q318"/>
    </row>
    <row r="319" spans="17:17" ht="14.25" customHeight="1">
      <c r="Q319"/>
    </row>
    <row r="320" spans="17:17" ht="14.25" customHeight="1">
      <c r="Q320"/>
    </row>
    <row r="321" spans="17:17" ht="14.25" customHeight="1">
      <c r="Q321"/>
    </row>
    <row r="322" spans="17:17" ht="14.25" customHeight="1">
      <c r="Q322"/>
    </row>
    <row r="323" spans="17:17" ht="14.25" customHeight="1">
      <c r="Q323"/>
    </row>
    <row r="324" spans="17:17" ht="14.25" customHeight="1">
      <c r="Q324"/>
    </row>
    <row r="325" spans="17:17" ht="14.25" customHeight="1">
      <c r="Q325"/>
    </row>
    <row r="326" spans="17:17" ht="14.25" customHeight="1">
      <c r="Q326"/>
    </row>
    <row r="327" spans="17:17" ht="14.25" customHeight="1">
      <c r="Q327"/>
    </row>
    <row r="328" spans="17:17" ht="14.25" customHeight="1">
      <c r="Q328"/>
    </row>
    <row r="329" spans="17:17" ht="14.25" customHeight="1">
      <c r="Q329"/>
    </row>
    <row r="330" spans="17:17" ht="14.25" customHeight="1">
      <c r="Q330"/>
    </row>
    <row r="331" spans="17:17" ht="14.25" customHeight="1">
      <c r="Q331"/>
    </row>
    <row r="332" spans="17:17" ht="14.25" customHeight="1">
      <c r="Q332"/>
    </row>
    <row r="333" spans="17:17" ht="14.25" customHeight="1">
      <c r="Q333"/>
    </row>
    <row r="334" spans="17:17" ht="14.25" customHeight="1">
      <c r="Q334"/>
    </row>
    <row r="335" spans="17:17" ht="14.25" customHeight="1">
      <c r="Q335"/>
    </row>
    <row r="336" spans="17:17" ht="14.25" customHeight="1">
      <c r="Q336"/>
    </row>
    <row r="337" spans="17:17" ht="14.25" customHeight="1">
      <c r="Q337"/>
    </row>
    <row r="338" spans="17:17" ht="14.25" customHeight="1">
      <c r="Q338"/>
    </row>
    <row r="339" spans="17:17" ht="14.25" customHeight="1">
      <c r="Q339"/>
    </row>
    <row r="340" spans="17:17" ht="14.25" customHeight="1">
      <c r="Q340"/>
    </row>
    <row r="341" spans="17:17" ht="14.25" customHeight="1">
      <c r="Q341"/>
    </row>
    <row r="342" spans="17:17" ht="14.25" customHeight="1">
      <c r="Q342"/>
    </row>
    <row r="343" spans="17:17" ht="14.25" customHeight="1">
      <c r="Q343"/>
    </row>
    <row r="344" spans="17:17" ht="14.25" customHeight="1">
      <c r="Q344"/>
    </row>
    <row r="345" spans="17:17" ht="14.25" customHeight="1">
      <c r="Q345"/>
    </row>
    <row r="346" spans="17:17" ht="14.25" customHeight="1">
      <c r="Q346"/>
    </row>
    <row r="347" spans="17:17" ht="14.25" customHeight="1">
      <c r="Q347"/>
    </row>
    <row r="348" spans="17:17" ht="14.25" customHeight="1">
      <c r="Q348"/>
    </row>
    <row r="349" spans="17:17" ht="14.25" customHeight="1">
      <c r="Q349"/>
    </row>
    <row r="350" spans="17:17" ht="14.25" customHeight="1">
      <c r="Q350"/>
    </row>
    <row r="351" spans="17:17" ht="14.25" customHeight="1">
      <c r="Q351"/>
    </row>
    <row r="352" spans="17:17" ht="14.25" customHeight="1">
      <c r="Q352"/>
    </row>
    <row r="353" spans="17:17" ht="14.25" customHeight="1">
      <c r="Q353"/>
    </row>
    <row r="354" spans="17:17" ht="14.25" customHeight="1">
      <c r="Q354"/>
    </row>
    <row r="355" spans="17:17" ht="14.25" customHeight="1">
      <c r="Q355"/>
    </row>
    <row r="356" spans="17:17" ht="14.25" customHeight="1">
      <c r="Q356"/>
    </row>
    <row r="357" spans="17:17" ht="14.25" customHeight="1">
      <c r="Q357"/>
    </row>
    <row r="358" spans="17:17" ht="14.25" customHeight="1">
      <c r="Q358"/>
    </row>
    <row r="359" spans="17:17" ht="14.25" customHeight="1">
      <c r="Q359"/>
    </row>
    <row r="360" spans="17:17" ht="14.25" customHeight="1">
      <c r="Q360"/>
    </row>
    <row r="361" spans="17:17" ht="14.25" customHeight="1">
      <c r="Q361"/>
    </row>
    <row r="362" spans="17:17" ht="14.25" customHeight="1">
      <c r="Q362"/>
    </row>
    <row r="363" spans="17:17" ht="14.25" customHeight="1">
      <c r="Q363"/>
    </row>
    <row r="364" spans="17:17" ht="14.25" customHeight="1">
      <c r="Q364"/>
    </row>
    <row r="365" spans="17:17" ht="14.25" customHeight="1">
      <c r="Q365"/>
    </row>
    <row r="366" spans="17:17" ht="14.25" customHeight="1">
      <c r="Q366"/>
    </row>
    <row r="367" spans="17:17" ht="14.25" customHeight="1">
      <c r="Q367"/>
    </row>
    <row r="368" spans="17:17" ht="14.25" customHeight="1">
      <c r="Q368"/>
    </row>
    <row r="369" spans="17:17" ht="14.25" customHeight="1">
      <c r="Q369"/>
    </row>
    <row r="370" spans="17:17" ht="14.25" customHeight="1">
      <c r="Q370"/>
    </row>
    <row r="371" spans="17:17" ht="14.25" customHeight="1">
      <c r="Q371"/>
    </row>
    <row r="372" spans="17:17" ht="14.25" customHeight="1">
      <c r="Q372"/>
    </row>
    <row r="373" spans="17:17" ht="14.25" customHeight="1">
      <c r="Q373"/>
    </row>
    <row r="374" spans="17:17" ht="14.25" customHeight="1">
      <c r="Q374"/>
    </row>
    <row r="375" spans="17:17" ht="14.25" customHeight="1">
      <c r="Q375"/>
    </row>
    <row r="376" spans="17:17" ht="14.25" customHeight="1">
      <c r="Q376"/>
    </row>
    <row r="377" spans="17:17" ht="14.25" customHeight="1">
      <c r="Q377"/>
    </row>
    <row r="378" spans="17:17" ht="14.25" customHeight="1">
      <c r="Q378"/>
    </row>
    <row r="379" spans="17:17" ht="14.25" customHeight="1">
      <c r="Q379"/>
    </row>
    <row r="380" spans="17:17" ht="14.25" customHeight="1">
      <c r="Q380"/>
    </row>
    <row r="381" spans="17:17" ht="14.25" customHeight="1">
      <c r="Q381"/>
    </row>
    <row r="382" spans="17:17" ht="14.25" customHeight="1">
      <c r="Q382"/>
    </row>
    <row r="383" spans="17:17" ht="14.25" customHeight="1">
      <c r="Q383"/>
    </row>
    <row r="384" spans="17:17" ht="14.25" customHeight="1">
      <c r="Q384"/>
    </row>
    <row r="385" spans="17:17" ht="14.25" customHeight="1">
      <c r="Q385"/>
    </row>
    <row r="386" spans="17:17" ht="14.25" customHeight="1">
      <c r="Q386"/>
    </row>
    <row r="387" spans="17:17" ht="14.25" customHeight="1">
      <c r="Q387"/>
    </row>
    <row r="388" spans="17:17" ht="14.25" customHeight="1">
      <c r="Q388"/>
    </row>
    <row r="389" spans="17:17" ht="14.25" customHeight="1">
      <c r="Q389"/>
    </row>
    <row r="390" spans="17:17" ht="14.25" customHeight="1">
      <c r="Q390"/>
    </row>
    <row r="391" spans="17:17" ht="14.25" customHeight="1">
      <c r="Q391"/>
    </row>
    <row r="392" spans="17:17" ht="14.25" customHeight="1">
      <c r="Q392"/>
    </row>
    <row r="393" spans="17:17" ht="14.25" customHeight="1">
      <c r="Q393"/>
    </row>
    <row r="394" spans="17:17" ht="14.25" customHeight="1">
      <c r="Q394"/>
    </row>
    <row r="395" spans="17:17" ht="14.25" customHeight="1">
      <c r="Q395"/>
    </row>
    <row r="396" spans="17:17" ht="14.25" customHeight="1">
      <c r="Q396"/>
    </row>
    <row r="397" spans="17:17" ht="14.25" customHeight="1">
      <c r="Q397"/>
    </row>
    <row r="398" spans="17:17" ht="14.25" customHeight="1">
      <c r="Q398"/>
    </row>
    <row r="399" spans="17:17" ht="14.25" customHeight="1">
      <c r="Q399"/>
    </row>
    <row r="400" spans="17:17" ht="14.25" customHeight="1">
      <c r="Q400"/>
    </row>
    <row r="401" spans="17:17" ht="14.25" customHeight="1">
      <c r="Q401"/>
    </row>
    <row r="402" spans="17:17" ht="14.25" customHeight="1">
      <c r="Q402"/>
    </row>
    <row r="403" spans="17:17" ht="14.25" customHeight="1">
      <c r="Q403"/>
    </row>
    <row r="404" spans="17:17" ht="14.25" customHeight="1">
      <c r="Q404"/>
    </row>
    <row r="405" spans="17:17" ht="14.25" customHeight="1">
      <c r="Q405"/>
    </row>
    <row r="406" spans="17:17" ht="14.25" customHeight="1">
      <c r="Q406"/>
    </row>
    <row r="407" spans="17:17" ht="14.25" customHeight="1">
      <c r="Q407"/>
    </row>
    <row r="408" spans="17:17" ht="14.25" customHeight="1">
      <c r="Q408"/>
    </row>
    <row r="409" spans="17:17" ht="14.25" customHeight="1">
      <c r="Q409"/>
    </row>
    <row r="410" spans="17:17" ht="14.25" customHeight="1">
      <c r="Q410"/>
    </row>
    <row r="411" spans="17:17" ht="14.25" customHeight="1">
      <c r="Q411"/>
    </row>
    <row r="412" spans="17:17" ht="14.25" customHeight="1">
      <c r="Q412"/>
    </row>
    <row r="413" spans="17:17" ht="14.25" customHeight="1">
      <c r="Q413"/>
    </row>
    <row r="414" spans="17:17" ht="14.25" customHeight="1">
      <c r="Q414"/>
    </row>
    <row r="415" spans="17:17" ht="14.25" customHeight="1">
      <c r="Q415"/>
    </row>
    <row r="416" spans="17:17" ht="14.25" customHeight="1">
      <c r="Q416"/>
    </row>
    <row r="417" spans="17:17" ht="14.25" customHeight="1">
      <c r="Q417"/>
    </row>
    <row r="418" spans="17:17" ht="14.25" customHeight="1">
      <c r="Q418"/>
    </row>
    <row r="419" spans="17:17" ht="14.25" customHeight="1">
      <c r="Q419"/>
    </row>
    <row r="420" spans="17:17" ht="14.25" customHeight="1">
      <c r="Q420"/>
    </row>
    <row r="421" spans="17:17" ht="14.25" customHeight="1">
      <c r="Q421"/>
    </row>
    <row r="422" spans="17:17" ht="14.25" customHeight="1">
      <c r="Q422"/>
    </row>
    <row r="423" spans="17:17" ht="14.25" customHeight="1">
      <c r="Q423"/>
    </row>
    <row r="424" spans="17:17" ht="14.25" customHeight="1">
      <c r="Q424"/>
    </row>
    <row r="425" spans="17:17" ht="14.25" customHeight="1">
      <c r="Q425"/>
    </row>
    <row r="426" spans="17:17" ht="14.25" customHeight="1">
      <c r="Q426"/>
    </row>
    <row r="427" spans="17:17" ht="14.25" customHeight="1">
      <c r="Q427"/>
    </row>
    <row r="428" spans="17:17" ht="14.25" customHeight="1">
      <c r="Q428"/>
    </row>
    <row r="429" spans="17:17" ht="14.25" customHeight="1">
      <c r="Q429"/>
    </row>
    <row r="430" spans="17:17" ht="14.25" customHeight="1">
      <c r="Q430"/>
    </row>
    <row r="431" spans="17:17" ht="14.25" customHeight="1">
      <c r="Q431"/>
    </row>
    <row r="432" spans="17:17" ht="14.25" customHeight="1">
      <c r="Q432"/>
    </row>
    <row r="433" spans="17:17" ht="14.25" customHeight="1">
      <c r="Q433"/>
    </row>
    <row r="434" spans="17:17" ht="14.25" customHeight="1">
      <c r="Q434"/>
    </row>
    <row r="435" spans="17:17" ht="14.25" customHeight="1">
      <c r="Q435"/>
    </row>
    <row r="436" spans="17:17" ht="14.25" customHeight="1">
      <c r="Q436"/>
    </row>
    <row r="437" spans="17:17" ht="14.25" customHeight="1">
      <c r="Q437"/>
    </row>
    <row r="438" spans="17:17" ht="14.25" customHeight="1">
      <c r="Q438"/>
    </row>
    <row r="439" spans="17:17" ht="14.25" customHeight="1">
      <c r="Q439"/>
    </row>
    <row r="440" spans="17:17" ht="14.25" customHeight="1">
      <c r="Q440"/>
    </row>
    <row r="441" spans="17:17" ht="14.25" customHeight="1">
      <c r="Q441"/>
    </row>
    <row r="442" spans="17:17" ht="14.25" customHeight="1">
      <c r="Q442"/>
    </row>
    <row r="443" spans="17:17" ht="14.25" customHeight="1">
      <c r="Q443"/>
    </row>
    <row r="444" spans="17:17" ht="14.25" customHeight="1">
      <c r="Q444"/>
    </row>
    <row r="445" spans="17:17" ht="14.25" customHeight="1">
      <c r="Q445"/>
    </row>
    <row r="446" spans="17:17" ht="14.25" customHeight="1">
      <c r="Q446"/>
    </row>
    <row r="447" spans="17:17" ht="14.25" customHeight="1">
      <c r="Q447"/>
    </row>
    <row r="448" spans="17:17" ht="14.25" customHeight="1">
      <c r="Q448"/>
    </row>
    <row r="449" spans="17:17" ht="14.25" customHeight="1">
      <c r="Q449"/>
    </row>
    <row r="450" spans="17:17" ht="14.25" customHeight="1">
      <c r="Q450"/>
    </row>
    <row r="451" spans="17:17" ht="14.25" customHeight="1">
      <c r="Q451"/>
    </row>
    <row r="452" spans="17:17" ht="14.25" customHeight="1">
      <c r="Q452"/>
    </row>
    <row r="453" spans="17:17" ht="14.25" customHeight="1">
      <c r="Q453"/>
    </row>
    <row r="454" spans="17:17" ht="14.25" customHeight="1">
      <c r="Q454"/>
    </row>
    <row r="455" spans="17:17" ht="14.25" customHeight="1">
      <c r="Q455"/>
    </row>
    <row r="456" spans="17:17" ht="14.25" customHeight="1">
      <c r="Q456"/>
    </row>
    <row r="457" spans="17:17" ht="14.25" customHeight="1">
      <c r="Q457"/>
    </row>
    <row r="458" spans="17:17" ht="14.25" customHeight="1">
      <c r="Q458"/>
    </row>
    <row r="459" spans="17:17" ht="14.25" customHeight="1">
      <c r="Q459"/>
    </row>
    <row r="460" spans="17:17" ht="14.25" customHeight="1">
      <c r="Q460"/>
    </row>
    <row r="461" spans="17:17" ht="14.25" customHeight="1">
      <c r="Q461"/>
    </row>
    <row r="462" spans="17:17" ht="14.25" customHeight="1">
      <c r="Q462"/>
    </row>
    <row r="463" spans="17:17" ht="14.25" customHeight="1">
      <c r="Q463"/>
    </row>
    <row r="464" spans="17:17" ht="14.25" customHeight="1">
      <c r="Q464"/>
    </row>
    <row r="465" spans="17:17" ht="14.25" customHeight="1">
      <c r="Q465"/>
    </row>
    <row r="466" spans="17:17" ht="14.25" customHeight="1">
      <c r="Q466"/>
    </row>
    <row r="467" spans="17:17" ht="14.25" customHeight="1">
      <c r="Q467"/>
    </row>
    <row r="468" spans="17:17" ht="14.25" customHeight="1">
      <c r="Q468"/>
    </row>
    <row r="469" spans="17:17" ht="14.25" customHeight="1">
      <c r="Q469"/>
    </row>
    <row r="470" spans="17:17" ht="14.25" customHeight="1">
      <c r="Q470"/>
    </row>
    <row r="471" spans="17:17" ht="14.25" customHeight="1">
      <c r="Q471"/>
    </row>
    <row r="472" spans="17:17" ht="14.25" customHeight="1">
      <c r="Q472"/>
    </row>
    <row r="473" spans="17:17" ht="14.25" customHeight="1">
      <c r="Q473"/>
    </row>
    <row r="474" spans="17:17" ht="14.25" customHeight="1">
      <c r="Q474"/>
    </row>
    <row r="475" spans="17:17" ht="14.25" customHeight="1">
      <c r="Q475"/>
    </row>
    <row r="476" spans="17:17" ht="14.25" customHeight="1">
      <c r="Q476"/>
    </row>
    <row r="477" spans="17:17" ht="14.25" customHeight="1">
      <c r="Q477"/>
    </row>
    <row r="478" spans="17:17" ht="14.25" customHeight="1">
      <c r="Q478"/>
    </row>
    <row r="479" spans="17:17" ht="14.25" customHeight="1">
      <c r="Q479"/>
    </row>
    <row r="480" spans="17:17" ht="14.25" customHeight="1">
      <c r="Q480"/>
    </row>
    <row r="481" spans="17:17" ht="14.25" customHeight="1">
      <c r="Q481"/>
    </row>
    <row r="482" spans="17:17" ht="14.25" customHeight="1">
      <c r="Q482"/>
    </row>
    <row r="483" spans="17:17" ht="14.25" customHeight="1">
      <c r="Q483"/>
    </row>
    <row r="484" spans="17:17" ht="14.25" customHeight="1">
      <c r="Q484"/>
    </row>
    <row r="485" spans="17:17" ht="14.25" customHeight="1">
      <c r="Q485"/>
    </row>
    <row r="486" spans="17:17" ht="14.25" customHeight="1">
      <c r="Q486"/>
    </row>
    <row r="487" spans="17:17" ht="14.25" customHeight="1">
      <c r="Q487"/>
    </row>
    <row r="488" spans="17:17" ht="14.25" customHeight="1">
      <c r="Q488"/>
    </row>
    <row r="489" spans="17:17" ht="14.25" customHeight="1">
      <c r="Q489"/>
    </row>
    <row r="490" spans="17:17" ht="14.25" customHeight="1">
      <c r="Q490"/>
    </row>
    <row r="491" spans="17:17" ht="14.25" customHeight="1">
      <c r="Q491"/>
    </row>
    <row r="492" spans="17:17" ht="14.25" customHeight="1">
      <c r="Q492"/>
    </row>
    <row r="493" spans="17:17" ht="14.25" customHeight="1">
      <c r="Q493"/>
    </row>
    <row r="494" spans="17:17" ht="14.25" customHeight="1">
      <c r="Q494"/>
    </row>
    <row r="495" spans="17:17" ht="14.25" customHeight="1">
      <c r="Q495"/>
    </row>
    <row r="496" spans="17:17" ht="14.25" customHeight="1">
      <c r="Q496"/>
    </row>
    <row r="497" spans="17:17" ht="14.25" customHeight="1">
      <c r="Q497"/>
    </row>
    <row r="498" spans="17:17" ht="14.25" customHeight="1">
      <c r="Q498"/>
    </row>
    <row r="499" spans="17:17" ht="14.25" customHeight="1">
      <c r="Q499"/>
    </row>
    <row r="500" spans="17:17" ht="14.25" customHeight="1">
      <c r="Q500"/>
    </row>
    <row r="501" spans="17:17" ht="14.25" customHeight="1">
      <c r="Q501"/>
    </row>
    <row r="502" spans="17:17" ht="14.25" customHeight="1">
      <c r="Q502"/>
    </row>
    <row r="503" spans="17:17" ht="14.25" customHeight="1">
      <c r="Q503"/>
    </row>
    <row r="504" spans="17:17" ht="14.25" customHeight="1">
      <c r="Q504"/>
    </row>
    <row r="505" spans="17:17" ht="14.25" customHeight="1">
      <c r="Q505"/>
    </row>
    <row r="506" spans="17:17" ht="14.25" customHeight="1">
      <c r="Q506"/>
    </row>
    <row r="507" spans="17:17" ht="14.25" customHeight="1">
      <c r="Q507"/>
    </row>
    <row r="508" spans="17:17" ht="14.25" customHeight="1">
      <c r="Q508"/>
    </row>
    <row r="509" spans="17:17" ht="14.25" customHeight="1">
      <c r="Q509"/>
    </row>
    <row r="510" spans="17:17" ht="14.25" customHeight="1">
      <c r="Q510"/>
    </row>
    <row r="511" spans="17:17" ht="14.25" customHeight="1">
      <c r="Q511"/>
    </row>
    <row r="512" spans="17:17" ht="14.25" customHeight="1">
      <c r="Q512"/>
    </row>
    <row r="513" spans="17:17" ht="14.25" customHeight="1">
      <c r="Q513"/>
    </row>
    <row r="514" spans="17:17" ht="14.25" customHeight="1">
      <c r="Q514"/>
    </row>
    <row r="515" spans="17:17" ht="14.25" customHeight="1">
      <c r="Q515"/>
    </row>
    <row r="516" spans="17:17" ht="14.25" customHeight="1">
      <c r="Q516"/>
    </row>
    <row r="517" spans="17:17" ht="14.25" customHeight="1">
      <c r="Q517"/>
    </row>
    <row r="518" spans="17:17" ht="14.25" customHeight="1">
      <c r="Q518"/>
    </row>
    <row r="519" spans="17:17" ht="14.25" customHeight="1">
      <c r="Q519"/>
    </row>
    <row r="520" spans="17:17" ht="14.25" customHeight="1">
      <c r="Q520"/>
    </row>
    <row r="521" spans="17:17" ht="14.25" customHeight="1">
      <c r="Q521"/>
    </row>
    <row r="522" spans="17:17" ht="14.25" customHeight="1">
      <c r="Q522"/>
    </row>
    <row r="523" spans="17:17" ht="14.25" customHeight="1">
      <c r="Q523"/>
    </row>
    <row r="524" spans="17:17" ht="14.25" customHeight="1">
      <c r="Q524"/>
    </row>
    <row r="525" spans="17:17" ht="14.25" customHeight="1">
      <c r="Q525"/>
    </row>
    <row r="526" spans="17:17" ht="14.25" customHeight="1">
      <c r="Q526"/>
    </row>
    <row r="527" spans="17:17" ht="14.25" customHeight="1">
      <c r="Q527"/>
    </row>
    <row r="528" spans="17:17" ht="14.25" customHeight="1">
      <c r="Q528"/>
    </row>
    <row r="529" spans="17:17" ht="14.25" customHeight="1">
      <c r="Q529"/>
    </row>
    <row r="530" spans="17:17" ht="14.25" customHeight="1">
      <c r="Q530"/>
    </row>
    <row r="531" spans="17:17" ht="14.25" customHeight="1">
      <c r="Q531"/>
    </row>
    <row r="532" spans="17:17" ht="14.25" customHeight="1">
      <c r="Q532"/>
    </row>
    <row r="533" spans="17:17" ht="14.25" customHeight="1">
      <c r="Q533"/>
    </row>
    <row r="534" spans="17:17" ht="14.25" customHeight="1">
      <c r="Q534"/>
    </row>
    <row r="535" spans="17:17" ht="14.25" customHeight="1">
      <c r="Q535"/>
    </row>
    <row r="536" spans="17:17" ht="14.25" customHeight="1">
      <c r="Q536"/>
    </row>
    <row r="537" spans="17:17" ht="14.25" customHeight="1">
      <c r="Q537"/>
    </row>
    <row r="538" spans="17:17" ht="14.25" customHeight="1">
      <c r="Q538"/>
    </row>
    <row r="539" spans="17:17" ht="14.25" customHeight="1">
      <c r="Q539"/>
    </row>
    <row r="540" spans="17:17" ht="14.25" customHeight="1">
      <c r="Q540"/>
    </row>
    <row r="541" spans="17:17" ht="14.25" customHeight="1">
      <c r="Q541"/>
    </row>
    <row r="542" spans="17:17" ht="14.25" customHeight="1">
      <c r="Q542"/>
    </row>
    <row r="543" spans="17:17" ht="14.25" customHeight="1">
      <c r="Q543"/>
    </row>
    <row r="544" spans="17:17" ht="14.25" customHeight="1">
      <c r="Q544"/>
    </row>
    <row r="545" spans="17:17" ht="14.25" customHeight="1">
      <c r="Q545"/>
    </row>
    <row r="546" spans="17:17" ht="14.25" customHeight="1">
      <c r="Q546"/>
    </row>
    <row r="547" spans="17:17" ht="14.25" customHeight="1">
      <c r="Q547"/>
    </row>
    <row r="548" spans="17:17" ht="14.25" customHeight="1">
      <c r="Q548"/>
    </row>
    <row r="549" spans="17:17" ht="14.25" customHeight="1">
      <c r="Q549"/>
    </row>
    <row r="550" spans="17:17" ht="14.25" customHeight="1">
      <c r="Q550"/>
    </row>
    <row r="551" spans="17:17" ht="14.25" customHeight="1">
      <c r="Q551"/>
    </row>
    <row r="552" spans="17:17" ht="14.25" customHeight="1">
      <c r="Q552"/>
    </row>
    <row r="553" spans="17:17" ht="14.25" customHeight="1">
      <c r="Q553"/>
    </row>
    <row r="554" spans="17:17" ht="14.25" customHeight="1">
      <c r="Q554"/>
    </row>
    <row r="555" spans="17:17" ht="14.25" customHeight="1">
      <c r="Q555"/>
    </row>
    <row r="556" spans="17:17" ht="14.25" customHeight="1">
      <c r="Q556"/>
    </row>
    <row r="557" spans="17:17" ht="14.25" customHeight="1">
      <c r="Q557"/>
    </row>
    <row r="558" spans="17:17" ht="14.25" customHeight="1">
      <c r="Q558"/>
    </row>
    <row r="559" spans="17:17" ht="14.25" customHeight="1">
      <c r="Q559"/>
    </row>
    <row r="560" spans="17:17" ht="14.25" customHeight="1">
      <c r="Q560"/>
    </row>
    <row r="561" spans="17:17" ht="14.25" customHeight="1">
      <c r="Q561"/>
    </row>
    <row r="562" spans="17:17" ht="14.25" customHeight="1">
      <c r="Q562"/>
    </row>
    <row r="563" spans="17:17" ht="14.25" customHeight="1">
      <c r="Q563"/>
    </row>
    <row r="564" spans="17:17" ht="14.25" customHeight="1">
      <c r="Q564"/>
    </row>
    <row r="565" spans="17:17" ht="14.25" customHeight="1">
      <c r="Q565"/>
    </row>
    <row r="566" spans="17:17" ht="14.25" customHeight="1">
      <c r="Q566"/>
    </row>
    <row r="567" spans="17:17" ht="14.25" customHeight="1">
      <c r="Q567"/>
    </row>
    <row r="568" spans="17:17" ht="14.25" customHeight="1">
      <c r="Q568"/>
    </row>
    <row r="569" spans="17:17" ht="14.25" customHeight="1">
      <c r="Q569"/>
    </row>
    <row r="570" spans="17:17" ht="14.25" customHeight="1">
      <c r="Q570"/>
    </row>
    <row r="571" spans="17:17" ht="14.25" customHeight="1">
      <c r="Q571"/>
    </row>
    <row r="572" spans="17:17" ht="14.25" customHeight="1">
      <c r="Q572"/>
    </row>
    <row r="573" spans="17:17" ht="14.25" customHeight="1">
      <c r="Q573"/>
    </row>
    <row r="574" spans="17:17" ht="14.25" customHeight="1">
      <c r="Q574"/>
    </row>
    <row r="575" spans="17:17" ht="14.25" customHeight="1">
      <c r="Q575"/>
    </row>
    <row r="576" spans="17:17" ht="14.25" customHeight="1">
      <c r="Q576"/>
    </row>
    <row r="577" spans="17:17" ht="14.25" customHeight="1">
      <c r="Q577"/>
    </row>
    <row r="578" spans="17:17" ht="14.25" customHeight="1">
      <c r="Q578"/>
    </row>
    <row r="579" spans="17:17" ht="14.25" customHeight="1">
      <c r="Q579"/>
    </row>
    <row r="580" spans="17:17" ht="14.25" customHeight="1">
      <c r="Q580"/>
    </row>
    <row r="581" spans="17:17" ht="14.25" customHeight="1">
      <c r="Q581"/>
    </row>
    <row r="582" spans="17:17" ht="14.25" customHeight="1">
      <c r="Q582"/>
    </row>
    <row r="583" spans="17:17" ht="14.25" customHeight="1">
      <c r="Q583"/>
    </row>
    <row r="584" spans="17:17" ht="14.25" customHeight="1">
      <c r="Q584"/>
    </row>
    <row r="585" spans="17:17" ht="14.25" customHeight="1">
      <c r="Q585"/>
    </row>
    <row r="586" spans="17:17" ht="14.25" customHeight="1">
      <c r="Q586"/>
    </row>
    <row r="587" spans="17:17" ht="14.25" customHeight="1">
      <c r="Q587"/>
    </row>
    <row r="588" spans="17:17" ht="14.25" customHeight="1">
      <c r="Q588"/>
    </row>
    <row r="589" spans="17:17" ht="14.25" customHeight="1">
      <c r="Q589"/>
    </row>
    <row r="590" spans="17:17" ht="14.25" customHeight="1">
      <c r="Q590"/>
    </row>
    <row r="591" spans="17:17" ht="14.25" customHeight="1">
      <c r="Q591"/>
    </row>
    <row r="592" spans="17:17" ht="14.25" customHeight="1">
      <c r="Q592"/>
    </row>
    <row r="593" spans="17:17" ht="14.25" customHeight="1">
      <c r="Q593"/>
    </row>
    <row r="594" spans="17:17" ht="14.25" customHeight="1">
      <c r="Q594"/>
    </row>
    <row r="595" spans="17:17" ht="14.25" customHeight="1">
      <c r="Q595"/>
    </row>
    <row r="596" spans="17:17" ht="14.25" customHeight="1">
      <c r="Q596"/>
    </row>
    <row r="597" spans="17:17" ht="14.25" customHeight="1">
      <c r="Q597"/>
    </row>
    <row r="598" spans="17:17" ht="14.25" customHeight="1">
      <c r="Q598"/>
    </row>
    <row r="599" spans="17:17" ht="14.25" customHeight="1">
      <c r="Q599"/>
    </row>
    <row r="600" spans="17:17" ht="14.25" customHeight="1">
      <c r="Q600"/>
    </row>
    <row r="601" spans="17:17" ht="14.25" customHeight="1">
      <c r="Q601"/>
    </row>
    <row r="602" spans="17:17" ht="14.25" customHeight="1">
      <c r="Q602"/>
    </row>
    <row r="603" spans="17:17" ht="14.25" customHeight="1">
      <c r="Q603"/>
    </row>
    <row r="604" spans="17:17" ht="14.25" customHeight="1">
      <c r="Q604"/>
    </row>
    <row r="605" spans="17:17" ht="14.25" customHeight="1">
      <c r="Q605"/>
    </row>
    <row r="606" spans="17:17" ht="14.25" customHeight="1">
      <c r="Q606"/>
    </row>
    <row r="607" spans="17:17" ht="14.25" customHeight="1">
      <c r="Q607"/>
    </row>
    <row r="608" spans="17:17" ht="14.25" customHeight="1">
      <c r="Q608"/>
    </row>
    <row r="609" spans="17:17" ht="14.25" customHeight="1">
      <c r="Q609"/>
    </row>
    <row r="610" spans="17:17" ht="14.25" customHeight="1">
      <c r="Q610"/>
    </row>
    <row r="611" spans="17:17" ht="14.25" customHeight="1">
      <c r="Q611"/>
    </row>
    <row r="612" spans="17:17" ht="14.25" customHeight="1">
      <c r="Q612"/>
    </row>
    <row r="613" spans="17:17" ht="14.25" customHeight="1">
      <c r="Q613"/>
    </row>
    <row r="614" spans="17:17" ht="14.25" customHeight="1">
      <c r="Q614"/>
    </row>
    <row r="615" spans="17:17" ht="14.25" customHeight="1">
      <c r="Q615"/>
    </row>
    <row r="616" spans="17:17" ht="14.25" customHeight="1">
      <c r="Q616"/>
    </row>
    <row r="617" spans="17:17" ht="14.25" customHeight="1">
      <c r="Q617"/>
    </row>
    <row r="618" spans="17:17" ht="14.25" customHeight="1">
      <c r="Q618"/>
    </row>
    <row r="619" spans="17:17" ht="14.25" customHeight="1">
      <c r="Q619"/>
    </row>
    <row r="620" spans="17:17" ht="14.25" customHeight="1">
      <c r="Q620"/>
    </row>
    <row r="621" spans="17:17" ht="14.25" customHeight="1">
      <c r="Q621"/>
    </row>
    <row r="622" spans="17:17" ht="14.25" customHeight="1">
      <c r="Q622"/>
    </row>
    <row r="623" spans="17:17" ht="14.25" customHeight="1">
      <c r="Q623"/>
    </row>
    <row r="624" spans="17:17" ht="14.25" customHeight="1">
      <c r="Q624"/>
    </row>
    <row r="625" spans="17:17" ht="14.25" customHeight="1">
      <c r="Q625"/>
    </row>
    <row r="626" spans="17:17" ht="14.25" customHeight="1">
      <c r="Q626"/>
    </row>
    <row r="627" spans="17:17" ht="14.25" customHeight="1">
      <c r="Q627"/>
    </row>
    <row r="628" spans="17:17" ht="14.25" customHeight="1">
      <c r="Q628"/>
    </row>
    <row r="629" spans="17:17" ht="14.25" customHeight="1">
      <c r="Q629"/>
    </row>
    <row r="630" spans="17:17" ht="14.25" customHeight="1">
      <c r="Q630"/>
    </row>
    <row r="631" spans="17:17" ht="14.25" customHeight="1">
      <c r="Q631"/>
    </row>
    <row r="632" spans="17:17" ht="14.25" customHeight="1">
      <c r="Q632"/>
    </row>
    <row r="633" spans="17:17" ht="14.25" customHeight="1">
      <c r="Q633"/>
    </row>
    <row r="634" spans="17:17" ht="14.25" customHeight="1">
      <c r="Q634"/>
    </row>
    <row r="635" spans="17:17" ht="14.25" customHeight="1">
      <c r="Q635"/>
    </row>
    <row r="636" spans="17:17" ht="14.25" customHeight="1">
      <c r="Q636"/>
    </row>
    <row r="637" spans="17:17" ht="14.25" customHeight="1">
      <c r="Q637"/>
    </row>
    <row r="638" spans="17:17" ht="14.25" customHeight="1">
      <c r="Q638"/>
    </row>
    <row r="639" spans="17:17" ht="14.25" customHeight="1">
      <c r="Q639"/>
    </row>
    <row r="640" spans="17:17" ht="14.25" customHeight="1">
      <c r="Q640"/>
    </row>
    <row r="641" spans="17:17" ht="14.25" customHeight="1">
      <c r="Q641"/>
    </row>
    <row r="642" spans="17:17" ht="14.25" customHeight="1">
      <c r="Q642"/>
    </row>
    <row r="643" spans="17:17" ht="14.25" customHeight="1">
      <c r="Q643"/>
    </row>
    <row r="644" spans="17:17" ht="14.25" customHeight="1">
      <c r="Q644"/>
    </row>
    <row r="645" spans="17:17" ht="14.25" customHeight="1">
      <c r="Q645"/>
    </row>
    <row r="646" spans="17:17" ht="14.25" customHeight="1">
      <c r="Q646"/>
    </row>
    <row r="647" spans="17:17" ht="14.25" customHeight="1">
      <c r="Q647"/>
    </row>
    <row r="648" spans="17:17" ht="14.25" customHeight="1">
      <c r="Q648"/>
    </row>
    <row r="649" spans="17:17" ht="14.25" customHeight="1">
      <c r="Q649"/>
    </row>
    <row r="650" spans="17:17" ht="14.25" customHeight="1">
      <c r="Q650"/>
    </row>
    <row r="651" spans="17:17" ht="14.25" customHeight="1">
      <c r="Q651"/>
    </row>
    <row r="652" spans="17:17" ht="14.25" customHeight="1">
      <c r="Q652"/>
    </row>
    <row r="653" spans="17:17" ht="14.25" customHeight="1">
      <c r="Q653"/>
    </row>
    <row r="654" spans="17:17" ht="14.25" customHeight="1">
      <c r="Q654"/>
    </row>
    <row r="655" spans="17:17" ht="14.25" customHeight="1">
      <c r="Q655"/>
    </row>
    <row r="656" spans="17:17" ht="14.25" customHeight="1">
      <c r="Q656"/>
    </row>
    <row r="657" spans="17:17" ht="14.25" customHeight="1">
      <c r="Q657"/>
    </row>
    <row r="658" spans="17:17" ht="14.25" customHeight="1">
      <c r="Q658"/>
    </row>
    <row r="659" spans="17:17" ht="14.25" customHeight="1">
      <c r="Q659"/>
    </row>
    <row r="660" spans="17:17" ht="14.25" customHeight="1">
      <c r="Q660"/>
    </row>
    <row r="661" spans="17:17" ht="14.25" customHeight="1">
      <c r="Q661"/>
    </row>
    <row r="662" spans="17:17" ht="14.25" customHeight="1">
      <c r="Q662"/>
    </row>
    <row r="663" spans="17:17" ht="14.25" customHeight="1">
      <c r="Q663"/>
    </row>
    <row r="664" spans="17:17" ht="14.25" customHeight="1">
      <c r="Q664"/>
    </row>
    <row r="665" spans="17:17" ht="14.25" customHeight="1">
      <c r="Q665"/>
    </row>
    <row r="666" spans="17:17" ht="14.25" customHeight="1">
      <c r="Q666"/>
    </row>
    <row r="667" spans="17:17" ht="14.25" customHeight="1">
      <c r="Q667"/>
    </row>
    <row r="668" spans="17:17" ht="14.25" customHeight="1">
      <c r="Q668"/>
    </row>
    <row r="669" spans="17:17" ht="14.25" customHeight="1">
      <c r="Q669"/>
    </row>
    <row r="670" spans="17:17" ht="14.25" customHeight="1">
      <c r="Q670"/>
    </row>
    <row r="671" spans="17:17" ht="14.25" customHeight="1">
      <c r="Q671"/>
    </row>
    <row r="672" spans="17:17" ht="14.25" customHeight="1">
      <c r="Q672"/>
    </row>
    <row r="673" spans="17:17" ht="14.25" customHeight="1">
      <c r="Q673"/>
    </row>
    <row r="674" spans="17:17" ht="14.25" customHeight="1">
      <c r="Q674"/>
    </row>
    <row r="675" spans="17:17" ht="14.25" customHeight="1">
      <c r="Q675"/>
    </row>
    <row r="676" spans="17:17" ht="14.25" customHeight="1">
      <c r="Q676"/>
    </row>
    <row r="677" spans="17:17" ht="14.25" customHeight="1">
      <c r="Q677"/>
    </row>
    <row r="678" spans="17:17" ht="14.25" customHeight="1">
      <c r="Q678"/>
    </row>
    <row r="679" spans="17:17" ht="14.25" customHeight="1">
      <c r="Q679"/>
    </row>
    <row r="680" spans="17:17" ht="14.25" customHeight="1">
      <c r="Q680"/>
    </row>
    <row r="681" spans="17:17" ht="14.25" customHeight="1">
      <c r="Q681"/>
    </row>
    <row r="682" spans="17:17" ht="14.25" customHeight="1">
      <c r="Q682"/>
    </row>
    <row r="683" spans="17:17" ht="14.25" customHeight="1">
      <c r="Q683"/>
    </row>
    <row r="684" spans="17:17" ht="14.25" customHeight="1">
      <c r="Q684"/>
    </row>
    <row r="685" spans="17:17" ht="14.25" customHeight="1">
      <c r="Q685"/>
    </row>
    <row r="686" spans="17:17" ht="14.25" customHeight="1">
      <c r="Q686"/>
    </row>
    <row r="687" spans="17:17" ht="14.25" customHeight="1">
      <c r="Q687"/>
    </row>
    <row r="688" spans="17:17" ht="14.25" customHeight="1">
      <c r="Q688"/>
    </row>
    <row r="689" spans="17:17" ht="14.25" customHeight="1">
      <c r="Q689"/>
    </row>
    <row r="690" spans="17:17" ht="14.25" customHeight="1">
      <c r="Q690"/>
    </row>
    <row r="691" spans="17:17" ht="14.25" customHeight="1">
      <c r="Q691"/>
    </row>
    <row r="692" spans="17:17" ht="14.25" customHeight="1">
      <c r="Q692"/>
    </row>
    <row r="693" spans="17:17" ht="14.25" customHeight="1">
      <c r="Q693"/>
    </row>
    <row r="694" spans="17:17" ht="14.25" customHeight="1">
      <c r="Q694"/>
    </row>
    <row r="695" spans="17:17" ht="14.25" customHeight="1">
      <c r="Q695"/>
    </row>
    <row r="696" spans="17:17" ht="14.25" customHeight="1">
      <c r="Q696"/>
    </row>
    <row r="697" spans="17:17" ht="14.25" customHeight="1">
      <c r="Q697"/>
    </row>
    <row r="698" spans="17:17" ht="14.25" customHeight="1">
      <c r="Q698"/>
    </row>
    <row r="699" spans="17:17" ht="14.25" customHeight="1">
      <c r="Q699"/>
    </row>
    <row r="700" spans="17:17" ht="14.25" customHeight="1">
      <c r="Q700"/>
    </row>
    <row r="701" spans="17:17" ht="14.25" customHeight="1">
      <c r="Q701"/>
    </row>
    <row r="702" spans="17:17" ht="14.25" customHeight="1">
      <c r="Q702"/>
    </row>
    <row r="703" spans="17:17" ht="14.25" customHeight="1">
      <c r="Q703"/>
    </row>
    <row r="704" spans="17:17" ht="14.25" customHeight="1">
      <c r="Q704"/>
    </row>
    <row r="705" spans="17:17" ht="14.25" customHeight="1">
      <c r="Q705"/>
    </row>
    <row r="706" spans="17:17" ht="14.25" customHeight="1">
      <c r="Q706"/>
    </row>
    <row r="707" spans="17:17" ht="14.25" customHeight="1">
      <c r="Q707"/>
    </row>
    <row r="708" spans="17:17" ht="14.25" customHeight="1">
      <c r="Q708"/>
    </row>
    <row r="709" spans="17:17" ht="14.25" customHeight="1">
      <c r="Q709"/>
    </row>
    <row r="710" spans="17:17" ht="14.25" customHeight="1">
      <c r="Q710"/>
    </row>
    <row r="711" spans="17:17" ht="14.25" customHeight="1">
      <c r="Q711"/>
    </row>
    <row r="712" spans="17:17" ht="14.25" customHeight="1">
      <c r="Q712"/>
    </row>
    <row r="713" spans="17:17" ht="14.25" customHeight="1">
      <c r="Q713"/>
    </row>
    <row r="714" spans="17:17" ht="14.25" customHeight="1">
      <c r="Q714"/>
    </row>
    <row r="715" spans="17:17" ht="14.25" customHeight="1">
      <c r="Q715"/>
    </row>
    <row r="716" spans="17:17" ht="14.25" customHeight="1">
      <c r="Q716"/>
    </row>
    <row r="717" spans="17:17" ht="14.25" customHeight="1">
      <c r="Q717"/>
    </row>
    <row r="718" spans="17:17" ht="14.25" customHeight="1">
      <c r="Q718"/>
    </row>
    <row r="719" spans="17:17" ht="14.25" customHeight="1">
      <c r="Q719"/>
    </row>
    <row r="720" spans="17:17" ht="14.25" customHeight="1">
      <c r="Q720"/>
    </row>
    <row r="721" spans="17:17" ht="14.25" customHeight="1">
      <c r="Q721"/>
    </row>
    <row r="722" spans="17:17" ht="14.25" customHeight="1">
      <c r="Q722"/>
    </row>
    <row r="723" spans="17:17" ht="14.25" customHeight="1">
      <c r="Q723"/>
    </row>
    <row r="724" spans="17:17" ht="14.25" customHeight="1">
      <c r="Q724"/>
    </row>
    <row r="725" spans="17:17" ht="14.25" customHeight="1">
      <c r="Q725"/>
    </row>
    <row r="726" spans="17:17" ht="14.25" customHeight="1">
      <c r="Q726"/>
    </row>
    <row r="727" spans="17:17" ht="14.25" customHeight="1">
      <c r="Q727"/>
    </row>
    <row r="728" spans="17:17" ht="14.25" customHeight="1">
      <c r="Q728"/>
    </row>
    <row r="729" spans="17:17" ht="14.25" customHeight="1">
      <c r="Q729"/>
    </row>
    <row r="730" spans="17:17" ht="14.25" customHeight="1">
      <c r="Q730"/>
    </row>
    <row r="731" spans="17:17" ht="14.25" customHeight="1">
      <c r="Q731"/>
    </row>
    <row r="732" spans="17:17" ht="14.25" customHeight="1">
      <c r="Q732"/>
    </row>
    <row r="733" spans="17:17" ht="14.25" customHeight="1">
      <c r="Q733"/>
    </row>
    <row r="734" spans="17:17" ht="14.25" customHeight="1">
      <c r="Q734"/>
    </row>
    <row r="735" spans="17:17" ht="14.25" customHeight="1">
      <c r="Q735"/>
    </row>
    <row r="736" spans="17:17" ht="14.25" customHeight="1">
      <c r="Q736"/>
    </row>
    <row r="737" spans="17:17" ht="14.25" customHeight="1">
      <c r="Q737"/>
    </row>
    <row r="738" spans="17:17" ht="14.25" customHeight="1">
      <c r="Q738"/>
    </row>
    <row r="739" spans="17:17" ht="14.25" customHeight="1">
      <c r="Q739"/>
    </row>
    <row r="740" spans="17:17" ht="14.25" customHeight="1">
      <c r="Q740"/>
    </row>
    <row r="741" spans="17:17" ht="14.25" customHeight="1">
      <c r="Q741"/>
    </row>
    <row r="742" spans="17:17" ht="14.25" customHeight="1">
      <c r="Q742"/>
    </row>
    <row r="743" spans="17:17" ht="14.25" customHeight="1">
      <c r="Q743"/>
    </row>
    <row r="744" spans="17:17" ht="14.25" customHeight="1">
      <c r="Q744"/>
    </row>
    <row r="745" spans="17:17" ht="14.25" customHeight="1">
      <c r="Q745"/>
    </row>
    <row r="746" spans="17:17" ht="14.25" customHeight="1">
      <c r="Q746"/>
    </row>
    <row r="747" spans="17:17" ht="14.25" customHeight="1">
      <c r="Q747"/>
    </row>
    <row r="748" spans="17:17" ht="14.25" customHeight="1">
      <c r="Q748"/>
    </row>
    <row r="749" spans="17:17" ht="14.25" customHeight="1">
      <c r="Q749"/>
    </row>
    <row r="750" spans="17:17" ht="14.25" customHeight="1">
      <c r="Q750"/>
    </row>
    <row r="751" spans="17:17" ht="14.25" customHeight="1">
      <c r="Q751"/>
    </row>
    <row r="752" spans="17:17" ht="14.25" customHeight="1">
      <c r="Q752"/>
    </row>
    <row r="753" spans="17:17" ht="14.25" customHeight="1">
      <c r="Q753"/>
    </row>
    <row r="754" spans="17:17" ht="14.25" customHeight="1">
      <c r="Q754"/>
    </row>
    <row r="755" spans="17:17" ht="14.25" customHeight="1">
      <c r="Q755"/>
    </row>
    <row r="756" spans="17:17" ht="14.25" customHeight="1">
      <c r="Q756"/>
    </row>
    <row r="757" spans="17:17" ht="14.25" customHeight="1">
      <c r="Q757"/>
    </row>
    <row r="758" spans="17:17" ht="14.25" customHeight="1">
      <c r="Q758"/>
    </row>
    <row r="759" spans="17:17" ht="14.25" customHeight="1">
      <c r="Q759"/>
    </row>
    <row r="760" spans="17:17" ht="14.25" customHeight="1">
      <c r="Q760"/>
    </row>
    <row r="761" spans="17:17" ht="14.25" customHeight="1">
      <c r="Q761"/>
    </row>
    <row r="762" spans="17:17" ht="14.25" customHeight="1">
      <c r="Q762"/>
    </row>
    <row r="763" spans="17:17" ht="14.25" customHeight="1">
      <c r="Q763"/>
    </row>
    <row r="764" spans="17:17" ht="14.25" customHeight="1">
      <c r="Q764"/>
    </row>
    <row r="765" spans="17:17" ht="14.25" customHeight="1">
      <c r="Q765"/>
    </row>
    <row r="766" spans="17:17" ht="14.25" customHeight="1">
      <c r="Q766"/>
    </row>
    <row r="767" spans="17:17" ht="14.25" customHeight="1">
      <c r="Q767"/>
    </row>
    <row r="768" spans="17:17" ht="14.25" customHeight="1">
      <c r="Q768"/>
    </row>
    <row r="769" spans="17:17" ht="14.25" customHeight="1">
      <c r="Q769"/>
    </row>
    <row r="770" spans="17:17" ht="14.25" customHeight="1">
      <c r="Q770"/>
    </row>
    <row r="771" spans="17:17" ht="14.25" customHeight="1">
      <c r="Q771"/>
    </row>
    <row r="772" spans="17:17" ht="14.25" customHeight="1">
      <c r="Q772"/>
    </row>
    <row r="773" spans="17:17" ht="14.25" customHeight="1">
      <c r="Q773"/>
    </row>
    <row r="774" spans="17:17" ht="14.25" customHeight="1">
      <c r="Q774"/>
    </row>
    <row r="775" spans="17:17" ht="14.25" customHeight="1">
      <c r="Q775"/>
    </row>
    <row r="776" spans="17:17" ht="14.25" customHeight="1">
      <c r="Q776"/>
    </row>
    <row r="777" spans="17:17" ht="14.25" customHeight="1">
      <c r="Q777"/>
    </row>
    <row r="778" spans="17:17" ht="14.25" customHeight="1">
      <c r="Q778"/>
    </row>
    <row r="779" spans="17:17" ht="14.25" customHeight="1">
      <c r="Q779"/>
    </row>
    <row r="780" spans="17:17" ht="14.25" customHeight="1">
      <c r="Q780"/>
    </row>
    <row r="781" spans="17:17" ht="14.25" customHeight="1">
      <c r="Q781"/>
    </row>
    <row r="782" spans="17:17" ht="14.25" customHeight="1">
      <c r="Q782"/>
    </row>
    <row r="783" spans="17:17" ht="14.25" customHeight="1">
      <c r="Q783"/>
    </row>
    <row r="784" spans="17:17" ht="14.25" customHeight="1">
      <c r="Q784"/>
    </row>
    <row r="785" spans="17:17" ht="14.25" customHeight="1">
      <c r="Q785"/>
    </row>
    <row r="786" spans="17:17" ht="14.25" customHeight="1">
      <c r="Q786"/>
    </row>
    <row r="787" spans="17:17" ht="14.25" customHeight="1">
      <c r="Q787"/>
    </row>
    <row r="788" spans="17:17" ht="14.25" customHeight="1">
      <c r="Q788"/>
    </row>
    <row r="789" spans="17:17" ht="14.25" customHeight="1">
      <c r="Q789"/>
    </row>
    <row r="790" spans="17:17" ht="14.25" customHeight="1">
      <c r="Q790"/>
    </row>
    <row r="791" spans="17:17" ht="14.25" customHeight="1">
      <c r="Q791"/>
    </row>
    <row r="792" spans="17:17" ht="14.25" customHeight="1">
      <c r="Q792"/>
    </row>
    <row r="793" spans="17:17" ht="14.25" customHeight="1">
      <c r="Q793"/>
    </row>
    <row r="794" spans="17:17" ht="14.25" customHeight="1">
      <c r="Q794"/>
    </row>
    <row r="795" spans="17:17" ht="14.25" customHeight="1">
      <c r="Q795"/>
    </row>
    <row r="796" spans="17:17" ht="14.25" customHeight="1">
      <c r="Q796"/>
    </row>
    <row r="797" spans="17:17" ht="14.25" customHeight="1">
      <c r="Q797"/>
    </row>
    <row r="798" spans="17:17" ht="14.25" customHeight="1">
      <c r="Q798"/>
    </row>
    <row r="799" spans="17:17" ht="14.25" customHeight="1">
      <c r="Q799"/>
    </row>
    <row r="800" spans="17:17" ht="14.25" customHeight="1">
      <c r="Q800"/>
    </row>
    <row r="801" spans="17:17" ht="14.25" customHeight="1">
      <c r="Q801"/>
    </row>
    <row r="802" spans="17:17" ht="14.25" customHeight="1">
      <c r="Q802"/>
    </row>
    <row r="803" spans="17:17" ht="14.25" customHeight="1">
      <c r="Q803"/>
    </row>
    <row r="804" spans="17:17" ht="14.25" customHeight="1">
      <c r="Q804"/>
    </row>
    <row r="805" spans="17:17" ht="14.25" customHeight="1">
      <c r="Q805"/>
    </row>
    <row r="806" spans="17:17" ht="14.25" customHeight="1">
      <c r="Q806"/>
    </row>
    <row r="807" spans="17:17" ht="14.25" customHeight="1">
      <c r="Q807"/>
    </row>
    <row r="808" spans="17:17" ht="14.25" customHeight="1">
      <c r="Q808"/>
    </row>
    <row r="809" spans="17:17" ht="14.25" customHeight="1">
      <c r="Q809"/>
    </row>
    <row r="810" spans="17:17" ht="14.25" customHeight="1">
      <c r="Q810"/>
    </row>
    <row r="811" spans="17:17" ht="14.25" customHeight="1">
      <c r="Q811"/>
    </row>
    <row r="812" spans="17:17" ht="14.25" customHeight="1">
      <c r="Q812"/>
    </row>
    <row r="813" spans="17:17" ht="14.25" customHeight="1">
      <c r="Q813"/>
    </row>
    <row r="814" spans="17:17" ht="14.25" customHeight="1">
      <c r="Q814"/>
    </row>
    <row r="815" spans="17:17" ht="14.25" customHeight="1">
      <c r="Q815"/>
    </row>
    <row r="816" spans="17:17" ht="14.25" customHeight="1">
      <c r="Q816"/>
    </row>
    <row r="817" spans="17:17" ht="14.25" customHeight="1">
      <c r="Q817"/>
    </row>
    <row r="818" spans="17:17" ht="14.25" customHeight="1">
      <c r="Q818"/>
    </row>
    <row r="819" spans="17:17" ht="14.25" customHeight="1">
      <c r="Q819"/>
    </row>
    <row r="820" spans="17:17" ht="14.25" customHeight="1">
      <c r="Q820"/>
    </row>
    <row r="821" spans="17:17" ht="14.25" customHeight="1">
      <c r="Q821"/>
    </row>
    <row r="822" spans="17:17" ht="14.25" customHeight="1">
      <c r="Q822"/>
    </row>
    <row r="823" spans="17:17" ht="14.25" customHeight="1">
      <c r="Q823"/>
    </row>
    <row r="824" spans="17:17" ht="14.25" customHeight="1">
      <c r="Q824"/>
    </row>
    <row r="825" spans="17:17" ht="14.25" customHeight="1">
      <c r="Q825"/>
    </row>
    <row r="826" spans="17:17" ht="14.25" customHeight="1">
      <c r="Q826"/>
    </row>
    <row r="827" spans="17:17" ht="14.25" customHeight="1">
      <c r="Q827"/>
    </row>
    <row r="828" spans="17:17" ht="14.25" customHeight="1">
      <c r="Q828"/>
    </row>
    <row r="829" spans="17:17" ht="14.25" customHeight="1">
      <c r="Q829"/>
    </row>
    <row r="830" spans="17:17" ht="14.25" customHeight="1">
      <c r="Q830"/>
    </row>
    <row r="831" spans="17:17" ht="14.25" customHeight="1">
      <c r="Q831"/>
    </row>
    <row r="832" spans="17:17" ht="14.25" customHeight="1">
      <c r="Q832"/>
    </row>
    <row r="833" spans="17:17" ht="14.25" customHeight="1">
      <c r="Q833"/>
    </row>
    <row r="834" spans="17:17" ht="14.25" customHeight="1">
      <c r="Q834"/>
    </row>
    <row r="835" spans="17:17" ht="14.25" customHeight="1">
      <c r="Q835"/>
    </row>
    <row r="836" spans="17:17" ht="14.25" customHeight="1">
      <c r="Q836"/>
    </row>
    <row r="837" spans="17:17" ht="14.25" customHeight="1">
      <c r="Q837"/>
    </row>
    <row r="838" spans="17:17" ht="14.25" customHeight="1">
      <c r="Q838"/>
    </row>
    <row r="839" spans="17:17" ht="14.25" customHeight="1">
      <c r="Q839"/>
    </row>
    <row r="840" spans="17:17" ht="14.25" customHeight="1">
      <c r="Q840"/>
    </row>
    <row r="841" spans="17:17" ht="14.25" customHeight="1">
      <c r="Q841"/>
    </row>
    <row r="842" spans="17:17" ht="14.25" customHeight="1">
      <c r="Q842"/>
    </row>
    <row r="843" spans="17:17" ht="14.25" customHeight="1">
      <c r="Q843"/>
    </row>
    <row r="844" spans="17:17" ht="14.25" customHeight="1">
      <c r="Q844"/>
    </row>
    <row r="845" spans="17:17" ht="14.25" customHeight="1">
      <c r="Q845"/>
    </row>
    <row r="846" spans="17:17" ht="14.25" customHeight="1">
      <c r="Q846"/>
    </row>
    <row r="847" spans="17:17" ht="14.25" customHeight="1">
      <c r="Q847"/>
    </row>
    <row r="848" spans="17:17" ht="14.25" customHeight="1">
      <c r="Q848"/>
    </row>
    <row r="849" spans="17:17" ht="14.25" customHeight="1">
      <c r="Q849"/>
    </row>
    <row r="850" spans="17:17" ht="14.25" customHeight="1">
      <c r="Q850"/>
    </row>
    <row r="851" spans="17:17" ht="14.25" customHeight="1">
      <c r="Q851"/>
    </row>
    <row r="852" spans="17:17" ht="14.25" customHeight="1">
      <c r="Q852"/>
    </row>
    <row r="853" spans="17:17" ht="14.25" customHeight="1">
      <c r="Q853"/>
    </row>
    <row r="854" spans="17:17" ht="14.25" customHeight="1">
      <c r="Q854"/>
    </row>
    <row r="855" spans="17:17" ht="14.25" customHeight="1">
      <c r="Q855"/>
    </row>
    <row r="856" spans="17:17" ht="14.25" customHeight="1">
      <c r="Q856"/>
    </row>
    <row r="857" spans="17:17" ht="14.25" customHeight="1">
      <c r="Q857"/>
    </row>
    <row r="858" spans="17:17" ht="14.25" customHeight="1">
      <c r="Q858"/>
    </row>
    <row r="859" spans="17:17" ht="14.25" customHeight="1">
      <c r="Q859"/>
    </row>
    <row r="860" spans="17:17" ht="14.25" customHeight="1">
      <c r="Q860"/>
    </row>
    <row r="861" spans="17:17" ht="14.25" customHeight="1">
      <c r="Q861"/>
    </row>
    <row r="862" spans="17:17" ht="14.25" customHeight="1">
      <c r="Q862"/>
    </row>
    <row r="863" spans="17:17" ht="14.25" customHeight="1">
      <c r="Q863"/>
    </row>
    <row r="864" spans="17:17" ht="14.25" customHeight="1">
      <c r="Q864"/>
    </row>
    <row r="865" spans="17:17" ht="14.25" customHeight="1">
      <c r="Q865"/>
    </row>
    <row r="866" spans="17:17" ht="14.25" customHeight="1">
      <c r="Q866"/>
    </row>
    <row r="867" spans="17:17" ht="14.25" customHeight="1">
      <c r="Q867"/>
    </row>
    <row r="868" spans="17:17" ht="14.25" customHeight="1">
      <c r="Q868"/>
    </row>
    <row r="869" spans="17:17" ht="14.25" customHeight="1">
      <c r="Q869"/>
    </row>
    <row r="870" spans="17:17" ht="14.25" customHeight="1">
      <c r="Q870"/>
    </row>
    <row r="871" spans="17:17" ht="14.25" customHeight="1">
      <c r="Q871"/>
    </row>
    <row r="872" spans="17:17" ht="14.25" customHeight="1">
      <c r="Q872"/>
    </row>
    <row r="873" spans="17:17" ht="14.25" customHeight="1">
      <c r="Q873"/>
    </row>
    <row r="874" spans="17:17" ht="14.25" customHeight="1">
      <c r="Q874"/>
    </row>
    <row r="875" spans="17:17" ht="14.25" customHeight="1">
      <c r="Q875"/>
    </row>
    <row r="876" spans="17:17" ht="14.25" customHeight="1">
      <c r="Q876"/>
    </row>
    <row r="877" spans="17:17" ht="14.25" customHeight="1">
      <c r="Q877"/>
    </row>
    <row r="878" spans="17:17" ht="14.25" customHeight="1">
      <c r="Q878"/>
    </row>
    <row r="879" spans="17:17" ht="14.25" customHeight="1">
      <c r="Q879"/>
    </row>
    <row r="880" spans="17:17" ht="14.25" customHeight="1">
      <c r="Q880"/>
    </row>
    <row r="881" spans="17:17" ht="14.25" customHeight="1">
      <c r="Q881"/>
    </row>
    <row r="882" spans="17:17" ht="14.25" customHeight="1">
      <c r="Q882"/>
    </row>
    <row r="883" spans="17:17" ht="14.25" customHeight="1">
      <c r="Q883"/>
    </row>
    <row r="884" spans="17:17" ht="14.25" customHeight="1">
      <c r="Q884"/>
    </row>
    <row r="885" spans="17:17" ht="14.25" customHeight="1">
      <c r="Q885"/>
    </row>
    <row r="886" spans="17:17" ht="14.25" customHeight="1">
      <c r="Q886"/>
    </row>
    <row r="887" spans="17:17" ht="14.25" customHeight="1">
      <c r="Q887"/>
    </row>
    <row r="888" spans="17:17" ht="14.25" customHeight="1">
      <c r="Q888"/>
    </row>
    <row r="889" spans="17:17" ht="14.25" customHeight="1">
      <c r="Q889"/>
    </row>
    <row r="890" spans="17:17" ht="14.25" customHeight="1">
      <c r="Q890"/>
    </row>
    <row r="891" spans="17:17" ht="14.25" customHeight="1">
      <c r="Q891"/>
    </row>
    <row r="892" spans="17:17" ht="14.25" customHeight="1">
      <c r="Q892"/>
    </row>
    <row r="893" spans="17:17" ht="14.25" customHeight="1">
      <c r="Q893"/>
    </row>
    <row r="894" spans="17:17" ht="14.25" customHeight="1">
      <c r="Q894"/>
    </row>
    <row r="895" spans="17:17" ht="14.25" customHeight="1">
      <c r="Q895"/>
    </row>
    <row r="896" spans="17:17" ht="14.25" customHeight="1">
      <c r="Q896"/>
    </row>
    <row r="897" spans="17:17" ht="14.25" customHeight="1">
      <c r="Q897"/>
    </row>
    <row r="898" spans="17:17" ht="14.25" customHeight="1">
      <c r="Q898"/>
    </row>
    <row r="899" spans="17:17" ht="14.25" customHeight="1">
      <c r="Q899"/>
    </row>
    <row r="900" spans="17:17" ht="14.25" customHeight="1">
      <c r="Q900"/>
    </row>
    <row r="901" spans="17:17" ht="14.25" customHeight="1">
      <c r="Q901"/>
    </row>
    <row r="902" spans="17:17" ht="14.25" customHeight="1">
      <c r="Q902"/>
    </row>
    <row r="903" spans="17:17" ht="14.25" customHeight="1">
      <c r="Q903"/>
    </row>
    <row r="904" spans="17:17" ht="14.25" customHeight="1">
      <c r="Q904"/>
    </row>
    <row r="905" spans="17:17" ht="14.25" customHeight="1">
      <c r="Q905"/>
    </row>
    <row r="906" spans="17:17" ht="14.25" customHeight="1">
      <c r="Q906"/>
    </row>
    <row r="907" spans="17:17" ht="14.25" customHeight="1">
      <c r="Q907"/>
    </row>
    <row r="908" spans="17:17" ht="14.25" customHeight="1">
      <c r="Q908"/>
    </row>
    <row r="909" spans="17:17" ht="14.25" customHeight="1">
      <c r="Q909"/>
    </row>
    <row r="910" spans="17:17" ht="14.25" customHeight="1">
      <c r="Q910"/>
    </row>
    <row r="911" spans="17:17" ht="14.25" customHeight="1">
      <c r="Q911"/>
    </row>
    <row r="912" spans="17:17" ht="14.25" customHeight="1">
      <c r="Q912"/>
    </row>
    <row r="913" spans="17:17" ht="14.25" customHeight="1">
      <c r="Q913"/>
    </row>
    <row r="914" spans="17:17" ht="14.25" customHeight="1">
      <c r="Q914"/>
    </row>
    <row r="915" spans="17:17" ht="14.25" customHeight="1">
      <c r="Q915"/>
    </row>
    <row r="916" spans="17:17" ht="14.25" customHeight="1">
      <c r="Q916"/>
    </row>
    <row r="917" spans="17:17" ht="14.25" customHeight="1">
      <c r="Q917"/>
    </row>
    <row r="918" spans="17:17" ht="14.25" customHeight="1">
      <c r="Q918"/>
    </row>
    <row r="919" spans="17:17" ht="14.25" customHeight="1">
      <c r="Q919"/>
    </row>
    <row r="920" spans="17:17" ht="14.25" customHeight="1">
      <c r="Q920"/>
    </row>
    <row r="921" spans="17:17" ht="14.25" customHeight="1">
      <c r="Q921"/>
    </row>
    <row r="922" spans="17:17" ht="14.25" customHeight="1">
      <c r="Q922"/>
    </row>
    <row r="923" spans="17:17" ht="14.25" customHeight="1">
      <c r="Q923"/>
    </row>
    <row r="924" spans="17:17" ht="14.25" customHeight="1">
      <c r="Q924"/>
    </row>
    <row r="925" spans="17:17" ht="14.25" customHeight="1">
      <c r="Q925"/>
    </row>
    <row r="926" spans="17:17" ht="14.25" customHeight="1">
      <c r="Q926"/>
    </row>
    <row r="927" spans="17:17" ht="14.25" customHeight="1">
      <c r="Q927"/>
    </row>
    <row r="928" spans="17:17" ht="14.25" customHeight="1">
      <c r="Q928"/>
    </row>
    <row r="929" spans="17:17" ht="14.25" customHeight="1">
      <c r="Q929"/>
    </row>
    <row r="930" spans="17:17" ht="14.25" customHeight="1">
      <c r="Q930"/>
    </row>
    <row r="931" spans="17:17" ht="14.25" customHeight="1">
      <c r="Q931"/>
    </row>
    <row r="932" spans="17:17" ht="14.25" customHeight="1">
      <c r="Q932"/>
    </row>
    <row r="933" spans="17:17" ht="14.25" customHeight="1">
      <c r="Q933"/>
    </row>
    <row r="934" spans="17:17" ht="14.25" customHeight="1">
      <c r="Q934"/>
    </row>
    <row r="935" spans="17:17" ht="14.25" customHeight="1">
      <c r="Q935"/>
    </row>
    <row r="936" spans="17:17" ht="14.25" customHeight="1">
      <c r="Q936"/>
    </row>
    <row r="937" spans="17:17" ht="14.25" customHeight="1">
      <c r="Q937"/>
    </row>
    <row r="938" spans="17:17" ht="14.25" customHeight="1">
      <c r="Q938"/>
    </row>
    <row r="939" spans="17:17" ht="14.25" customHeight="1">
      <c r="Q939"/>
    </row>
    <row r="940" spans="17:17" ht="14.25" customHeight="1">
      <c r="Q940"/>
    </row>
    <row r="941" spans="17:17" ht="14.25" customHeight="1">
      <c r="Q941"/>
    </row>
    <row r="942" spans="17:17" ht="14.25" customHeight="1">
      <c r="Q942"/>
    </row>
    <row r="943" spans="17:17" ht="14.25" customHeight="1">
      <c r="Q943"/>
    </row>
    <row r="944" spans="17:17" ht="14.25" customHeight="1">
      <c r="Q944"/>
    </row>
    <row r="945" spans="17:17" ht="14.25" customHeight="1">
      <c r="Q945"/>
    </row>
    <row r="946" spans="17:17" ht="14.25" customHeight="1">
      <c r="Q946"/>
    </row>
    <row r="947" spans="17:17" ht="14.25" customHeight="1">
      <c r="Q947"/>
    </row>
    <row r="948" spans="17:17" ht="14.25" customHeight="1">
      <c r="Q948"/>
    </row>
    <row r="949" spans="17:17" ht="14.25" customHeight="1">
      <c r="Q949"/>
    </row>
    <row r="950" spans="17:17" ht="14.25" customHeight="1">
      <c r="Q950"/>
    </row>
    <row r="951" spans="17:17" ht="14.25" customHeight="1">
      <c r="Q951"/>
    </row>
    <row r="952" spans="17:17" ht="14.25" customHeight="1">
      <c r="Q952"/>
    </row>
    <row r="953" spans="17:17" ht="14.25" customHeight="1">
      <c r="Q953"/>
    </row>
    <row r="954" spans="17:17" ht="14.25" customHeight="1">
      <c r="Q954"/>
    </row>
    <row r="955" spans="17:17" ht="14.25" customHeight="1">
      <c r="Q955"/>
    </row>
    <row r="956" spans="17:17" ht="14.25" customHeight="1">
      <c r="Q956"/>
    </row>
    <row r="957" spans="17:17" ht="14.25" customHeight="1">
      <c r="Q957"/>
    </row>
    <row r="958" spans="17:17" ht="14.25" customHeight="1">
      <c r="Q958"/>
    </row>
    <row r="959" spans="17:17" ht="14.25" customHeight="1">
      <c r="Q959"/>
    </row>
    <row r="960" spans="17:17" ht="14.25" customHeight="1">
      <c r="Q960"/>
    </row>
    <row r="961" spans="17:17" ht="14.25" customHeight="1">
      <c r="Q961"/>
    </row>
    <row r="962" spans="17:17" ht="14.25" customHeight="1">
      <c r="Q962"/>
    </row>
    <row r="963" spans="17:17" ht="14.25" customHeight="1">
      <c r="Q963"/>
    </row>
    <row r="964" spans="17:17" ht="14.25" customHeight="1">
      <c r="Q964"/>
    </row>
    <row r="965" spans="17:17" ht="14.25" customHeight="1">
      <c r="Q965"/>
    </row>
    <row r="966" spans="17:17" ht="14.25" customHeight="1">
      <c r="Q966"/>
    </row>
    <row r="967" spans="17:17" ht="14.25" customHeight="1">
      <c r="Q967"/>
    </row>
    <row r="968" spans="17:17" ht="14.25" customHeight="1">
      <c r="Q968"/>
    </row>
    <row r="969" spans="17:17" ht="14.25" customHeight="1">
      <c r="Q969"/>
    </row>
    <row r="970" spans="17:17" ht="14.25" customHeight="1">
      <c r="Q970"/>
    </row>
    <row r="971" spans="17:17" ht="14.25" customHeight="1">
      <c r="Q971"/>
    </row>
    <row r="972" spans="17:17" ht="14.25" customHeight="1">
      <c r="Q972"/>
    </row>
    <row r="973" spans="17:17" ht="14.25" customHeight="1">
      <c r="Q973"/>
    </row>
    <row r="974" spans="17:17" ht="14.25" customHeight="1">
      <c r="Q974"/>
    </row>
    <row r="975" spans="17:17" ht="14.25" customHeight="1">
      <c r="Q975"/>
    </row>
    <row r="976" spans="17:17" ht="14.25" customHeight="1">
      <c r="Q976"/>
    </row>
    <row r="977" spans="17:17" ht="14.25" customHeight="1">
      <c r="Q977"/>
    </row>
    <row r="978" spans="17:17" ht="14.25" customHeight="1">
      <c r="Q978"/>
    </row>
    <row r="979" spans="17:17" ht="14.25" customHeight="1">
      <c r="Q979"/>
    </row>
    <row r="980" spans="17:17" ht="14.25" customHeight="1">
      <c r="Q980"/>
    </row>
    <row r="981" spans="17:17" ht="14.25" customHeight="1">
      <c r="Q981"/>
    </row>
    <row r="982" spans="17:17" ht="14.25" customHeight="1">
      <c r="Q982"/>
    </row>
    <row r="983" spans="17:17" ht="14.25" customHeight="1">
      <c r="Q983"/>
    </row>
    <row r="984" spans="17:17" ht="14.25" customHeight="1">
      <c r="Q984"/>
    </row>
    <row r="985" spans="17:17" ht="14.25" customHeight="1">
      <c r="Q985"/>
    </row>
    <row r="986" spans="17:17" ht="14.25" customHeight="1">
      <c r="Q986"/>
    </row>
    <row r="987" spans="17:17" ht="14.25" customHeight="1">
      <c r="Q987"/>
    </row>
    <row r="988" spans="17:17" ht="14.25" customHeight="1">
      <c r="Q988"/>
    </row>
    <row r="989" spans="17:17" ht="14.25" customHeight="1">
      <c r="Q989"/>
    </row>
    <row r="990" spans="17:17" ht="14.25" customHeight="1">
      <c r="Q990"/>
    </row>
    <row r="991" spans="17:17" ht="14.25" customHeight="1">
      <c r="Q991"/>
    </row>
    <row r="992" spans="17:17" ht="14.25" customHeight="1">
      <c r="Q992"/>
    </row>
    <row r="993" spans="17:17" ht="14.25" customHeight="1">
      <c r="Q993"/>
    </row>
    <row r="994" spans="17:17" ht="14.25" customHeight="1">
      <c r="Q994"/>
    </row>
    <row r="995" spans="17:17" ht="14.25" customHeight="1">
      <c r="Q995"/>
    </row>
    <row r="996" spans="17:17" ht="14.25" customHeight="1">
      <c r="Q996"/>
    </row>
    <row r="997" spans="17:17" ht="14.25" customHeight="1">
      <c r="Q997"/>
    </row>
    <row r="998" spans="17:17" ht="14.25" customHeight="1">
      <c r="Q998"/>
    </row>
    <row r="999" spans="17:17" ht="14.25" customHeight="1">
      <c r="Q999"/>
    </row>
    <row r="1000" spans="17:17" ht="14.25" customHeight="1">
      <c r="Q1000"/>
    </row>
    <row r="1001" spans="17:17" ht="14.25" customHeight="1">
      <c r="Q1001"/>
    </row>
    <row r="1002" spans="17:17" ht="14.25" customHeight="1">
      <c r="Q1002"/>
    </row>
    <row r="1003" spans="17:17" ht="14.25" customHeight="1">
      <c r="Q1003"/>
    </row>
    <row r="1004" spans="17:17" ht="14.25" customHeight="1">
      <c r="Q1004"/>
    </row>
    <row r="1005" spans="17:17" ht="14.25" customHeight="1">
      <c r="Q1005"/>
    </row>
  </sheetData>
  <mergeCells count="10">
    <mergeCell ref="M43:M47"/>
    <mergeCell ref="BY55:BZ57"/>
    <mergeCell ref="BY22:BZ25"/>
    <mergeCell ref="BY26:BZ28"/>
    <mergeCell ref="AI5:BC5"/>
    <mergeCell ref="BY9:BZ11"/>
    <mergeCell ref="BY17:BZ19"/>
    <mergeCell ref="BY29:BZ31"/>
    <mergeCell ref="BY37:BZ38"/>
    <mergeCell ref="BY39:BZ4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005"/>
  <sheetViews>
    <sheetView tabSelected="1" topLeftCell="A6" zoomScale="40" zoomScaleNormal="40" workbookViewId="0">
      <pane ySplit="1" topLeftCell="A7" activePane="bottomLeft" state="frozen"/>
      <selection activeCell="A6" sqref="A6"/>
      <selection pane="bottomLeft" activeCell="B42" sqref="B42:B65"/>
    </sheetView>
  </sheetViews>
  <sheetFormatPr baseColWidth="10" defaultColWidth="11.4140625" defaultRowHeight="14"/>
  <cols>
    <col min="1" max="1" width="22" customWidth="1"/>
    <col min="2" max="2" width="35.4140625" customWidth="1"/>
    <col min="3" max="4" width="15.58203125" customWidth="1"/>
    <col min="5" max="5" width="16" customWidth="1"/>
    <col min="6" max="7" width="15.58203125" customWidth="1"/>
    <col min="8" max="9" width="30.83203125" customWidth="1"/>
    <col min="10" max="11" width="19.83203125" customWidth="1"/>
    <col min="12" max="12" width="34" style="72" customWidth="1"/>
    <col min="13" max="14" width="19.83203125" customWidth="1"/>
    <col min="15" max="15" width="26.83203125" customWidth="1"/>
    <col min="16" max="16" width="28.4140625" customWidth="1"/>
    <col min="17" max="17" width="43.83203125" style="72" customWidth="1"/>
    <col min="18" max="24" width="15.58203125" customWidth="1"/>
    <col min="25" max="25" width="24" customWidth="1"/>
    <col min="26" max="26" width="19" customWidth="1"/>
    <col min="27" max="27" width="44.1640625" customWidth="1"/>
    <col min="28" max="28" width="17.25" bestFit="1" customWidth="1"/>
    <col min="29" max="29" width="15.58203125" customWidth="1"/>
    <col min="30" max="30" width="38" customWidth="1"/>
    <col min="31" max="32" width="15.58203125" customWidth="1"/>
    <col min="33" max="33" width="25" customWidth="1"/>
    <col min="34" max="34" width="23.4140625" customWidth="1"/>
    <col min="35" max="35" width="6" customWidth="1"/>
    <col min="36" max="36" width="12.58203125" customWidth="1"/>
    <col min="37" max="37" width="7.83203125" customWidth="1"/>
    <col min="38" max="38" width="5.4140625" customWidth="1"/>
    <col min="39" max="39" width="4.83203125" customWidth="1"/>
    <col min="40" max="40" width="10.1640625" customWidth="1"/>
    <col min="41" max="41" width="9.4140625" customWidth="1"/>
    <col min="42" max="42" width="9.75" customWidth="1"/>
    <col min="43" max="43" width="5.25" customWidth="1"/>
    <col min="44" max="44" width="3.75" customWidth="1"/>
    <col min="45" max="46" width="5.75" customWidth="1"/>
    <col min="47" max="47" width="7.58203125" customWidth="1"/>
    <col min="48" max="48" width="5.58203125" customWidth="1"/>
    <col min="49" max="49" width="4.58203125" customWidth="1"/>
    <col min="50" max="50" width="10" customWidth="1"/>
    <col min="51" max="51" width="5.75" customWidth="1"/>
    <col min="52" max="52" width="14.4140625" customWidth="1"/>
    <col min="53" max="53" width="7.75" customWidth="1"/>
    <col min="54" max="54" width="8.25" customWidth="1"/>
    <col min="55" max="55" width="4.83203125" customWidth="1"/>
    <col min="56" max="56" width="4.25" customWidth="1"/>
    <col min="57" max="58" width="3.58203125" customWidth="1"/>
    <col min="59" max="60" width="5.58203125" customWidth="1"/>
    <col min="61" max="61" width="9.75" customWidth="1"/>
    <col min="62" max="62" width="9.83203125" customWidth="1"/>
    <col min="63" max="63" width="11.83203125" customWidth="1"/>
    <col min="64" max="64" width="7.58203125" customWidth="1"/>
    <col min="65" max="65" width="7.75" customWidth="1"/>
    <col min="66" max="66" width="7.58203125" customWidth="1"/>
    <col min="67" max="67" width="5.58203125" customWidth="1"/>
    <col min="68" max="68" width="7.4140625" customWidth="1"/>
    <col min="69" max="69" width="7.75" customWidth="1"/>
    <col min="70" max="70" width="6.1640625" customWidth="1"/>
    <col min="71" max="71" width="9.83203125" customWidth="1"/>
    <col min="72" max="72" width="12.4140625" customWidth="1"/>
    <col min="73" max="73" width="5.1640625" customWidth="1"/>
    <col min="74" max="74" width="16" customWidth="1"/>
    <col min="75" max="75" width="10" customWidth="1"/>
    <col min="76" max="76" width="9.58203125" customWidth="1"/>
  </cols>
  <sheetData>
    <row r="1" spans="1:81" ht="14.25" customHeight="1">
      <c r="A1" t="s">
        <v>328</v>
      </c>
    </row>
    <row r="2" spans="1:81" ht="14.25" customHeight="1">
      <c r="A2" t="s">
        <v>329</v>
      </c>
    </row>
    <row r="3" spans="1:81" ht="14.25" customHeight="1">
      <c r="A3" t="s">
        <v>330</v>
      </c>
      <c r="D3" t="s">
        <v>331</v>
      </c>
    </row>
    <row r="4" spans="1:81" ht="14.25" customHeight="1"/>
    <row r="5" spans="1:81" ht="15.75" customHeight="1">
      <c r="AI5" s="139" t="s">
        <v>332</v>
      </c>
      <c r="AJ5" s="140"/>
      <c r="AK5" s="140"/>
      <c r="AL5" s="140"/>
      <c r="AM5" s="140"/>
      <c r="AN5" s="140"/>
      <c r="AO5" s="140"/>
      <c r="AP5" s="140"/>
      <c r="AQ5" s="140"/>
      <c r="AR5" s="140"/>
      <c r="AS5" s="140"/>
      <c r="AT5" s="140"/>
      <c r="AU5" s="140"/>
      <c r="AV5" s="140"/>
      <c r="AW5" s="140"/>
      <c r="AX5" s="140"/>
      <c r="AY5" s="140"/>
      <c r="AZ5" s="140"/>
      <c r="BA5" s="140"/>
      <c r="BB5" s="140"/>
      <c r="BC5" s="141"/>
      <c r="BD5" s="123" t="s">
        <v>333</v>
      </c>
      <c r="BE5" s="124"/>
      <c r="BF5" s="124"/>
      <c r="BG5" s="124"/>
      <c r="BH5" s="124"/>
      <c r="BI5" s="124"/>
      <c r="BJ5" s="124"/>
      <c r="BK5" s="124"/>
      <c r="BL5" s="124"/>
      <c r="BM5" s="124"/>
      <c r="BN5" s="124"/>
      <c r="BO5" s="124"/>
      <c r="BP5" s="124"/>
      <c r="BQ5" s="124"/>
      <c r="BR5" s="124"/>
      <c r="BS5" s="124"/>
      <c r="BT5" s="124"/>
      <c r="BU5" s="124"/>
      <c r="BV5" s="124"/>
      <c r="BW5" s="124"/>
      <c r="BX5" s="125"/>
    </row>
    <row r="6" spans="1:81" ht="84.75" customHeight="1">
      <c r="A6" s="88" t="s">
        <v>334</v>
      </c>
      <c r="B6" s="89" t="s">
        <v>335</v>
      </c>
      <c r="C6" s="89" t="s">
        <v>336</v>
      </c>
      <c r="D6" s="89" t="s">
        <v>337</v>
      </c>
      <c r="E6" s="89" t="s">
        <v>338</v>
      </c>
      <c r="F6" s="89" t="s">
        <v>339</v>
      </c>
      <c r="G6" s="89" t="s">
        <v>2</v>
      </c>
      <c r="H6" s="89" t="s">
        <v>3</v>
      </c>
      <c r="I6" s="89" t="s">
        <v>341</v>
      </c>
      <c r="J6" s="89" t="s">
        <v>342</v>
      </c>
      <c r="K6" s="89" t="s">
        <v>4</v>
      </c>
      <c r="L6" s="89" t="s">
        <v>5</v>
      </c>
      <c r="M6" s="89" t="s">
        <v>343</v>
      </c>
      <c r="N6" s="89" t="s">
        <v>344</v>
      </c>
      <c r="O6" s="89" t="s">
        <v>345</v>
      </c>
      <c r="P6" s="89" t="s">
        <v>346</v>
      </c>
      <c r="Q6" s="89" t="s">
        <v>8</v>
      </c>
      <c r="R6" s="89" t="s">
        <v>7</v>
      </c>
      <c r="S6" s="89" t="s">
        <v>10</v>
      </c>
      <c r="T6" s="89" t="s">
        <v>12</v>
      </c>
      <c r="U6" s="89" t="s">
        <v>13</v>
      </c>
      <c r="V6" s="89" t="s">
        <v>14</v>
      </c>
      <c r="W6" s="89" t="s">
        <v>15</v>
      </c>
      <c r="X6" s="89" t="s">
        <v>16</v>
      </c>
      <c r="Y6" s="89" t="s">
        <v>17</v>
      </c>
      <c r="Z6" s="89" t="s">
        <v>347</v>
      </c>
      <c r="AA6" s="89" t="s">
        <v>18</v>
      </c>
      <c r="AB6" s="89" t="s">
        <v>21</v>
      </c>
      <c r="AC6" s="89" t="s">
        <v>348</v>
      </c>
      <c r="AD6" s="89" t="s">
        <v>19</v>
      </c>
      <c r="AE6" s="89" t="s">
        <v>349</v>
      </c>
      <c r="AF6" s="89" t="s">
        <v>350</v>
      </c>
      <c r="AG6" s="89" t="s">
        <v>20</v>
      </c>
      <c r="AH6" s="89" t="s">
        <v>351</v>
      </c>
      <c r="AI6" s="120" t="s">
        <v>352</v>
      </c>
      <c r="AJ6" s="120" t="s">
        <v>353</v>
      </c>
      <c r="AK6" s="120" t="s">
        <v>599</v>
      </c>
      <c r="AL6" s="120" t="s">
        <v>355</v>
      </c>
      <c r="AM6" s="120" t="s">
        <v>356</v>
      </c>
      <c r="AN6" s="120" t="s">
        <v>353</v>
      </c>
      <c r="AO6" s="120" t="s">
        <v>357</v>
      </c>
      <c r="AP6" s="120" t="s">
        <v>358</v>
      </c>
      <c r="AQ6" s="120" t="s">
        <v>359</v>
      </c>
      <c r="AR6" s="120" t="s">
        <v>360</v>
      </c>
      <c r="AS6" s="120" t="s">
        <v>361</v>
      </c>
      <c r="AT6" s="120" t="s">
        <v>362</v>
      </c>
      <c r="AU6" s="120" t="s">
        <v>363</v>
      </c>
      <c r="AV6" s="120" t="s">
        <v>364</v>
      </c>
      <c r="AW6" s="120" t="s">
        <v>356</v>
      </c>
      <c r="AX6" s="120" t="s">
        <v>365</v>
      </c>
      <c r="AY6" s="120" t="s">
        <v>366</v>
      </c>
      <c r="AZ6" s="120" t="s">
        <v>367</v>
      </c>
      <c r="BA6" s="120" t="s">
        <v>368</v>
      </c>
      <c r="BB6" s="120" t="s">
        <v>369</v>
      </c>
      <c r="BC6" s="120" t="s">
        <v>370</v>
      </c>
      <c r="BD6" s="121" t="s">
        <v>371</v>
      </c>
      <c r="BE6" s="121" t="s">
        <v>372</v>
      </c>
      <c r="BF6" s="121" t="s">
        <v>373</v>
      </c>
      <c r="BG6" s="121" t="s">
        <v>374</v>
      </c>
      <c r="BH6" s="121" t="s">
        <v>375</v>
      </c>
      <c r="BI6" s="121" t="s">
        <v>376</v>
      </c>
      <c r="BJ6" s="121" t="s">
        <v>377</v>
      </c>
      <c r="BK6" s="121" t="s">
        <v>378</v>
      </c>
      <c r="BL6" s="121" t="s">
        <v>379</v>
      </c>
      <c r="BM6" s="121" t="s">
        <v>380</v>
      </c>
      <c r="BN6" s="121" t="s">
        <v>600</v>
      </c>
      <c r="BO6" s="121" t="s">
        <v>601</v>
      </c>
      <c r="BP6" s="121" t="s">
        <v>602</v>
      </c>
      <c r="BQ6" s="121" t="s">
        <v>603</v>
      </c>
      <c r="BR6" s="121" t="s">
        <v>604</v>
      </c>
      <c r="BS6" s="121" t="s">
        <v>605</v>
      </c>
      <c r="BT6" s="121" t="s">
        <v>606</v>
      </c>
      <c r="BU6" s="121" t="s">
        <v>607</v>
      </c>
      <c r="BV6" s="121" t="s">
        <v>608</v>
      </c>
      <c r="BW6" s="121" t="s">
        <v>609</v>
      </c>
      <c r="BX6" s="121" t="s">
        <v>609</v>
      </c>
      <c r="BY6" s="65"/>
      <c r="BZ6" s="65"/>
      <c r="CA6" s="65"/>
      <c r="CB6" s="65"/>
      <c r="CC6" s="65"/>
    </row>
    <row r="7" spans="1:81" ht="65.25" customHeight="1">
      <c r="A7" s="164" t="s">
        <v>391</v>
      </c>
      <c r="B7" s="164" t="s">
        <v>392</v>
      </c>
      <c r="C7" s="164">
        <v>0.3</v>
      </c>
      <c r="D7" s="164" t="s">
        <v>610</v>
      </c>
      <c r="E7" s="164">
        <v>1</v>
      </c>
      <c r="F7" s="164">
        <v>1</v>
      </c>
      <c r="G7" s="240" t="s">
        <v>233</v>
      </c>
      <c r="H7" s="164" t="s">
        <v>232</v>
      </c>
      <c r="I7" s="253" t="s">
        <v>611</v>
      </c>
      <c r="J7" s="253" t="s">
        <v>396</v>
      </c>
      <c r="K7" s="253" t="s">
        <v>214</v>
      </c>
      <c r="L7" s="253" t="s">
        <v>612</v>
      </c>
      <c r="M7" s="253" t="s">
        <v>397</v>
      </c>
      <c r="N7" s="253" t="s">
        <v>396</v>
      </c>
      <c r="O7" s="253" t="s">
        <v>398</v>
      </c>
      <c r="P7" s="253" t="s">
        <v>399</v>
      </c>
      <c r="Q7" s="253" t="s">
        <v>613</v>
      </c>
      <c r="R7" s="253" t="s">
        <v>27</v>
      </c>
      <c r="S7" s="253">
        <v>0</v>
      </c>
      <c r="T7" s="257">
        <v>0.25</v>
      </c>
      <c r="U7" s="257">
        <v>0.5</v>
      </c>
      <c r="V7" s="257">
        <v>0.75</v>
      </c>
      <c r="W7" s="257">
        <v>1</v>
      </c>
      <c r="X7" s="257">
        <v>1</v>
      </c>
      <c r="Y7" s="259">
        <v>314600000</v>
      </c>
      <c r="Z7" s="253" t="s">
        <v>400</v>
      </c>
      <c r="AA7" s="252" t="s">
        <v>614</v>
      </c>
      <c r="AB7" s="256">
        <v>172500000</v>
      </c>
      <c r="AC7" s="255">
        <v>0.5</v>
      </c>
      <c r="AD7" s="252" t="s">
        <v>615</v>
      </c>
      <c r="AE7" s="264">
        <v>45689</v>
      </c>
      <c r="AF7" s="264">
        <v>46022</v>
      </c>
      <c r="AG7" s="252" t="s">
        <v>403</v>
      </c>
      <c r="AH7" s="252" t="s">
        <v>616</v>
      </c>
      <c r="AI7" s="252" t="s">
        <v>405</v>
      </c>
      <c r="AJ7" s="252" t="s">
        <v>405</v>
      </c>
      <c r="AK7" s="252" t="s">
        <v>405</v>
      </c>
      <c r="AL7" s="252"/>
      <c r="AM7" s="252"/>
      <c r="AN7" s="252" t="s">
        <v>405</v>
      </c>
      <c r="AO7" s="252"/>
      <c r="AP7" s="252"/>
      <c r="AQ7" s="252"/>
      <c r="AR7" s="252"/>
      <c r="AS7" s="252"/>
      <c r="AT7" s="252" t="s">
        <v>405</v>
      </c>
      <c r="AU7" s="252" t="s">
        <v>405</v>
      </c>
      <c r="AV7" s="252"/>
      <c r="AW7" s="252"/>
      <c r="AX7" s="252"/>
      <c r="AY7" s="252"/>
      <c r="AZ7" s="252"/>
      <c r="BA7" s="252"/>
      <c r="BB7" s="252"/>
      <c r="BC7" s="252"/>
      <c r="BD7" s="252" t="s">
        <v>405</v>
      </c>
      <c r="BE7" s="252"/>
      <c r="BF7" s="252" t="s">
        <v>405</v>
      </c>
      <c r="BG7" s="252"/>
      <c r="BH7" s="252"/>
      <c r="BI7" s="252"/>
      <c r="BJ7" s="252"/>
      <c r="BK7" s="252"/>
      <c r="BL7" s="252"/>
      <c r="BM7" s="252"/>
      <c r="BN7" s="252"/>
      <c r="BO7" s="252" t="s">
        <v>405</v>
      </c>
      <c r="BP7" s="252"/>
      <c r="BQ7" s="252"/>
      <c r="BR7" s="252"/>
      <c r="BS7" s="252"/>
      <c r="BT7" s="252"/>
      <c r="BU7" s="252"/>
      <c r="BV7" s="252"/>
      <c r="BW7" s="252"/>
      <c r="BX7" s="252"/>
    </row>
    <row r="8" spans="1:81" ht="87.5">
      <c r="A8" s="165"/>
      <c r="B8" s="165"/>
      <c r="C8" s="165">
        <v>0.3</v>
      </c>
      <c r="D8" s="165" t="s">
        <v>610</v>
      </c>
      <c r="E8" s="165">
        <v>1</v>
      </c>
      <c r="F8" s="165">
        <v>1</v>
      </c>
      <c r="G8" s="241"/>
      <c r="H8" s="165"/>
      <c r="I8" s="261"/>
      <c r="J8" s="261"/>
      <c r="K8" s="254"/>
      <c r="L8" s="254" t="s">
        <v>612</v>
      </c>
      <c r="M8" s="254" t="s">
        <v>397</v>
      </c>
      <c r="N8" s="254" t="s">
        <v>396</v>
      </c>
      <c r="O8" s="254" t="s">
        <v>398</v>
      </c>
      <c r="P8" s="254" t="s">
        <v>399</v>
      </c>
      <c r="Q8" s="254" t="s">
        <v>613</v>
      </c>
      <c r="R8" s="254" t="s">
        <v>27</v>
      </c>
      <c r="S8" s="254">
        <v>0</v>
      </c>
      <c r="T8" s="258">
        <v>0.25</v>
      </c>
      <c r="U8" s="258">
        <v>0.5</v>
      </c>
      <c r="V8" s="258">
        <v>0.75</v>
      </c>
      <c r="W8" s="258">
        <v>1</v>
      </c>
      <c r="X8" s="258">
        <v>1</v>
      </c>
      <c r="Y8" s="260">
        <v>314600000</v>
      </c>
      <c r="Z8" s="254" t="s">
        <v>400</v>
      </c>
      <c r="AA8" s="252" t="s">
        <v>617</v>
      </c>
      <c r="AB8" s="256">
        <v>142100000</v>
      </c>
      <c r="AC8" s="255">
        <v>0.5</v>
      </c>
      <c r="AD8" s="252" t="s">
        <v>618</v>
      </c>
      <c r="AE8" s="264">
        <v>45689</v>
      </c>
      <c r="AF8" s="264">
        <v>46022</v>
      </c>
      <c r="AG8" s="252" t="s">
        <v>409</v>
      </c>
      <c r="AH8" s="252" t="s">
        <v>404</v>
      </c>
      <c r="AI8" s="252"/>
      <c r="AJ8" s="252" t="s">
        <v>405</v>
      </c>
      <c r="AK8" s="252" t="s">
        <v>405</v>
      </c>
      <c r="AL8" s="252"/>
      <c r="AM8" s="252"/>
      <c r="AN8" s="252" t="s">
        <v>405</v>
      </c>
      <c r="AO8" s="252"/>
      <c r="AP8" s="252"/>
      <c r="AQ8" s="252"/>
      <c r="AR8" s="252"/>
      <c r="AS8" s="252"/>
      <c r="AT8" s="252" t="s">
        <v>405</v>
      </c>
      <c r="AU8" s="252" t="s">
        <v>405</v>
      </c>
      <c r="AV8" s="252"/>
      <c r="AW8" s="252"/>
      <c r="AX8" s="252"/>
      <c r="AY8" s="252"/>
      <c r="AZ8" s="252" t="s">
        <v>405</v>
      </c>
      <c r="BA8" s="252"/>
      <c r="BB8" s="252" t="s">
        <v>405</v>
      </c>
      <c r="BC8" s="252"/>
      <c r="BD8" s="252" t="s">
        <v>405</v>
      </c>
      <c r="BE8" s="252"/>
      <c r="BF8" s="252" t="s">
        <v>405</v>
      </c>
      <c r="BG8" s="252"/>
      <c r="BH8" s="252"/>
      <c r="BI8" s="252"/>
      <c r="BJ8" s="252"/>
      <c r="BK8" s="252"/>
      <c r="BL8" s="252"/>
      <c r="BM8" s="252"/>
      <c r="BN8" s="252"/>
      <c r="BO8" s="252" t="s">
        <v>405</v>
      </c>
      <c r="BP8" s="252"/>
      <c r="BQ8" s="252"/>
      <c r="BR8" s="252"/>
      <c r="BS8" s="252"/>
      <c r="BT8" s="252"/>
      <c r="BU8" s="252"/>
      <c r="BV8" s="252"/>
      <c r="BW8" s="252"/>
      <c r="BX8" s="252"/>
    </row>
    <row r="9" spans="1:81" ht="65" customHeight="1">
      <c r="A9" s="165"/>
      <c r="B9" s="165"/>
      <c r="C9" s="165">
        <v>0.3</v>
      </c>
      <c r="D9" s="165" t="s">
        <v>610</v>
      </c>
      <c r="E9" s="165">
        <v>1</v>
      </c>
      <c r="F9" s="165">
        <v>1</v>
      </c>
      <c r="G9" s="241"/>
      <c r="H9" s="165"/>
      <c r="I9" s="261"/>
      <c r="J9" s="261"/>
      <c r="K9" s="253" t="s">
        <v>164</v>
      </c>
      <c r="L9" s="253" t="s">
        <v>619</v>
      </c>
      <c r="M9" s="253" t="s">
        <v>415</v>
      </c>
      <c r="N9" s="253" t="s">
        <v>416</v>
      </c>
      <c r="O9" s="253" t="s">
        <v>417</v>
      </c>
      <c r="P9" s="253" t="s">
        <v>418</v>
      </c>
      <c r="Q9" s="253" t="s">
        <v>620</v>
      </c>
      <c r="R9" s="253" t="s">
        <v>27</v>
      </c>
      <c r="S9" s="257">
        <v>0.8</v>
      </c>
      <c r="T9" s="257">
        <v>0.9</v>
      </c>
      <c r="U9" s="257">
        <v>0.9</v>
      </c>
      <c r="V9" s="257">
        <v>0.9</v>
      </c>
      <c r="W9" s="257">
        <v>0.9</v>
      </c>
      <c r="X9" s="257">
        <v>0.9</v>
      </c>
      <c r="Y9" s="259">
        <v>132000000</v>
      </c>
      <c r="Z9" s="253" t="s">
        <v>400</v>
      </c>
      <c r="AA9" s="252" t="s">
        <v>621</v>
      </c>
      <c r="AB9" s="256">
        <v>0</v>
      </c>
      <c r="AC9" s="255">
        <v>0.33329999999999999</v>
      </c>
      <c r="AD9" s="252" t="s">
        <v>420</v>
      </c>
      <c r="AE9" s="264">
        <v>45672</v>
      </c>
      <c r="AF9" s="264">
        <v>46022</v>
      </c>
      <c r="AG9" s="252" t="s">
        <v>622</v>
      </c>
      <c r="AH9" s="252" t="s">
        <v>404</v>
      </c>
      <c r="AI9" s="252" t="s">
        <v>405</v>
      </c>
      <c r="AJ9" s="252"/>
      <c r="AK9" s="252"/>
      <c r="AL9" s="252"/>
      <c r="AM9" s="252"/>
      <c r="AN9" s="252"/>
      <c r="AO9" s="252"/>
      <c r="AP9" s="252"/>
      <c r="AQ9" s="252"/>
      <c r="AR9" s="252"/>
      <c r="AS9" s="252"/>
      <c r="AT9" s="252" t="s">
        <v>405</v>
      </c>
      <c r="AU9" s="252" t="s">
        <v>405</v>
      </c>
      <c r="AV9" s="252"/>
      <c r="AW9" s="252" t="s">
        <v>405</v>
      </c>
      <c r="AX9" s="252"/>
      <c r="AY9" s="252"/>
      <c r="AZ9" s="252"/>
      <c r="BA9" s="252"/>
      <c r="BB9" s="252"/>
      <c r="BC9" s="252"/>
      <c r="BD9" s="252" t="s">
        <v>405</v>
      </c>
      <c r="BE9" s="252"/>
      <c r="BF9" s="252" t="s">
        <v>405</v>
      </c>
      <c r="BG9" s="252"/>
      <c r="BH9" s="252"/>
      <c r="BI9" s="252"/>
      <c r="BJ9" s="252"/>
      <c r="BK9" s="252"/>
      <c r="BL9" s="252"/>
      <c r="BM9" s="252"/>
      <c r="BN9" s="252"/>
      <c r="BO9" s="252"/>
      <c r="BP9" s="252"/>
      <c r="BQ9" s="252"/>
      <c r="BR9" s="252"/>
      <c r="BS9" s="252"/>
      <c r="BT9" s="252"/>
      <c r="BU9" s="252"/>
      <c r="BV9" s="252"/>
      <c r="BW9" s="252"/>
      <c r="BX9" s="252"/>
    </row>
    <row r="10" spans="1:81" ht="65" customHeight="1">
      <c r="A10" s="165"/>
      <c r="B10" s="165"/>
      <c r="C10" s="165">
        <v>0.3</v>
      </c>
      <c r="D10" s="165" t="s">
        <v>610</v>
      </c>
      <c r="E10" s="165">
        <v>1</v>
      </c>
      <c r="F10" s="165">
        <v>1</v>
      </c>
      <c r="G10" s="241"/>
      <c r="H10" s="165"/>
      <c r="I10" s="261"/>
      <c r="J10" s="261"/>
      <c r="K10" s="261"/>
      <c r="L10" s="261" t="s">
        <v>619</v>
      </c>
      <c r="M10" s="261" t="s">
        <v>415</v>
      </c>
      <c r="N10" s="261" t="s">
        <v>416</v>
      </c>
      <c r="O10" s="261" t="s">
        <v>417</v>
      </c>
      <c r="P10" s="261" t="s">
        <v>418</v>
      </c>
      <c r="Q10" s="261" t="s">
        <v>620</v>
      </c>
      <c r="R10" s="261" t="s">
        <v>27</v>
      </c>
      <c r="S10" s="263">
        <v>0.8</v>
      </c>
      <c r="T10" s="263">
        <v>0.9</v>
      </c>
      <c r="U10" s="263">
        <v>0.9</v>
      </c>
      <c r="V10" s="263">
        <v>0.9</v>
      </c>
      <c r="W10" s="263">
        <v>0.9</v>
      </c>
      <c r="X10" s="263">
        <v>0.9</v>
      </c>
      <c r="Y10" s="262">
        <v>132000000</v>
      </c>
      <c r="Z10" s="261" t="s">
        <v>400</v>
      </c>
      <c r="AA10" s="252" t="s">
        <v>624</v>
      </c>
      <c r="AB10" s="256">
        <f>12000000*11</f>
        <v>132000000</v>
      </c>
      <c r="AC10" s="255">
        <v>0.34</v>
      </c>
      <c r="AD10" s="252" t="s">
        <v>625</v>
      </c>
      <c r="AE10" s="264">
        <v>45667</v>
      </c>
      <c r="AF10" s="264">
        <v>46022</v>
      </c>
      <c r="AG10" s="252" t="s">
        <v>494</v>
      </c>
      <c r="AH10" s="252" t="s">
        <v>404</v>
      </c>
      <c r="AI10" s="252" t="s">
        <v>405</v>
      </c>
      <c r="AJ10" s="252"/>
      <c r="AK10" s="252"/>
      <c r="AL10" s="252"/>
      <c r="AM10" s="252"/>
      <c r="AN10" s="252"/>
      <c r="AO10" s="252" t="s">
        <v>405</v>
      </c>
      <c r="AP10" s="252"/>
      <c r="AQ10" s="252"/>
      <c r="AR10" s="252"/>
      <c r="AS10" s="252"/>
      <c r="AT10" s="252" t="s">
        <v>405</v>
      </c>
      <c r="AU10" s="252"/>
      <c r="AV10" s="252"/>
      <c r="AW10" s="252"/>
      <c r="AX10" s="252"/>
      <c r="AY10" s="252"/>
      <c r="AZ10" s="252"/>
      <c r="BA10" s="252"/>
      <c r="BB10" s="252"/>
      <c r="BC10" s="252"/>
      <c r="BD10" s="252" t="s">
        <v>405</v>
      </c>
      <c r="BE10" s="252"/>
      <c r="BF10" s="252" t="s">
        <v>405</v>
      </c>
      <c r="BG10" s="252"/>
      <c r="BH10" s="252"/>
      <c r="BI10" s="252"/>
      <c r="BJ10" s="252"/>
      <c r="BK10" s="252"/>
      <c r="BL10" s="252"/>
      <c r="BM10" s="252"/>
      <c r="BN10" s="252"/>
      <c r="BO10" s="252"/>
      <c r="BP10" s="252"/>
      <c r="BQ10" s="252"/>
      <c r="BR10" s="252"/>
      <c r="BS10" s="252"/>
      <c r="BT10" s="252"/>
      <c r="BU10" s="252"/>
      <c r="BV10" s="252"/>
      <c r="BW10" s="252"/>
      <c r="BX10" s="252"/>
    </row>
    <row r="11" spans="1:81" ht="65" customHeight="1">
      <c r="A11" s="165"/>
      <c r="B11" s="165"/>
      <c r="C11" s="165">
        <v>0.3</v>
      </c>
      <c r="D11" s="165" t="s">
        <v>610</v>
      </c>
      <c r="E11" s="165">
        <v>1</v>
      </c>
      <c r="F11" s="165">
        <v>1</v>
      </c>
      <c r="G11" s="241"/>
      <c r="H11" s="165"/>
      <c r="I11" s="261"/>
      <c r="J11" s="261"/>
      <c r="K11" s="254"/>
      <c r="L11" s="254" t="s">
        <v>619</v>
      </c>
      <c r="M11" s="254" t="s">
        <v>415</v>
      </c>
      <c r="N11" s="254" t="s">
        <v>416</v>
      </c>
      <c r="O11" s="254" t="s">
        <v>417</v>
      </c>
      <c r="P11" s="254" t="s">
        <v>418</v>
      </c>
      <c r="Q11" s="254" t="s">
        <v>620</v>
      </c>
      <c r="R11" s="254" t="s">
        <v>27</v>
      </c>
      <c r="S11" s="258">
        <v>0.8</v>
      </c>
      <c r="T11" s="258">
        <v>0.9</v>
      </c>
      <c r="U11" s="258">
        <v>0.9</v>
      </c>
      <c r="V11" s="258">
        <v>0.9</v>
      </c>
      <c r="W11" s="258">
        <v>0.9</v>
      </c>
      <c r="X11" s="258">
        <v>0.9</v>
      </c>
      <c r="Y11" s="260">
        <v>13200000</v>
      </c>
      <c r="Z11" s="254" t="s">
        <v>400</v>
      </c>
      <c r="AA11" s="252" t="s">
        <v>626</v>
      </c>
      <c r="AB11" s="256">
        <v>0</v>
      </c>
      <c r="AC11" s="255">
        <v>0.33329999999999999</v>
      </c>
      <c r="AD11" s="252" t="s">
        <v>627</v>
      </c>
      <c r="AE11" s="264">
        <v>45672</v>
      </c>
      <c r="AF11" s="264">
        <v>46022</v>
      </c>
      <c r="AG11" s="252" t="s">
        <v>628</v>
      </c>
      <c r="AH11" s="252" t="s">
        <v>404</v>
      </c>
      <c r="AI11" s="252"/>
      <c r="AJ11" s="252"/>
      <c r="AK11" s="252"/>
      <c r="AL11" s="252"/>
      <c r="AM11" s="252"/>
      <c r="AN11" s="252"/>
      <c r="AO11" s="252"/>
      <c r="AP11" s="252"/>
      <c r="AQ11" s="252"/>
      <c r="AR11" s="252"/>
      <c r="AS11" s="252"/>
      <c r="AT11" s="252" t="s">
        <v>405</v>
      </c>
      <c r="AU11" s="252" t="s">
        <v>405</v>
      </c>
      <c r="AV11" s="252"/>
      <c r="AW11" s="252"/>
      <c r="AX11" s="252"/>
      <c r="AY11" s="252"/>
      <c r="AZ11" s="252" t="s">
        <v>405</v>
      </c>
      <c r="BA11" s="252"/>
      <c r="BB11" s="252"/>
      <c r="BC11" s="252"/>
      <c r="BD11" s="252" t="s">
        <v>405</v>
      </c>
      <c r="BE11" s="252"/>
      <c r="BF11" s="252" t="s">
        <v>405</v>
      </c>
      <c r="BG11" s="252"/>
      <c r="BH11" s="252"/>
      <c r="BI11" s="252"/>
      <c r="BJ11" s="252"/>
      <c r="BK11" s="252"/>
      <c r="BL11" s="252"/>
      <c r="BM11" s="252"/>
      <c r="BN11" s="252"/>
      <c r="BO11" s="252"/>
      <c r="BP11" s="252"/>
      <c r="BQ11" s="252"/>
      <c r="BR11" s="252"/>
      <c r="BS11" s="252"/>
      <c r="BT11" s="252"/>
      <c r="BU11" s="252"/>
      <c r="BV11" s="252"/>
      <c r="BW11" s="252"/>
      <c r="BX11" s="252"/>
    </row>
    <row r="12" spans="1:81" ht="100">
      <c r="A12" s="165"/>
      <c r="B12" s="165"/>
      <c r="C12" s="165">
        <v>0.3</v>
      </c>
      <c r="D12" s="165" t="s">
        <v>610</v>
      </c>
      <c r="E12" s="165">
        <v>1</v>
      </c>
      <c r="F12" s="165">
        <v>1</v>
      </c>
      <c r="G12" s="242"/>
      <c r="H12" s="166"/>
      <c r="I12" s="254"/>
      <c r="J12" s="254"/>
      <c r="K12" s="252" t="s">
        <v>207</v>
      </c>
      <c r="L12" s="252" t="s">
        <v>629</v>
      </c>
      <c r="M12" s="252" t="s">
        <v>425</v>
      </c>
      <c r="N12" s="252" t="s">
        <v>426</v>
      </c>
      <c r="O12" s="252" t="s">
        <v>427</v>
      </c>
      <c r="P12" s="252" t="s">
        <v>428</v>
      </c>
      <c r="Q12" s="252" t="s">
        <v>630</v>
      </c>
      <c r="R12" s="252" t="s">
        <v>27</v>
      </c>
      <c r="S12" s="255" t="s">
        <v>508</v>
      </c>
      <c r="T12" s="255">
        <v>0.6</v>
      </c>
      <c r="U12" s="255">
        <v>0.6</v>
      </c>
      <c r="V12" s="255">
        <v>0.6</v>
      </c>
      <c r="W12" s="255">
        <v>0.6</v>
      </c>
      <c r="X12" s="255">
        <v>0.6</v>
      </c>
      <c r="Y12" s="256">
        <v>4007500000</v>
      </c>
      <c r="Z12" s="252" t="s">
        <v>429</v>
      </c>
      <c r="AA12" s="252" t="s">
        <v>430</v>
      </c>
      <c r="AB12" s="256">
        <v>4007500000</v>
      </c>
      <c r="AC12" s="255">
        <v>1</v>
      </c>
      <c r="AD12" s="252" t="s">
        <v>431</v>
      </c>
      <c r="AE12" s="264">
        <v>45748</v>
      </c>
      <c r="AF12" s="264">
        <v>46022</v>
      </c>
      <c r="AG12" s="252" t="s">
        <v>432</v>
      </c>
      <c r="AH12" s="252" t="s">
        <v>433</v>
      </c>
      <c r="AI12" s="252"/>
      <c r="AJ12" s="252"/>
      <c r="AK12" s="252"/>
      <c r="AL12" s="252"/>
      <c r="AM12" s="252"/>
      <c r="AN12" s="252"/>
      <c r="AO12" s="252"/>
      <c r="AP12" s="252"/>
      <c r="AQ12" s="252"/>
      <c r="AR12" s="252"/>
      <c r="AS12" s="252"/>
      <c r="AT12" s="252" t="s">
        <v>405</v>
      </c>
      <c r="AU12" s="252" t="s">
        <v>405</v>
      </c>
      <c r="AV12" s="252"/>
      <c r="AW12" s="252"/>
      <c r="AX12" s="252"/>
      <c r="AY12" s="252"/>
      <c r="AZ12" s="252"/>
      <c r="BA12" s="252"/>
      <c r="BB12" s="252"/>
      <c r="BC12" s="252"/>
      <c r="BD12" s="252" t="s">
        <v>405</v>
      </c>
      <c r="BE12" s="252"/>
      <c r="BF12" s="252" t="s">
        <v>405</v>
      </c>
      <c r="BG12" s="252"/>
      <c r="BH12" s="252"/>
      <c r="BI12" s="252"/>
      <c r="BJ12" s="252"/>
      <c r="BK12" s="252"/>
      <c r="BL12" s="252"/>
      <c r="BM12" s="252"/>
      <c r="BN12" s="252"/>
      <c r="BO12" s="252"/>
      <c r="BP12" s="252"/>
      <c r="BQ12" s="252"/>
      <c r="BR12" s="252"/>
      <c r="BS12" s="252"/>
      <c r="BT12" s="252"/>
      <c r="BU12" s="252"/>
      <c r="BV12" s="252"/>
      <c r="BW12" s="252"/>
      <c r="BX12" s="252"/>
    </row>
    <row r="13" spans="1:81" ht="50" customHeight="1">
      <c r="A13" s="165"/>
      <c r="B13" s="165"/>
      <c r="C13" s="165">
        <v>0.3</v>
      </c>
      <c r="D13" s="165" t="s">
        <v>610</v>
      </c>
      <c r="E13" s="165">
        <v>1</v>
      </c>
      <c r="F13" s="165">
        <v>1</v>
      </c>
      <c r="G13" s="240" t="s">
        <v>230</v>
      </c>
      <c r="H13" s="164" t="s">
        <v>229</v>
      </c>
      <c r="I13" s="253" t="s">
        <v>611</v>
      </c>
      <c r="J13" s="253" t="s">
        <v>396</v>
      </c>
      <c r="K13" s="253" t="s">
        <v>216</v>
      </c>
      <c r="L13" s="253" t="s">
        <v>631</v>
      </c>
      <c r="M13" s="253" t="s">
        <v>397</v>
      </c>
      <c r="N13" s="253" t="s">
        <v>396</v>
      </c>
      <c r="O13" s="253" t="s">
        <v>397</v>
      </c>
      <c r="P13" s="253" t="s">
        <v>434</v>
      </c>
      <c r="Q13" s="253" t="s">
        <v>632</v>
      </c>
      <c r="R13" s="253" t="s">
        <v>27</v>
      </c>
      <c r="S13" s="253">
        <v>0</v>
      </c>
      <c r="T13" s="257">
        <v>0.25</v>
      </c>
      <c r="U13" s="257">
        <v>0.5</v>
      </c>
      <c r="V13" s="257">
        <v>0.75</v>
      </c>
      <c r="W13" s="257">
        <v>1</v>
      </c>
      <c r="X13" s="257">
        <v>1</v>
      </c>
      <c r="Y13" s="259">
        <v>720300000</v>
      </c>
      <c r="Z13" s="253" t="s">
        <v>400</v>
      </c>
      <c r="AA13" s="252" t="s">
        <v>633</v>
      </c>
      <c r="AB13" s="256">
        <v>530100000</v>
      </c>
      <c r="AC13" s="255">
        <v>0.5</v>
      </c>
      <c r="AD13" s="252" t="s">
        <v>634</v>
      </c>
      <c r="AE13" s="264">
        <v>45689</v>
      </c>
      <c r="AF13" s="264">
        <v>46022</v>
      </c>
      <c r="AG13" s="252" t="s">
        <v>403</v>
      </c>
      <c r="AH13" s="252" t="s">
        <v>635</v>
      </c>
      <c r="AI13" s="252" t="s">
        <v>405</v>
      </c>
      <c r="AJ13" s="252" t="s">
        <v>405</v>
      </c>
      <c r="AK13" s="252" t="s">
        <v>405</v>
      </c>
      <c r="AL13" s="252"/>
      <c r="AM13" s="252"/>
      <c r="AN13" s="252" t="s">
        <v>405</v>
      </c>
      <c r="AO13" s="252"/>
      <c r="AP13" s="252"/>
      <c r="AQ13" s="252"/>
      <c r="AR13" s="252"/>
      <c r="AS13" s="252"/>
      <c r="AT13" s="252" t="s">
        <v>405</v>
      </c>
      <c r="AU13" s="252" t="s">
        <v>405</v>
      </c>
      <c r="AV13" s="252"/>
      <c r="AW13" s="252"/>
      <c r="AX13" s="252"/>
      <c r="AY13" s="252"/>
      <c r="AZ13" s="252"/>
      <c r="BA13" s="252"/>
      <c r="BB13" s="252"/>
      <c r="BC13" s="252"/>
      <c r="BD13" s="252" t="s">
        <v>405</v>
      </c>
      <c r="BE13" s="252"/>
      <c r="BF13" s="252" t="s">
        <v>405</v>
      </c>
      <c r="BG13" s="252"/>
      <c r="BH13" s="252"/>
      <c r="BI13" s="252"/>
      <c r="BJ13" s="252"/>
      <c r="BK13" s="252"/>
      <c r="BL13" s="252"/>
      <c r="BM13" s="252"/>
      <c r="BN13" s="252"/>
      <c r="BO13" s="252" t="s">
        <v>405</v>
      </c>
      <c r="BP13" s="252"/>
      <c r="BQ13" s="252"/>
      <c r="BR13" s="252"/>
      <c r="BS13" s="252"/>
      <c r="BT13" s="252"/>
      <c r="BU13" s="252"/>
      <c r="BV13" s="252"/>
      <c r="BW13" s="252"/>
      <c r="BX13" s="252"/>
    </row>
    <row r="14" spans="1:81" ht="50" customHeight="1">
      <c r="A14" s="165"/>
      <c r="B14" s="165"/>
      <c r="C14" s="165">
        <v>0.3</v>
      </c>
      <c r="D14" s="165" t="s">
        <v>610</v>
      </c>
      <c r="E14" s="165">
        <v>1</v>
      </c>
      <c r="F14" s="165">
        <v>1</v>
      </c>
      <c r="G14" s="242"/>
      <c r="H14" s="166"/>
      <c r="I14" s="254"/>
      <c r="J14" s="254" t="s">
        <v>396</v>
      </c>
      <c r="K14" s="254" t="s">
        <v>216</v>
      </c>
      <c r="L14" s="254" t="s">
        <v>631</v>
      </c>
      <c r="M14" s="254" t="s">
        <v>397</v>
      </c>
      <c r="N14" s="254" t="s">
        <v>396</v>
      </c>
      <c r="O14" s="254" t="s">
        <v>397</v>
      </c>
      <c r="P14" s="254" t="s">
        <v>434</v>
      </c>
      <c r="Q14" s="254" t="s">
        <v>632</v>
      </c>
      <c r="R14" s="254" t="s">
        <v>27</v>
      </c>
      <c r="S14" s="254">
        <v>0</v>
      </c>
      <c r="T14" s="258">
        <v>0.25</v>
      </c>
      <c r="U14" s="258">
        <v>0.5</v>
      </c>
      <c r="V14" s="258">
        <v>0.75</v>
      </c>
      <c r="W14" s="258">
        <v>1</v>
      </c>
      <c r="X14" s="258">
        <v>1</v>
      </c>
      <c r="Y14" s="260">
        <v>720300000</v>
      </c>
      <c r="Z14" s="254"/>
      <c r="AA14" s="252" t="s">
        <v>636</v>
      </c>
      <c r="AB14" s="256">
        <v>190200000</v>
      </c>
      <c r="AC14" s="255">
        <v>0.5</v>
      </c>
      <c r="AD14" s="252" t="s">
        <v>438</v>
      </c>
      <c r="AE14" s="264">
        <v>45689</v>
      </c>
      <c r="AF14" s="264">
        <v>46022</v>
      </c>
      <c r="AG14" s="252" t="s">
        <v>403</v>
      </c>
      <c r="AH14" s="252" t="s">
        <v>404</v>
      </c>
      <c r="AI14" s="252"/>
      <c r="AJ14" s="252" t="s">
        <v>405</v>
      </c>
      <c r="AK14" s="252" t="s">
        <v>405</v>
      </c>
      <c r="AL14" s="252"/>
      <c r="AM14" s="252"/>
      <c r="AN14" s="252" t="s">
        <v>405</v>
      </c>
      <c r="AO14" s="252"/>
      <c r="AP14" s="252"/>
      <c r="AQ14" s="252"/>
      <c r="AR14" s="252"/>
      <c r="AS14" s="252"/>
      <c r="AT14" s="252" t="s">
        <v>405</v>
      </c>
      <c r="AU14" s="252" t="s">
        <v>405</v>
      </c>
      <c r="AV14" s="252"/>
      <c r="AW14" s="252"/>
      <c r="AX14" s="252"/>
      <c r="AY14" s="252"/>
      <c r="AZ14" s="252"/>
      <c r="BA14" s="252"/>
      <c r="BB14" s="252"/>
      <c r="BC14" s="252"/>
      <c r="BD14" s="252" t="s">
        <v>405</v>
      </c>
      <c r="BE14" s="252"/>
      <c r="BF14" s="252" t="s">
        <v>405</v>
      </c>
      <c r="BG14" s="252"/>
      <c r="BH14" s="252"/>
      <c r="BI14" s="252"/>
      <c r="BJ14" s="252"/>
      <c r="BK14" s="252"/>
      <c r="BL14" s="252"/>
      <c r="BM14" s="252"/>
      <c r="BN14" s="252"/>
      <c r="BO14" s="252" t="s">
        <v>405</v>
      </c>
      <c r="BP14" s="252"/>
      <c r="BQ14" s="252"/>
      <c r="BR14" s="252"/>
      <c r="BS14" s="252"/>
      <c r="BT14" s="252"/>
      <c r="BU14" s="252"/>
      <c r="BV14" s="252"/>
      <c r="BW14" s="252"/>
      <c r="BX14" s="252"/>
    </row>
    <row r="15" spans="1:81" ht="65" customHeight="1">
      <c r="A15" s="165"/>
      <c r="B15" s="165"/>
      <c r="C15" s="165">
        <v>0.3</v>
      </c>
      <c r="D15" s="165" t="s">
        <v>610</v>
      </c>
      <c r="E15" s="165">
        <v>1</v>
      </c>
      <c r="F15" s="165">
        <v>1</v>
      </c>
      <c r="G15" s="240" t="s">
        <v>97</v>
      </c>
      <c r="H15" s="164" t="s">
        <v>98</v>
      </c>
      <c r="I15" s="253" t="s">
        <v>611</v>
      </c>
      <c r="J15" s="252" t="s">
        <v>396</v>
      </c>
      <c r="K15" s="252" t="s">
        <v>166</v>
      </c>
      <c r="L15" s="252" t="s">
        <v>637</v>
      </c>
      <c r="M15" s="252" t="s">
        <v>397</v>
      </c>
      <c r="N15" s="252" t="s">
        <v>396</v>
      </c>
      <c r="O15" s="252" t="s">
        <v>397</v>
      </c>
      <c r="P15" s="252" t="s">
        <v>441</v>
      </c>
      <c r="Q15" s="252" t="s">
        <v>638</v>
      </c>
      <c r="R15" s="252" t="s">
        <v>27</v>
      </c>
      <c r="S15" s="255">
        <v>1</v>
      </c>
      <c r="T15" s="255">
        <v>0.1</v>
      </c>
      <c r="U15" s="255">
        <v>0.3</v>
      </c>
      <c r="V15" s="255">
        <v>0.8</v>
      </c>
      <c r="W15" s="255">
        <v>1</v>
      </c>
      <c r="X15" s="255">
        <v>1</v>
      </c>
      <c r="Y15" s="256">
        <f>1356500000+88000000</f>
        <v>1444500000</v>
      </c>
      <c r="Z15" s="252" t="s">
        <v>442</v>
      </c>
      <c r="AA15" s="252" t="s">
        <v>639</v>
      </c>
      <c r="AB15" s="256">
        <v>88000000</v>
      </c>
      <c r="AC15" s="255">
        <v>0.13</v>
      </c>
      <c r="AD15" s="252" t="s">
        <v>444</v>
      </c>
      <c r="AE15" s="264">
        <v>45689</v>
      </c>
      <c r="AF15" s="264">
        <v>46022</v>
      </c>
      <c r="AG15" s="252" t="s">
        <v>445</v>
      </c>
      <c r="AH15" s="252" t="s">
        <v>404</v>
      </c>
      <c r="AI15" s="252" t="s">
        <v>405</v>
      </c>
      <c r="AJ15" s="252" t="s">
        <v>405</v>
      </c>
      <c r="AK15" s="252" t="s">
        <v>405</v>
      </c>
      <c r="AL15" s="252"/>
      <c r="AM15" s="252"/>
      <c r="AN15" s="252" t="s">
        <v>405</v>
      </c>
      <c r="AO15" s="252"/>
      <c r="AP15" s="252"/>
      <c r="AQ15" s="252"/>
      <c r="AR15" s="252"/>
      <c r="AS15" s="252"/>
      <c r="AT15" s="252" t="s">
        <v>405</v>
      </c>
      <c r="AU15" s="252"/>
      <c r="AV15" s="252"/>
      <c r="AW15" s="252" t="s">
        <v>405</v>
      </c>
      <c r="AX15" s="252"/>
      <c r="AY15" s="252"/>
      <c r="AZ15" s="252" t="s">
        <v>405</v>
      </c>
      <c r="BA15" s="252"/>
      <c r="BB15" s="252"/>
      <c r="BC15" s="252"/>
      <c r="BD15" s="252" t="s">
        <v>405</v>
      </c>
      <c r="BE15" s="252"/>
      <c r="BF15" s="252" t="s">
        <v>405</v>
      </c>
      <c r="BG15" s="252"/>
      <c r="BH15" s="252"/>
      <c r="BI15" s="252"/>
      <c r="BJ15" s="252"/>
      <c r="BK15" s="252"/>
      <c r="BL15" s="252"/>
      <c r="BM15" s="252"/>
      <c r="BN15" s="252"/>
      <c r="BO15" s="252" t="s">
        <v>405</v>
      </c>
      <c r="BP15" s="252"/>
      <c r="BQ15" s="252"/>
      <c r="BR15" s="252"/>
      <c r="BS15" s="252"/>
      <c r="BT15" s="252"/>
      <c r="BU15" s="252"/>
      <c r="BV15" s="252"/>
      <c r="BW15" s="252"/>
      <c r="BX15" s="252"/>
    </row>
    <row r="16" spans="1:81" ht="65" customHeight="1">
      <c r="A16" s="165"/>
      <c r="B16" s="165"/>
      <c r="C16" s="165">
        <v>0.3</v>
      </c>
      <c r="D16" s="165" t="s">
        <v>610</v>
      </c>
      <c r="E16" s="165">
        <v>1</v>
      </c>
      <c r="F16" s="165">
        <v>1</v>
      </c>
      <c r="G16" s="241"/>
      <c r="H16" s="165"/>
      <c r="I16" s="254"/>
      <c r="J16" s="252" t="s">
        <v>396</v>
      </c>
      <c r="K16" s="252" t="s">
        <v>166</v>
      </c>
      <c r="L16" s="252" t="s">
        <v>637</v>
      </c>
      <c r="M16" s="252" t="s">
        <v>397</v>
      </c>
      <c r="N16" s="252" t="s">
        <v>396</v>
      </c>
      <c r="O16" s="252" t="s">
        <v>397</v>
      </c>
      <c r="P16" s="252" t="s">
        <v>441</v>
      </c>
      <c r="Q16" s="252" t="s">
        <v>638</v>
      </c>
      <c r="R16" s="252" t="s">
        <v>27</v>
      </c>
      <c r="S16" s="255">
        <v>1</v>
      </c>
      <c r="T16" s="255">
        <v>0.1</v>
      </c>
      <c r="U16" s="255">
        <v>0.3</v>
      </c>
      <c r="V16" s="255">
        <v>0.8</v>
      </c>
      <c r="W16" s="255">
        <v>1</v>
      </c>
      <c r="X16" s="255">
        <v>1</v>
      </c>
      <c r="Y16" s="256">
        <v>1444500000</v>
      </c>
      <c r="Z16" s="252" t="s">
        <v>442</v>
      </c>
      <c r="AA16" s="252" t="s">
        <v>447</v>
      </c>
      <c r="AB16" s="256">
        <v>1356500000</v>
      </c>
      <c r="AC16" s="255">
        <v>0.87</v>
      </c>
      <c r="AD16" s="252" t="s">
        <v>448</v>
      </c>
      <c r="AE16" s="264">
        <v>45777</v>
      </c>
      <c r="AF16" s="264">
        <v>45838</v>
      </c>
      <c r="AG16" s="252" t="s">
        <v>445</v>
      </c>
      <c r="AH16" s="252" t="s">
        <v>404</v>
      </c>
      <c r="AI16" s="252"/>
      <c r="AJ16" s="252" t="s">
        <v>405</v>
      </c>
      <c r="AK16" s="252" t="s">
        <v>405</v>
      </c>
      <c r="AL16" s="252"/>
      <c r="AM16" s="252"/>
      <c r="AN16" s="252" t="s">
        <v>405</v>
      </c>
      <c r="AO16" s="252"/>
      <c r="AP16" s="252"/>
      <c r="AQ16" s="252"/>
      <c r="AR16" s="252"/>
      <c r="AS16" s="252"/>
      <c r="AT16" s="252" t="s">
        <v>405</v>
      </c>
      <c r="AU16" s="252"/>
      <c r="AV16" s="252"/>
      <c r="AW16" s="252" t="s">
        <v>405</v>
      </c>
      <c r="AX16" s="252" t="s">
        <v>405</v>
      </c>
      <c r="AY16" s="252" t="s">
        <v>405</v>
      </c>
      <c r="AZ16" s="252" t="s">
        <v>405</v>
      </c>
      <c r="BA16" s="252"/>
      <c r="BB16" s="252"/>
      <c r="BC16" s="252"/>
      <c r="BD16" s="252" t="s">
        <v>405</v>
      </c>
      <c r="BE16" s="252"/>
      <c r="BF16" s="252" t="s">
        <v>405</v>
      </c>
      <c r="BG16" s="252"/>
      <c r="BH16" s="252"/>
      <c r="BI16" s="252"/>
      <c r="BJ16" s="252"/>
      <c r="BK16" s="252"/>
      <c r="BL16" s="252"/>
      <c r="BM16" s="252"/>
      <c r="BN16" s="252"/>
      <c r="BO16" s="252" t="s">
        <v>405</v>
      </c>
      <c r="BP16" s="252"/>
      <c r="BQ16" s="252"/>
      <c r="BR16" s="252"/>
      <c r="BS16" s="252"/>
      <c r="BT16" s="252"/>
      <c r="BU16" s="252"/>
      <c r="BV16" s="252"/>
      <c r="BW16" s="252"/>
      <c r="BX16" s="252"/>
    </row>
    <row r="17" spans="1:76" ht="87.5" customHeight="1">
      <c r="A17" s="165"/>
      <c r="B17" s="165"/>
      <c r="C17" s="165">
        <v>0.3</v>
      </c>
      <c r="D17" s="165" t="s">
        <v>610</v>
      </c>
      <c r="E17" s="165">
        <v>1</v>
      </c>
      <c r="F17" s="165">
        <v>1</v>
      </c>
      <c r="G17" s="241"/>
      <c r="H17" s="165"/>
      <c r="I17" s="253" t="s">
        <v>640</v>
      </c>
      <c r="J17" s="253" t="s">
        <v>641</v>
      </c>
      <c r="K17" s="253" t="s">
        <v>255</v>
      </c>
      <c r="L17" s="253" t="s">
        <v>323</v>
      </c>
      <c r="M17" s="253" t="s">
        <v>415</v>
      </c>
      <c r="N17" s="253" t="s">
        <v>416</v>
      </c>
      <c r="O17" s="253" t="s">
        <v>450</v>
      </c>
      <c r="P17" s="253" t="s">
        <v>428</v>
      </c>
      <c r="Q17" s="253" t="s">
        <v>642</v>
      </c>
      <c r="R17" s="253" t="s">
        <v>27</v>
      </c>
      <c r="S17" s="253">
        <v>1</v>
      </c>
      <c r="T17" s="257">
        <v>0.25</v>
      </c>
      <c r="U17" s="257">
        <v>0.5</v>
      </c>
      <c r="V17" s="257">
        <v>0.75</v>
      </c>
      <c r="W17" s="257">
        <v>1</v>
      </c>
      <c r="X17" s="257">
        <v>1</v>
      </c>
      <c r="Y17" s="259">
        <v>129800000</v>
      </c>
      <c r="Z17" s="253" t="s">
        <v>451</v>
      </c>
      <c r="AA17" s="252" t="s">
        <v>643</v>
      </c>
      <c r="AB17" s="256">
        <v>0</v>
      </c>
      <c r="AC17" s="255">
        <v>0.34</v>
      </c>
      <c r="AD17" s="252" t="s">
        <v>453</v>
      </c>
      <c r="AE17" s="264">
        <v>45672</v>
      </c>
      <c r="AF17" s="264">
        <v>46022</v>
      </c>
      <c r="AG17" s="252" t="s">
        <v>458</v>
      </c>
      <c r="AH17" s="252" t="s">
        <v>404</v>
      </c>
      <c r="AI17" s="252"/>
      <c r="AJ17" s="252"/>
      <c r="AK17" s="252"/>
      <c r="AL17" s="252"/>
      <c r="AM17" s="252"/>
      <c r="AN17" s="252"/>
      <c r="AO17" s="252"/>
      <c r="AP17" s="252"/>
      <c r="AQ17" s="252"/>
      <c r="AR17" s="252"/>
      <c r="AS17" s="252"/>
      <c r="AT17" s="252" t="s">
        <v>405</v>
      </c>
      <c r="AU17" s="252" t="s">
        <v>405</v>
      </c>
      <c r="AV17" s="252"/>
      <c r="AW17" s="252" t="s">
        <v>405</v>
      </c>
      <c r="AX17" s="252" t="s">
        <v>405</v>
      </c>
      <c r="AY17" s="252"/>
      <c r="AZ17" s="252" t="s">
        <v>405</v>
      </c>
      <c r="BA17" s="252"/>
      <c r="BB17" s="252"/>
      <c r="BC17" s="252"/>
      <c r="BD17" s="252" t="s">
        <v>405</v>
      </c>
      <c r="BE17" s="252"/>
      <c r="BF17" s="252" t="s">
        <v>405</v>
      </c>
      <c r="BG17" s="252"/>
      <c r="BH17" s="252"/>
      <c r="BI17" s="252"/>
      <c r="BJ17" s="252"/>
      <c r="BK17" s="252"/>
      <c r="BL17" s="252"/>
      <c r="BM17" s="252"/>
      <c r="BN17" s="252"/>
      <c r="BO17" s="252"/>
      <c r="BP17" s="252"/>
      <c r="BQ17" s="252"/>
      <c r="BR17" s="252"/>
      <c r="BS17" s="252"/>
      <c r="BT17" s="252"/>
      <c r="BU17" s="252"/>
      <c r="BV17" s="252"/>
      <c r="BW17" s="252"/>
      <c r="BX17" s="252"/>
    </row>
    <row r="18" spans="1:76" ht="87.5" customHeight="1">
      <c r="A18" s="165"/>
      <c r="B18" s="165"/>
      <c r="C18" s="165">
        <v>0.3</v>
      </c>
      <c r="D18" s="165" t="s">
        <v>610</v>
      </c>
      <c r="E18" s="165">
        <v>1</v>
      </c>
      <c r="F18" s="165">
        <v>1</v>
      </c>
      <c r="G18" s="241"/>
      <c r="H18" s="165"/>
      <c r="I18" s="261"/>
      <c r="J18" s="261" t="s">
        <v>641</v>
      </c>
      <c r="K18" s="261" t="s">
        <v>255</v>
      </c>
      <c r="L18" s="261" t="s">
        <v>323</v>
      </c>
      <c r="M18" s="261" t="s">
        <v>415</v>
      </c>
      <c r="N18" s="261" t="s">
        <v>416</v>
      </c>
      <c r="O18" s="261" t="s">
        <v>450</v>
      </c>
      <c r="P18" s="261" t="s">
        <v>428</v>
      </c>
      <c r="Q18" s="261" t="s">
        <v>325</v>
      </c>
      <c r="R18" s="261" t="s">
        <v>27</v>
      </c>
      <c r="S18" s="261">
        <v>1</v>
      </c>
      <c r="T18" s="263">
        <v>0.25</v>
      </c>
      <c r="U18" s="263">
        <v>0.5</v>
      </c>
      <c r="V18" s="263">
        <v>0.75</v>
      </c>
      <c r="W18" s="263">
        <v>1</v>
      </c>
      <c r="X18" s="263">
        <v>1</v>
      </c>
      <c r="Y18" s="262">
        <v>129800000</v>
      </c>
      <c r="Z18" s="261" t="s">
        <v>451</v>
      </c>
      <c r="AA18" s="252" t="s">
        <v>644</v>
      </c>
      <c r="AB18" s="256">
        <v>0</v>
      </c>
      <c r="AC18" s="255">
        <v>0.33</v>
      </c>
      <c r="AD18" s="252" t="s">
        <v>457</v>
      </c>
      <c r="AE18" s="264">
        <v>45672</v>
      </c>
      <c r="AF18" s="264">
        <v>46022</v>
      </c>
      <c r="AG18" s="252" t="s">
        <v>645</v>
      </c>
      <c r="AH18" s="252" t="s">
        <v>404</v>
      </c>
      <c r="AI18" s="252" t="s">
        <v>405</v>
      </c>
      <c r="AJ18" s="252" t="s">
        <v>405</v>
      </c>
      <c r="AK18" s="252"/>
      <c r="AL18" s="252"/>
      <c r="AM18" s="252"/>
      <c r="AN18" s="252"/>
      <c r="AO18" s="252"/>
      <c r="AP18" s="252"/>
      <c r="AQ18" s="252"/>
      <c r="AR18" s="252"/>
      <c r="AS18" s="252"/>
      <c r="AT18" s="252"/>
      <c r="AU18" s="252"/>
      <c r="AV18" s="252"/>
      <c r="AW18" s="252"/>
      <c r="AX18" s="252" t="s">
        <v>405</v>
      </c>
      <c r="AY18" s="252"/>
      <c r="AZ18" s="252"/>
      <c r="BA18" s="252"/>
      <c r="BB18" s="252" t="s">
        <v>405</v>
      </c>
      <c r="BC18" s="252"/>
      <c r="BD18" s="252" t="s">
        <v>405</v>
      </c>
      <c r="BE18" s="252"/>
      <c r="BF18" s="252" t="s">
        <v>405</v>
      </c>
      <c r="BG18" s="252"/>
      <c r="BH18" s="252"/>
      <c r="BI18" s="252"/>
      <c r="BJ18" s="252"/>
      <c r="BK18" s="252"/>
      <c r="BL18" s="252"/>
      <c r="BM18" s="252"/>
      <c r="BN18" s="252"/>
      <c r="BO18" s="252"/>
      <c r="BP18" s="252"/>
      <c r="BQ18" s="252"/>
      <c r="BR18" s="252"/>
      <c r="BS18" s="252"/>
      <c r="BT18" s="252"/>
      <c r="BU18" s="252"/>
      <c r="BV18" s="252"/>
      <c r="BW18" s="252"/>
      <c r="BX18" s="252"/>
    </row>
    <row r="19" spans="1:76" ht="87.5" customHeight="1">
      <c r="A19" s="165"/>
      <c r="B19" s="165"/>
      <c r="C19" s="165">
        <v>0.3</v>
      </c>
      <c r="D19" s="165" t="s">
        <v>610</v>
      </c>
      <c r="E19" s="165">
        <v>1</v>
      </c>
      <c r="F19" s="165">
        <v>1</v>
      </c>
      <c r="G19" s="241"/>
      <c r="H19" s="165"/>
      <c r="I19" s="254"/>
      <c r="J19" s="254" t="s">
        <v>641</v>
      </c>
      <c r="K19" s="254" t="s">
        <v>255</v>
      </c>
      <c r="L19" s="254" t="s">
        <v>323</v>
      </c>
      <c r="M19" s="254" t="s">
        <v>415</v>
      </c>
      <c r="N19" s="254" t="s">
        <v>416</v>
      </c>
      <c r="O19" s="254" t="s">
        <v>450</v>
      </c>
      <c r="P19" s="254" t="s">
        <v>428</v>
      </c>
      <c r="Q19" s="254" t="s">
        <v>325</v>
      </c>
      <c r="R19" s="254" t="s">
        <v>27</v>
      </c>
      <c r="S19" s="254">
        <v>1</v>
      </c>
      <c r="T19" s="258">
        <v>0.25</v>
      </c>
      <c r="U19" s="258">
        <v>0.5</v>
      </c>
      <c r="V19" s="258">
        <v>0.75</v>
      </c>
      <c r="W19" s="258">
        <v>1</v>
      </c>
      <c r="X19" s="258">
        <v>1</v>
      </c>
      <c r="Y19" s="260">
        <v>129800000</v>
      </c>
      <c r="Z19" s="254" t="s">
        <v>646</v>
      </c>
      <c r="AA19" s="252" t="s">
        <v>647</v>
      </c>
      <c r="AB19" s="256">
        <f>+(3500000*11)+(4000000*11)+(4300000*11)</f>
        <v>129800000</v>
      </c>
      <c r="AC19" s="255">
        <v>0.33</v>
      </c>
      <c r="AD19" s="252" t="s">
        <v>648</v>
      </c>
      <c r="AE19" s="264">
        <v>45672</v>
      </c>
      <c r="AF19" s="264">
        <v>46022</v>
      </c>
      <c r="AG19" s="252" t="s">
        <v>461</v>
      </c>
      <c r="AH19" s="252" t="s">
        <v>404</v>
      </c>
      <c r="AI19" s="252"/>
      <c r="AJ19" s="252" t="s">
        <v>405</v>
      </c>
      <c r="AK19" s="252" t="s">
        <v>405</v>
      </c>
      <c r="AL19" s="252"/>
      <c r="AM19" s="252"/>
      <c r="AN19" s="252" t="s">
        <v>405</v>
      </c>
      <c r="AO19" s="252"/>
      <c r="AP19" s="252"/>
      <c r="AQ19" s="252"/>
      <c r="AR19" s="252"/>
      <c r="AS19" s="252"/>
      <c r="AT19" s="252" t="s">
        <v>405</v>
      </c>
      <c r="AU19" s="252" t="s">
        <v>405</v>
      </c>
      <c r="AV19" s="252" t="s">
        <v>405</v>
      </c>
      <c r="AW19" s="252" t="s">
        <v>405</v>
      </c>
      <c r="AX19" s="252" t="s">
        <v>405</v>
      </c>
      <c r="AY19" s="252" t="s">
        <v>405</v>
      </c>
      <c r="AZ19" s="252" t="s">
        <v>405</v>
      </c>
      <c r="BA19" s="252" t="s">
        <v>405</v>
      </c>
      <c r="BB19" s="252" t="s">
        <v>405</v>
      </c>
      <c r="BC19" s="252"/>
      <c r="BD19" s="252" t="s">
        <v>405</v>
      </c>
      <c r="BE19" s="252"/>
      <c r="BF19" s="252" t="s">
        <v>405</v>
      </c>
      <c r="BG19" s="252"/>
      <c r="BH19" s="252" t="s">
        <v>405</v>
      </c>
      <c r="BI19" s="252"/>
      <c r="BJ19" s="252"/>
      <c r="BK19" s="252"/>
      <c r="BL19" s="252"/>
      <c r="BM19" s="252"/>
      <c r="BN19" s="252"/>
      <c r="BO19" s="252" t="s">
        <v>405</v>
      </c>
      <c r="BP19" s="252"/>
      <c r="BQ19" s="252"/>
      <c r="BR19" s="252"/>
      <c r="BS19" s="252"/>
      <c r="BT19" s="252"/>
      <c r="BU19" s="252"/>
      <c r="BV19" s="252"/>
      <c r="BW19" s="252"/>
      <c r="BX19" s="252"/>
    </row>
    <row r="20" spans="1:76" ht="75">
      <c r="A20" s="165"/>
      <c r="B20" s="165"/>
      <c r="C20" s="165">
        <v>0.3</v>
      </c>
      <c r="D20" s="165" t="s">
        <v>610</v>
      </c>
      <c r="E20" s="165">
        <v>1</v>
      </c>
      <c r="F20" s="165">
        <v>1</v>
      </c>
      <c r="G20" s="241"/>
      <c r="H20" s="165"/>
      <c r="I20" s="252" t="s">
        <v>649</v>
      </c>
      <c r="J20" s="252" t="s">
        <v>650</v>
      </c>
      <c r="K20" s="252" t="s">
        <v>245</v>
      </c>
      <c r="L20" s="252" t="s">
        <v>651</v>
      </c>
      <c r="M20" s="252" t="s">
        <v>425</v>
      </c>
      <c r="N20" s="252" t="s">
        <v>426</v>
      </c>
      <c r="O20" s="252" t="s">
        <v>162</v>
      </c>
      <c r="P20" s="252" t="s">
        <v>463</v>
      </c>
      <c r="Q20" s="252" t="s">
        <v>652</v>
      </c>
      <c r="R20" s="252" t="s">
        <v>653</v>
      </c>
      <c r="S20" s="252" t="s">
        <v>508</v>
      </c>
      <c r="T20" s="252">
        <v>4</v>
      </c>
      <c r="U20" s="252">
        <v>10</v>
      </c>
      <c r="V20" s="252">
        <v>12</v>
      </c>
      <c r="W20" s="252">
        <v>14</v>
      </c>
      <c r="X20" s="252">
        <v>14</v>
      </c>
      <c r="Y20" s="256">
        <v>6857800000</v>
      </c>
      <c r="Z20" s="252" t="s">
        <v>429</v>
      </c>
      <c r="AA20" s="252" t="s">
        <v>654</v>
      </c>
      <c r="AB20" s="256">
        <v>107800000</v>
      </c>
      <c r="AC20" s="255">
        <v>0.5</v>
      </c>
      <c r="AD20" s="252" t="s">
        <v>469</v>
      </c>
      <c r="AE20" s="264">
        <v>45717</v>
      </c>
      <c r="AF20" s="264">
        <v>46022</v>
      </c>
      <c r="AG20" s="252" t="s">
        <v>466</v>
      </c>
      <c r="AH20" s="252" t="s">
        <v>433</v>
      </c>
      <c r="AI20" s="252"/>
      <c r="AJ20" s="252"/>
      <c r="AK20" s="252"/>
      <c r="AL20" s="252"/>
      <c r="AM20" s="252"/>
      <c r="AN20" s="252"/>
      <c r="AO20" s="252"/>
      <c r="AP20" s="252"/>
      <c r="AQ20" s="252"/>
      <c r="AR20" s="252"/>
      <c r="AS20" s="252"/>
      <c r="AT20" s="252" t="s">
        <v>405</v>
      </c>
      <c r="AU20" s="252"/>
      <c r="AV20" s="252"/>
      <c r="AW20" s="252" t="s">
        <v>405</v>
      </c>
      <c r="AX20" s="252" t="s">
        <v>405</v>
      </c>
      <c r="AY20" s="252"/>
      <c r="AZ20" s="252"/>
      <c r="BA20" s="252"/>
      <c r="BB20" s="252"/>
      <c r="BC20" s="252"/>
      <c r="BD20" s="252" t="s">
        <v>405</v>
      </c>
      <c r="BE20" s="252"/>
      <c r="BF20" s="252" t="s">
        <v>405</v>
      </c>
      <c r="BG20" s="252" t="s">
        <v>405</v>
      </c>
      <c r="BH20" s="252"/>
      <c r="BI20" s="252"/>
      <c r="BJ20" s="252"/>
      <c r="BK20" s="252"/>
      <c r="BL20" s="252"/>
      <c r="BM20" s="252"/>
      <c r="BN20" s="252"/>
      <c r="BO20" s="252"/>
      <c r="BP20" s="252"/>
      <c r="BQ20" s="252"/>
      <c r="BR20" s="252"/>
      <c r="BS20" s="252"/>
      <c r="BT20" s="252"/>
      <c r="BU20" s="252"/>
      <c r="BV20" s="252"/>
      <c r="BW20" s="252"/>
      <c r="BX20" s="252"/>
    </row>
    <row r="21" spans="1:76" ht="89.25" customHeight="1">
      <c r="A21" s="165"/>
      <c r="B21" s="165"/>
      <c r="C21" s="165">
        <v>0.3</v>
      </c>
      <c r="D21" s="165" t="s">
        <v>610</v>
      </c>
      <c r="E21" s="165">
        <v>1</v>
      </c>
      <c r="F21" s="165">
        <v>1</v>
      </c>
      <c r="G21" s="241"/>
      <c r="H21" s="165"/>
      <c r="I21" s="252" t="s">
        <v>649</v>
      </c>
      <c r="J21" s="252" t="s">
        <v>650</v>
      </c>
      <c r="K21" s="252" t="s">
        <v>174</v>
      </c>
      <c r="L21" s="252" t="s">
        <v>655</v>
      </c>
      <c r="M21" s="252" t="s">
        <v>425</v>
      </c>
      <c r="N21" s="252" t="s">
        <v>426</v>
      </c>
      <c r="O21" s="252" t="s">
        <v>427</v>
      </c>
      <c r="P21" s="252" t="s">
        <v>428</v>
      </c>
      <c r="Q21" s="252" t="s">
        <v>656</v>
      </c>
      <c r="R21" s="252" t="s">
        <v>653</v>
      </c>
      <c r="S21" s="252" t="s">
        <v>508</v>
      </c>
      <c r="T21" s="252">
        <v>25</v>
      </c>
      <c r="U21" s="252">
        <v>50</v>
      </c>
      <c r="V21" s="252">
        <v>75</v>
      </c>
      <c r="W21" s="252">
        <v>100</v>
      </c>
      <c r="X21" s="252">
        <v>100</v>
      </c>
      <c r="Y21" s="256">
        <v>6857800000</v>
      </c>
      <c r="Z21" s="252" t="s">
        <v>429</v>
      </c>
      <c r="AA21" s="252" t="s">
        <v>470</v>
      </c>
      <c r="AB21" s="256">
        <v>6750000000</v>
      </c>
      <c r="AC21" s="255">
        <v>0.5</v>
      </c>
      <c r="AD21" s="252" t="s">
        <v>431</v>
      </c>
      <c r="AE21" s="264">
        <v>45717</v>
      </c>
      <c r="AF21" s="264">
        <v>46022</v>
      </c>
      <c r="AG21" s="252" t="s">
        <v>432</v>
      </c>
      <c r="AH21" s="252" t="s">
        <v>433</v>
      </c>
      <c r="AI21" s="252" t="s">
        <v>405</v>
      </c>
      <c r="AJ21" s="252"/>
      <c r="AK21" s="252"/>
      <c r="AL21" s="252"/>
      <c r="AM21" s="252"/>
      <c r="AN21" s="252"/>
      <c r="AO21" s="252"/>
      <c r="AP21" s="252"/>
      <c r="AQ21" s="252"/>
      <c r="AR21" s="252"/>
      <c r="AS21" s="252"/>
      <c r="AT21" s="252" t="s">
        <v>405</v>
      </c>
      <c r="AU21" s="252"/>
      <c r="AV21" s="252"/>
      <c r="AW21" s="252" t="s">
        <v>405</v>
      </c>
      <c r="AX21" s="252" t="s">
        <v>405</v>
      </c>
      <c r="AY21" s="252"/>
      <c r="AZ21" s="252"/>
      <c r="BA21" s="252"/>
      <c r="BB21" s="252"/>
      <c r="BC21" s="252"/>
      <c r="BD21" s="252" t="s">
        <v>405</v>
      </c>
      <c r="BE21" s="252"/>
      <c r="BF21" s="252" t="s">
        <v>405</v>
      </c>
      <c r="BG21" s="252" t="s">
        <v>405</v>
      </c>
      <c r="BH21" s="252"/>
      <c r="BI21" s="252"/>
      <c r="BJ21" s="252"/>
      <c r="BK21" s="252"/>
      <c r="BL21" s="252"/>
      <c r="BM21" s="252"/>
      <c r="BN21" s="252"/>
      <c r="BO21" s="252"/>
      <c r="BP21" s="252"/>
      <c r="BQ21" s="252"/>
      <c r="BR21" s="252"/>
      <c r="BS21" s="252"/>
      <c r="BT21" s="252"/>
      <c r="BU21" s="252"/>
      <c r="BV21" s="252"/>
      <c r="BW21" s="252"/>
      <c r="BX21" s="252"/>
    </row>
    <row r="22" spans="1:76" ht="89.25" customHeight="1">
      <c r="A22" s="165"/>
      <c r="B22" s="165"/>
      <c r="C22" s="165">
        <v>0.3</v>
      </c>
      <c r="D22" s="165" t="s">
        <v>610</v>
      </c>
      <c r="E22" s="165">
        <v>1</v>
      </c>
      <c r="F22" s="165">
        <v>1</v>
      </c>
      <c r="G22" s="241"/>
      <c r="H22" s="165"/>
      <c r="I22" s="253" t="s">
        <v>480</v>
      </c>
      <c r="J22" s="253" t="s">
        <v>481</v>
      </c>
      <c r="K22" s="253" t="s">
        <v>99</v>
      </c>
      <c r="L22" s="253" t="s">
        <v>100</v>
      </c>
      <c r="M22" s="253" t="s">
        <v>482</v>
      </c>
      <c r="N22" s="253" t="s">
        <v>481</v>
      </c>
      <c r="O22" s="253" t="s">
        <v>659</v>
      </c>
      <c r="P22" s="253" t="s">
        <v>484</v>
      </c>
      <c r="Q22" s="253" t="s">
        <v>101</v>
      </c>
      <c r="R22" s="253" t="s">
        <v>27</v>
      </c>
      <c r="S22" s="257">
        <v>0.5</v>
      </c>
      <c r="T22" s="257">
        <v>0</v>
      </c>
      <c r="U22" s="257">
        <v>0.1</v>
      </c>
      <c r="V22" s="257">
        <v>0.3</v>
      </c>
      <c r="W22" s="257">
        <v>1</v>
      </c>
      <c r="X22" s="257">
        <v>1</v>
      </c>
      <c r="Y22" s="259">
        <v>12259000000</v>
      </c>
      <c r="Z22" s="253" t="s">
        <v>485</v>
      </c>
      <c r="AA22" s="252" t="s">
        <v>106</v>
      </c>
      <c r="AB22" s="256">
        <v>12259000000</v>
      </c>
      <c r="AC22" s="265">
        <v>0.4</v>
      </c>
      <c r="AD22" s="252" t="s">
        <v>107</v>
      </c>
      <c r="AE22" s="264">
        <v>45658</v>
      </c>
      <c r="AF22" s="264">
        <v>46022</v>
      </c>
      <c r="AG22" s="252" t="s">
        <v>660</v>
      </c>
      <c r="AH22" s="252" t="s">
        <v>404</v>
      </c>
      <c r="AI22" s="252" t="s">
        <v>661</v>
      </c>
      <c r="AJ22" s="252" t="s">
        <v>405</v>
      </c>
      <c r="AK22" s="252" t="s">
        <v>405</v>
      </c>
      <c r="AL22" s="252" t="s">
        <v>661</v>
      </c>
      <c r="AM22" s="252" t="s">
        <v>661</v>
      </c>
      <c r="AN22" s="252" t="s">
        <v>405</v>
      </c>
      <c r="AO22" s="252" t="s">
        <v>661</v>
      </c>
      <c r="AP22" s="252" t="s">
        <v>661</v>
      </c>
      <c r="AQ22" s="252" t="s">
        <v>661</v>
      </c>
      <c r="AR22" s="252" t="s">
        <v>661</v>
      </c>
      <c r="AS22" s="252" t="s">
        <v>661</v>
      </c>
      <c r="AT22" s="252" t="s">
        <v>405</v>
      </c>
      <c r="AU22" s="252" t="s">
        <v>405</v>
      </c>
      <c r="AV22" s="252" t="s">
        <v>661</v>
      </c>
      <c r="AW22" s="252" t="s">
        <v>405</v>
      </c>
      <c r="AX22" s="252" t="s">
        <v>405</v>
      </c>
      <c r="AY22" s="252" t="s">
        <v>661</v>
      </c>
      <c r="AZ22" s="252" t="s">
        <v>405</v>
      </c>
      <c r="BA22" s="252" t="s">
        <v>661</v>
      </c>
      <c r="BB22" s="252" t="s">
        <v>661</v>
      </c>
      <c r="BC22" s="252" t="s">
        <v>661</v>
      </c>
      <c r="BD22" s="252" t="s">
        <v>405</v>
      </c>
      <c r="BE22" s="252" t="s">
        <v>661</v>
      </c>
      <c r="BF22" s="252" t="s">
        <v>405</v>
      </c>
      <c r="BG22" s="252" t="s">
        <v>405</v>
      </c>
      <c r="BH22" s="252" t="s">
        <v>661</v>
      </c>
      <c r="BI22" s="252" t="s">
        <v>661</v>
      </c>
      <c r="BJ22" s="252" t="s">
        <v>661</v>
      </c>
      <c r="BK22" s="252" t="s">
        <v>661</v>
      </c>
      <c r="BL22" s="252" t="s">
        <v>661</v>
      </c>
      <c r="BM22" s="252" t="s">
        <v>661</v>
      </c>
      <c r="BN22" s="252" t="s">
        <v>661</v>
      </c>
      <c r="BO22" s="252" t="s">
        <v>405</v>
      </c>
      <c r="BP22" s="252" t="s">
        <v>661</v>
      </c>
      <c r="BQ22" s="252" t="s">
        <v>661</v>
      </c>
      <c r="BR22" s="252" t="s">
        <v>661</v>
      </c>
      <c r="BS22" s="252" t="s">
        <v>661</v>
      </c>
      <c r="BT22" s="252" t="s">
        <v>661</v>
      </c>
      <c r="BU22" s="252" t="s">
        <v>661</v>
      </c>
      <c r="BV22" s="252" t="s">
        <v>661</v>
      </c>
      <c r="BW22" s="252" t="s">
        <v>661</v>
      </c>
      <c r="BX22" s="252" t="s">
        <v>661</v>
      </c>
    </row>
    <row r="23" spans="1:76" ht="89.25" customHeight="1">
      <c r="A23" s="165"/>
      <c r="B23" s="165"/>
      <c r="C23" s="165">
        <v>0.3</v>
      </c>
      <c r="D23" s="165" t="s">
        <v>610</v>
      </c>
      <c r="E23" s="165">
        <v>1</v>
      </c>
      <c r="F23" s="165">
        <v>1</v>
      </c>
      <c r="G23" s="241"/>
      <c r="H23" s="165"/>
      <c r="I23" s="261"/>
      <c r="J23" s="261" t="s">
        <v>481</v>
      </c>
      <c r="K23" s="261" t="s">
        <v>99</v>
      </c>
      <c r="L23" s="261" t="s">
        <v>100</v>
      </c>
      <c r="M23" s="261" t="s">
        <v>482</v>
      </c>
      <c r="N23" s="261" t="s">
        <v>481</v>
      </c>
      <c r="O23" s="261" t="s">
        <v>659</v>
      </c>
      <c r="P23" s="261" t="s">
        <v>484</v>
      </c>
      <c r="Q23" s="261" t="s">
        <v>101</v>
      </c>
      <c r="R23" s="261" t="s">
        <v>27</v>
      </c>
      <c r="S23" s="263">
        <v>0.5</v>
      </c>
      <c r="T23" s="263">
        <v>0</v>
      </c>
      <c r="U23" s="263">
        <v>0.1</v>
      </c>
      <c r="V23" s="263">
        <v>0.3</v>
      </c>
      <c r="W23" s="263">
        <v>1</v>
      </c>
      <c r="X23" s="263">
        <v>1</v>
      </c>
      <c r="Y23" s="262">
        <v>12259000000</v>
      </c>
      <c r="Z23" s="261" t="s">
        <v>485</v>
      </c>
      <c r="AA23" s="252" t="s">
        <v>662</v>
      </c>
      <c r="AB23" s="252">
        <v>0</v>
      </c>
      <c r="AC23" s="265">
        <v>0.2</v>
      </c>
      <c r="AD23" s="252" t="s">
        <v>663</v>
      </c>
      <c r="AE23" s="264">
        <v>45658</v>
      </c>
      <c r="AF23" s="264">
        <v>46022</v>
      </c>
      <c r="AG23" s="252" t="s">
        <v>660</v>
      </c>
      <c r="AH23" s="252" t="s">
        <v>404</v>
      </c>
      <c r="AI23" s="252" t="s">
        <v>661</v>
      </c>
      <c r="AJ23" s="252" t="s">
        <v>661</v>
      </c>
      <c r="AK23" s="252" t="s">
        <v>661</v>
      </c>
      <c r="AL23" s="252" t="s">
        <v>661</v>
      </c>
      <c r="AM23" s="252" t="s">
        <v>661</v>
      </c>
      <c r="AN23" s="252" t="s">
        <v>661</v>
      </c>
      <c r="AO23" s="252" t="s">
        <v>661</v>
      </c>
      <c r="AP23" s="252" t="s">
        <v>661</v>
      </c>
      <c r="AQ23" s="252" t="s">
        <v>661</v>
      </c>
      <c r="AR23" s="252" t="s">
        <v>661</v>
      </c>
      <c r="AS23" s="252" t="s">
        <v>661</v>
      </c>
      <c r="AT23" s="252" t="s">
        <v>661</v>
      </c>
      <c r="AU23" s="252" t="s">
        <v>661</v>
      </c>
      <c r="AV23" s="252" t="s">
        <v>661</v>
      </c>
      <c r="AW23" s="252" t="s">
        <v>661</v>
      </c>
      <c r="AX23" s="252" t="s">
        <v>661</v>
      </c>
      <c r="AY23" s="252" t="s">
        <v>661</v>
      </c>
      <c r="AZ23" s="252" t="s">
        <v>661</v>
      </c>
      <c r="BA23" s="252" t="s">
        <v>661</v>
      </c>
      <c r="BB23" s="252" t="s">
        <v>661</v>
      </c>
      <c r="BC23" s="252" t="s">
        <v>661</v>
      </c>
      <c r="BD23" s="252" t="s">
        <v>661</v>
      </c>
      <c r="BE23" s="252" t="s">
        <v>661</v>
      </c>
      <c r="BF23" s="252" t="s">
        <v>661</v>
      </c>
      <c r="BG23" s="252" t="s">
        <v>661</v>
      </c>
      <c r="BH23" s="252" t="s">
        <v>661</v>
      </c>
      <c r="BI23" s="252" t="s">
        <v>661</v>
      </c>
      <c r="BJ23" s="252" t="s">
        <v>661</v>
      </c>
      <c r="BK23" s="252" t="s">
        <v>661</v>
      </c>
      <c r="BL23" s="252" t="s">
        <v>661</v>
      </c>
      <c r="BM23" s="252" t="s">
        <v>661</v>
      </c>
      <c r="BN23" s="252" t="s">
        <v>661</v>
      </c>
      <c r="BO23" s="252" t="s">
        <v>661</v>
      </c>
      <c r="BP23" s="252" t="s">
        <v>661</v>
      </c>
      <c r="BQ23" s="252" t="s">
        <v>661</v>
      </c>
      <c r="BR23" s="252" t="s">
        <v>661</v>
      </c>
      <c r="BS23" s="252" t="s">
        <v>661</v>
      </c>
      <c r="BT23" s="252" t="s">
        <v>661</v>
      </c>
      <c r="BU23" s="252" t="s">
        <v>661</v>
      </c>
      <c r="BV23" s="252" t="s">
        <v>661</v>
      </c>
      <c r="BW23" s="252" t="s">
        <v>661</v>
      </c>
      <c r="BX23" s="252" t="s">
        <v>661</v>
      </c>
    </row>
    <row r="24" spans="1:76" ht="88.5" customHeight="1">
      <c r="A24" s="165"/>
      <c r="B24" s="165"/>
      <c r="C24" s="165">
        <v>0.3</v>
      </c>
      <c r="D24" s="165" t="s">
        <v>610</v>
      </c>
      <c r="E24" s="165">
        <v>1</v>
      </c>
      <c r="F24" s="165">
        <v>1</v>
      </c>
      <c r="G24" s="241"/>
      <c r="H24" s="165"/>
      <c r="I24" s="261"/>
      <c r="J24" s="261" t="s">
        <v>481</v>
      </c>
      <c r="K24" s="261" t="s">
        <v>99</v>
      </c>
      <c r="L24" s="261" t="s">
        <v>100</v>
      </c>
      <c r="M24" s="261" t="s">
        <v>482</v>
      </c>
      <c r="N24" s="261" t="s">
        <v>481</v>
      </c>
      <c r="O24" s="261" t="s">
        <v>483</v>
      </c>
      <c r="P24" s="261" t="s">
        <v>484</v>
      </c>
      <c r="Q24" s="261" t="s">
        <v>101</v>
      </c>
      <c r="R24" s="261" t="s">
        <v>27</v>
      </c>
      <c r="S24" s="263">
        <v>0.5</v>
      </c>
      <c r="T24" s="263">
        <v>0</v>
      </c>
      <c r="U24" s="263">
        <v>0.1</v>
      </c>
      <c r="V24" s="263">
        <v>0.3</v>
      </c>
      <c r="W24" s="263">
        <v>1</v>
      </c>
      <c r="X24" s="263">
        <v>1</v>
      </c>
      <c r="Y24" s="262">
        <v>12259000000</v>
      </c>
      <c r="Z24" s="261" t="s">
        <v>485</v>
      </c>
      <c r="AA24" s="252" t="s">
        <v>664</v>
      </c>
      <c r="AB24" s="252">
        <v>0</v>
      </c>
      <c r="AC24" s="265">
        <v>0.2</v>
      </c>
      <c r="AD24" s="252" t="s">
        <v>665</v>
      </c>
      <c r="AE24" s="264">
        <v>45689</v>
      </c>
      <c r="AF24" s="264">
        <v>46022</v>
      </c>
      <c r="AG24" s="252" t="s">
        <v>660</v>
      </c>
      <c r="AH24" s="252" t="s">
        <v>404</v>
      </c>
      <c r="AI24" s="252" t="s">
        <v>661</v>
      </c>
      <c r="AJ24" s="252" t="s">
        <v>661</v>
      </c>
      <c r="AK24" s="252" t="s">
        <v>661</v>
      </c>
      <c r="AL24" s="252" t="s">
        <v>661</v>
      </c>
      <c r="AM24" s="252" t="s">
        <v>661</v>
      </c>
      <c r="AN24" s="252" t="s">
        <v>661</v>
      </c>
      <c r="AO24" s="252" t="s">
        <v>661</v>
      </c>
      <c r="AP24" s="252" t="s">
        <v>661</v>
      </c>
      <c r="AQ24" s="252" t="s">
        <v>661</v>
      </c>
      <c r="AR24" s="252" t="s">
        <v>661</v>
      </c>
      <c r="AS24" s="252" t="s">
        <v>661</v>
      </c>
      <c r="AT24" s="252" t="s">
        <v>661</v>
      </c>
      <c r="AU24" s="252" t="s">
        <v>661</v>
      </c>
      <c r="AV24" s="252" t="s">
        <v>661</v>
      </c>
      <c r="AW24" s="252" t="s">
        <v>661</v>
      </c>
      <c r="AX24" s="252" t="s">
        <v>661</v>
      </c>
      <c r="AY24" s="252" t="s">
        <v>661</v>
      </c>
      <c r="AZ24" s="252" t="s">
        <v>661</v>
      </c>
      <c r="BA24" s="252" t="s">
        <v>661</v>
      </c>
      <c r="BB24" s="252" t="s">
        <v>661</v>
      </c>
      <c r="BC24" s="252" t="s">
        <v>661</v>
      </c>
      <c r="BD24" s="252" t="s">
        <v>661</v>
      </c>
      <c r="BE24" s="252" t="s">
        <v>661</v>
      </c>
      <c r="BF24" s="252" t="s">
        <v>661</v>
      </c>
      <c r="BG24" s="252" t="s">
        <v>661</v>
      </c>
      <c r="BH24" s="252" t="s">
        <v>661</v>
      </c>
      <c r="BI24" s="252" t="s">
        <v>661</v>
      </c>
      <c r="BJ24" s="252" t="s">
        <v>661</v>
      </c>
      <c r="BK24" s="252" t="s">
        <v>661</v>
      </c>
      <c r="BL24" s="252" t="s">
        <v>661</v>
      </c>
      <c r="BM24" s="252" t="s">
        <v>661</v>
      </c>
      <c r="BN24" s="252" t="s">
        <v>661</v>
      </c>
      <c r="BO24" s="252" t="s">
        <v>661</v>
      </c>
      <c r="BP24" s="252" t="s">
        <v>661</v>
      </c>
      <c r="BQ24" s="252" t="s">
        <v>661</v>
      </c>
      <c r="BR24" s="252" t="s">
        <v>661</v>
      </c>
      <c r="BS24" s="252" t="s">
        <v>661</v>
      </c>
      <c r="BT24" s="252" t="s">
        <v>661</v>
      </c>
      <c r="BU24" s="252" t="s">
        <v>661</v>
      </c>
      <c r="BV24" s="252" t="s">
        <v>661</v>
      </c>
      <c r="BW24" s="252" t="s">
        <v>661</v>
      </c>
      <c r="BX24" s="252" t="s">
        <v>661</v>
      </c>
    </row>
    <row r="25" spans="1:76" ht="37.5">
      <c r="A25" s="165"/>
      <c r="B25" s="165"/>
      <c r="C25" s="165">
        <v>0.3</v>
      </c>
      <c r="D25" s="165" t="s">
        <v>610</v>
      </c>
      <c r="E25" s="165">
        <v>1</v>
      </c>
      <c r="F25" s="165">
        <v>1</v>
      </c>
      <c r="G25" s="241"/>
      <c r="H25" s="165"/>
      <c r="I25" s="254"/>
      <c r="J25" s="254" t="s">
        <v>481</v>
      </c>
      <c r="K25" s="254" t="s">
        <v>99</v>
      </c>
      <c r="L25" s="254" t="s">
        <v>100</v>
      </c>
      <c r="M25" s="254" t="s">
        <v>482</v>
      </c>
      <c r="N25" s="254" t="s">
        <v>481</v>
      </c>
      <c r="O25" s="254" t="s">
        <v>483</v>
      </c>
      <c r="P25" s="254" t="s">
        <v>484</v>
      </c>
      <c r="Q25" s="254" t="s">
        <v>101</v>
      </c>
      <c r="R25" s="254" t="s">
        <v>27</v>
      </c>
      <c r="S25" s="258">
        <v>0.5</v>
      </c>
      <c r="T25" s="258">
        <v>0</v>
      </c>
      <c r="U25" s="258">
        <v>0.1</v>
      </c>
      <c r="V25" s="258">
        <v>0.3</v>
      </c>
      <c r="W25" s="258">
        <v>1</v>
      </c>
      <c r="X25" s="258">
        <v>1</v>
      </c>
      <c r="Y25" s="260">
        <v>12259000000</v>
      </c>
      <c r="Z25" s="254" t="s">
        <v>485</v>
      </c>
      <c r="AA25" s="252" t="s">
        <v>108</v>
      </c>
      <c r="AB25" s="252">
        <v>0</v>
      </c>
      <c r="AC25" s="265">
        <v>0.2</v>
      </c>
      <c r="AD25" s="252" t="s">
        <v>666</v>
      </c>
      <c r="AE25" s="264">
        <v>45658</v>
      </c>
      <c r="AF25" s="264">
        <v>46022</v>
      </c>
      <c r="AG25" s="252" t="s">
        <v>660</v>
      </c>
      <c r="AH25" s="252" t="s">
        <v>404</v>
      </c>
      <c r="AI25" s="252" t="s">
        <v>661</v>
      </c>
      <c r="AJ25" s="252" t="s">
        <v>661</v>
      </c>
      <c r="AK25" s="252" t="s">
        <v>661</v>
      </c>
      <c r="AL25" s="252" t="s">
        <v>661</v>
      </c>
      <c r="AM25" s="252" t="s">
        <v>661</v>
      </c>
      <c r="AN25" s="252" t="s">
        <v>661</v>
      </c>
      <c r="AO25" s="252" t="s">
        <v>661</v>
      </c>
      <c r="AP25" s="252" t="s">
        <v>661</v>
      </c>
      <c r="AQ25" s="252" t="s">
        <v>661</v>
      </c>
      <c r="AR25" s="252" t="s">
        <v>661</v>
      </c>
      <c r="AS25" s="252" t="s">
        <v>661</v>
      </c>
      <c r="AT25" s="252" t="s">
        <v>661</v>
      </c>
      <c r="AU25" s="252" t="s">
        <v>661</v>
      </c>
      <c r="AV25" s="252" t="s">
        <v>661</v>
      </c>
      <c r="AW25" s="252" t="s">
        <v>405</v>
      </c>
      <c r="AX25" s="252" t="s">
        <v>405</v>
      </c>
      <c r="AY25" s="252" t="s">
        <v>405</v>
      </c>
      <c r="AZ25" s="252" t="s">
        <v>661</v>
      </c>
      <c r="BA25" s="252" t="s">
        <v>661</v>
      </c>
      <c r="BB25" s="252" t="s">
        <v>661</v>
      </c>
      <c r="BC25" s="252" t="s">
        <v>661</v>
      </c>
      <c r="BD25" s="252" t="s">
        <v>661</v>
      </c>
      <c r="BE25" s="252" t="s">
        <v>661</v>
      </c>
      <c r="BF25" s="252" t="s">
        <v>661</v>
      </c>
      <c r="BG25" s="252" t="s">
        <v>661</v>
      </c>
      <c r="BH25" s="252" t="s">
        <v>661</v>
      </c>
      <c r="BI25" s="252" t="s">
        <v>661</v>
      </c>
      <c r="BJ25" s="252" t="s">
        <v>661</v>
      </c>
      <c r="BK25" s="252" t="s">
        <v>661</v>
      </c>
      <c r="BL25" s="252" t="s">
        <v>661</v>
      </c>
      <c r="BM25" s="252" t="s">
        <v>661</v>
      </c>
      <c r="BN25" s="252" t="s">
        <v>661</v>
      </c>
      <c r="BO25" s="252" t="s">
        <v>661</v>
      </c>
      <c r="BP25" s="252" t="s">
        <v>661</v>
      </c>
      <c r="BQ25" s="252" t="s">
        <v>661</v>
      </c>
      <c r="BR25" s="252" t="s">
        <v>661</v>
      </c>
      <c r="BS25" s="252" t="s">
        <v>661</v>
      </c>
      <c r="BT25" s="252" t="s">
        <v>661</v>
      </c>
      <c r="BU25" s="252" t="s">
        <v>661</v>
      </c>
      <c r="BV25" s="252" t="s">
        <v>661</v>
      </c>
      <c r="BW25" s="252" t="s">
        <v>661</v>
      </c>
      <c r="BX25" s="252" t="s">
        <v>661</v>
      </c>
    </row>
    <row r="26" spans="1:76" ht="75" customHeight="1">
      <c r="A26" s="165"/>
      <c r="B26" s="165"/>
      <c r="C26" s="165">
        <v>0.3</v>
      </c>
      <c r="D26" s="165" t="s">
        <v>610</v>
      </c>
      <c r="E26" s="165">
        <v>1</v>
      </c>
      <c r="F26" s="165">
        <v>1</v>
      </c>
      <c r="G26" s="241"/>
      <c r="H26" s="165"/>
      <c r="I26" s="253" t="s">
        <v>480</v>
      </c>
      <c r="J26" s="253" t="s">
        <v>481</v>
      </c>
      <c r="K26" s="253" t="s">
        <v>112</v>
      </c>
      <c r="L26" s="253" t="s">
        <v>114</v>
      </c>
      <c r="M26" s="253" t="s">
        <v>482</v>
      </c>
      <c r="N26" s="253" t="s">
        <v>481</v>
      </c>
      <c r="O26" s="253" t="s">
        <v>486</v>
      </c>
      <c r="P26" s="253" t="s">
        <v>487</v>
      </c>
      <c r="Q26" s="253" t="s">
        <v>667</v>
      </c>
      <c r="R26" s="253" t="s">
        <v>27</v>
      </c>
      <c r="S26" s="257">
        <v>1</v>
      </c>
      <c r="T26" s="257">
        <v>0.1</v>
      </c>
      <c r="U26" s="257">
        <v>0.5</v>
      </c>
      <c r="V26" s="257">
        <v>0.8</v>
      </c>
      <c r="W26" s="257">
        <v>1</v>
      </c>
      <c r="X26" s="257">
        <v>1</v>
      </c>
      <c r="Y26" s="259">
        <v>0</v>
      </c>
      <c r="Z26" s="253" t="s">
        <v>485</v>
      </c>
      <c r="AA26" s="252" t="s">
        <v>662</v>
      </c>
      <c r="AB26" s="252">
        <v>0</v>
      </c>
      <c r="AC26" s="265">
        <v>0.2</v>
      </c>
      <c r="AD26" s="252" t="s">
        <v>121</v>
      </c>
      <c r="AE26" s="264">
        <v>45658</v>
      </c>
      <c r="AF26" s="264">
        <v>46022</v>
      </c>
      <c r="AG26" s="252" t="s">
        <v>660</v>
      </c>
      <c r="AH26" s="252" t="s">
        <v>404</v>
      </c>
      <c r="AI26" s="252" t="s">
        <v>661</v>
      </c>
      <c r="AJ26" s="252" t="s">
        <v>661</v>
      </c>
      <c r="AK26" s="252" t="s">
        <v>661</v>
      </c>
      <c r="AL26" s="252" t="s">
        <v>661</v>
      </c>
      <c r="AM26" s="252" t="s">
        <v>661</v>
      </c>
      <c r="AN26" s="252" t="s">
        <v>661</v>
      </c>
      <c r="AO26" s="252" t="s">
        <v>661</v>
      </c>
      <c r="AP26" s="252" t="s">
        <v>661</v>
      </c>
      <c r="AQ26" s="252" t="s">
        <v>661</v>
      </c>
      <c r="AR26" s="252" t="s">
        <v>661</v>
      </c>
      <c r="AS26" s="252" t="s">
        <v>661</v>
      </c>
      <c r="AT26" s="252" t="s">
        <v>405</v>
      </c>
      <c r="AU26" s="252" t="s">
        <v>405</v>
      </c>
      <c r="AV26" s="252" t="s">
        <v>661</v>
      </c>
      <c r="AW26" s="252" t="s">
        <v>661</v>
      </c>
      <c r="AX26" s="252" t="s">
        <v>661</v>
      </c>
      <c r="AY26" s="252" t="s">
        <v>661</v>
      </c>
      <c r="AZ26" s="252" t="s">
        <v>661</v>
      </c>
      <c r="BA26" s="252" t="s">
        <v>661</v>
      </c>
      <c r="BB26" s="252" t="s">
        <v>661</v>
      </c>
      <c r="BC26" s="252" t="s">
        <v>661</v>
      </c>
      <c r="BD26" s="252" t="s">
        <v>661</v>
      </c>
      <c r="BE26" s="252" t="s">
        <v>661</v>
      </c>
      <c r="BF26" s="252" t="s">
        <v>661</v>
      </c>
      <c r="BG26" s="252" t="s">
        <v>661</v>
      </c>
      <c r="BH26" s="252" t="s">
        <v>661</v>
      </c>
      <c r="BI26" s="252" t="s">
        <v>661</v>
      </c>
      <c r="BJ26" s="252" t="s">
        <v>661</v>
      </c>
      <c r="BK26" s="252" t="s">
        <v>661</v>
      </c>
      <c r="BL26" s="252" t="s">
        <v>661</v>
      </c>
      <c r="BM26" s="252" t="s">
        <v>661</v>
      </c>
      <c r="BN26" s="252" t="s">
        <v>661</v>
      </c>
      <c r="BO26" s="252" t="s">
        <v>661</v>
      </c>
      <c r="BP26" s="252" t="s">
        <v>661</v>
      </c>
      <c r="BQ26" s="252" t="s">
        <v>661</v>
      </c>
      <c r="BR26" s="252" t="s">
        <v>661</v>
      </c>
      <c r="BS26" s="252" t="s">
        <v>661</v>
      </c>
      <c r="BT26" s="252" t="s">
        <v>661</v>
      </c>
      <c r="BU26" s="252" t="s">
        <v>661</v>
      </c>
      <c r="BV26" s="252" t="s">
        <v>661</v>
      </c>
      <c r="BW26" s="252" t="s">
        <v>661</v>
      </c>
      <c r="BX26" s="252" t="s">
        <v>661</v>
      </c>
    </row>
    <row r="27" spans="1:76" ht="37.5">
      <c r="A27" s="165"/>
      <c r="B27" s="165"/>
      <c r="C27" s="165">
        <v>0.3</v>
      </c>
      <c r="D27" s="165" t="s">
        <v>610</v>
      </c>
      <c r="E27" s="165">
        <v>1</v>
      </c>
      <c r="F27" s="165">
        <v>1</v>
      </c>
      <c r="G27" s="241"/>
      <c r="H27" s="165"/>
      <c r="I27" s="261"/>
      <c r="J27" s="261" t="s">
        <v>481</v>
      </c>
      <c r="K27" s="261" t="s">
        <v>112</v>
      </c>
      <c r="L27" s="261" t="s">
        <v>114</v>
      </c>
      <c r="M27" s="261" t="s">
        <v>482</v>
      </c>
      <c r="N27" s="261" t="s">
        <v>481</v>
      </c>
      <c r="O27" s="261" t="s">
        <v>486</v>
      </c>
      <c r="P27" s="261" t="s">
        <v>487</v>
      </c>
      <c r="Q27" s="261" t="s">
        <v>667</v>
      </c>
      <c r="R27" s="261" t="s">
        <v>27</v>
      </c>
      <c r="S27" s="263">
        <v>1</v>
      </c>
      <c r="T27" s="263">
        <v>0.1</v>
      </c>
      <c r="U27" s="263">
        <v>0.5</v>
      </c>
      <c r="V27" s="263">
        <v>0.8</v>
      </c>
      <c r="W27" s="263">
        <v>1</v>
      </c>
      <c r="X27" s="263">
        <v>1</v>
      </c>
      <c r="Y27" s="262">
        <v>0</v>
      </c>
      <c r="Z27" s="261" t="s">
        <v>485</v>
      </c>
      <c r="AA27" s="252" t="s">
        <v>668</v>
      </c>
      <c r="AB27" s="252">
        <v>0</v>
      </c>
      <c r="AC27" s="265">
        <v>0.6</v>
      </c>
      <c r="AD27" s="252" t="s">
        <v>119</v>
      </c>
      <c r="AE27" s="264">
        <v>45658</v>
      </c>
      <c r="AF27" s="264">
        <v>46022</v>
      </c>
      <c r="AG27" s="252" t="s">
        <v>660</v>
      </c>
      <c r="AH27" s="252" t="s">
        <v>404</v>
      </c>
      <c r="AI27" s="252" t="s">
        <v>661</v>
      </c>
      <c r="AJ27" s="252" t="s">
        <v>661</v>
      </c>
      <c r="AK27" s="252" t="s">
        <v>661</v>
      </c>
      <c r="AL27" s="252" t="s">
        <v>661</v>
      </c>
      <c r="AM27" s="252" t="s">
        <v>661</v>
      </c>
      <c r="AN27" s="252" t="s">
        <v>661</v>
      </c>
      <c r="AO27" s="252" t="s">
        <v>661</v>
      </c>
      <c r="AP27" s="252" t="s">
        <v>661</v>
      </c>
      <c r="AQ27" s="252" t="s">
        <v>661</v>
      </c>
      <c r="AR27" s="252" t="s">
        <v>661</v>
      </c>
      <c r="AS27" s="252" t="s">
        <v>661</v>
      </c>
      <c r="AT27" s="252" t="s">
        <v>661</v>
      </c>
      <c r="AU27" s="252" t="s">
        <v>661</v>
      </c>
      <c r="AV27" s="252" t="s">
        <v>661</v>
      </c>
      <c r="AW27" s="252" t="s">
        <v>405</v>
      </c>
      <c r="AX27" s="252" t="s">
        <v>405</v>
      </c>
      <c r="AY27" s="252" t="s">
        <v>405</v>
      </c>
      <c r="AZ27" s="252" t="s">
        <v>661</v>
      </c>
      <c r="BA27" s="252" t="s">
        <v>661</v>
      </c>
      <c r="BB27" s="252" t="s">
        <v>661</v>
      </c>
      <c r="BC27" s="252" t="s">
        <v>661</v>
      </c>
      <c r="BD27" s="252" t="s">
        <v>405</v>
      </c>
      <c r="BE27" s="252" t="s">
        <v>661</v>
      </c>
      <c r="BF27" s="252" t="s">
        <v>405</v>
      </c>
      <c r="BG27" s="252" t="s">
        <v>661</v>
      </c>
      <c r="BH27" s="252" t="s">
        <v>661</v>
      </c>
      <c r="BI27" s="252" t="s">
        <v>661</v>
      </c>
      <c r="BJ27" s="252" t="s">
        <v>661</v>
      </c>
      <c r="BK27" s="252" t="s">
        <v>661</v>
      </c>
      <c r="BL27" s="252" t="s">
        <v>661</v>
      </c>
      <c r="BM27" s="252" t="s">
        <v>661</v>
      </c>
      <c r="BN27" s="252" t="s">
        <v>661</v>
      </c>
      <c r="BO27" s="252" t="s">
        <v>661</v>
      </c>
      <c r="BP27" s="252" t="s">
        <v>661</v>
      </c>
      <c r="BQ27" s="252" t="s">
        <v>661</v>
      </c>
      <c r="BR27" s="252" t="s">
        <v>661</v>
      </c>
      <c r="BS27" s="252" t="s">
        <v>661</v>
      </c>
      <c r="BT27" s="252" t="s">
        <v>661</v>
      </c>
      <c r="BU27" s="252" t="s">
        <v>661</v>
      </c>
      <c r="BV27" s="252" t="s">
        <v>661</v>
      </c>
      <c r="BW27" s="252" t="s">
        <v>661</v>
      </c>
      <c r="BX27" s="252" t="s">
        <v>661</v>
      </c>
    </row>
    <row r="28" spans="1:76" ht="37.5">
      <c r="A28" s="165"/>
      <c r="B28" s="165"/>
      <c r="C28" s="165">
        <v>0.3</v>
      </c>
      <c r="D28" s="165" t="s">
        <v>610</v>
      </c>
      <c r="E28" s="165">
        <v>1</v>
      </c>
      <c r="F28" s="165">
        <v>1</v>
      </c>
      <c r="G28" s="242"/>
      <c r="H28" s="166"/>
      <c r="I28" s="254"/>
      <c r="J28" s="254" t="s">
        <v>481</v>
      </c>
      <c r="K28" s="254" t="s">
        <v>112</v>
      </c>
      <c r="L28" s="254" t="s">
        <v>114</v>
      </c>
      <c r="M28" s="254" t="s">
        <v>482</v>
      </c>
      <c r="N28" s="254" t="s">
        <v>481</v>
      </c>
      <c r="O28" s="254" t="s">
        <v>486</v>
      </c>
      <c r="P28" s="254" t="s">
        <v>487</v>
      </c>
      <c r="Q28" s="254" t="s">
        <v>667</v>
      </c>
      <c r="R28" s="254" t="s">
        <v>27</v>
      </c>
      <c r="S28" s="258">
        <v>1</v>
      </c>
      <c r="T28" s="258">
        <v>0.1</v>
      </c>
      <c r="U28" s="258">
        <v>0.5</v>
      </c>
      <c r="V28" s="258">
        <v>0.8</v>
      </c>
      <c r="W28" s="258">
        <v>1</v>
      </c>
      <c r="X28" s="258">
        <v>1</v>
      </c>
      <c r="Y28" s="260">
        <v>0</v>
      </c>
      <c r="Z28" s="254" t="s">
        <v>485</v>
      </c>
      <c r="AA28" s="252" t="s">
        <v>669</v>
      </c>
      <c r="AB28" s="252">
        <v>0</v>
      </c>
      <c r="AC28" s="265">
        <v>0.2</v>
      </c>
      <c r="AD28" s="252" t="s">
        <v>670</v>
      </c>
      <c r="AE28" s="264">
        <v>45658</v>
      </c>
      <c r="AF28" s="264">
        <v>46022</v>
      </c>
      <c r="AG28" s="252" t="s">
        <v>660</v>
      </c>
      <c r="AH28" s="252" t="s">
        <v>404</v>
      </c>
      <c r="AI28" s="252" t="s">
        <v>661</v>
      </c>
      <c r="AJ28" s="252" t="s">
        <v>661</v>
      </c>
      <c r="AK28" s="252" t="s">
        <v>661</v>
      </c>
      <c r="AL28" s="252" t="s">
        <v>661</v>
      </c>
      <c r="AM28" s="252" t="s">
        <v>661</v>
      </c>
      <c r="AN28" s="252" t="s">
        <v>661</v>
      </c>
      <c r="AO28" s="252" t="s">
        <v>661</v>
      </c>
      <c r="AP28" s="252" t="s">
        <v>661</v>
      </c>
      <c r="AQ28" s="252" t="s">
        <v>661</v>
      </c>
      <c r="AR28" s="252" t="s">
        <v>661</v>
      </c>
      <c r="AS28" s="252" t="s">
        <v>661</v>
      </c>
      <c r="AT28" s="252" t="s">
        <v>661</v>
      </c>
      <c r="AU28" s="252" t="s">
        <v>661</v>
      </c>
      <c r="AV28" s="252" t="s">
        <v>661</v>
      </c>
      <c r="AW28" s="252" t="s">
        <v>405</v>
      </c>
      <c r="AX28" s="252" t="s">
        <v>405</v>
      </c>
      <c r="AY28" s="252" t="s">
        <v>405</v>
      </c>
      <c r="AZ28" s="252" t="s">
        <v>671</v>
      </c>
      <c r="BA28" s="252" t="s">
        <v>661</v>
      </c>
      <c r="BB28" s="252" t="s">
        <v>661</v>
      </c>
      <c r="BC28" s="252" t="s">
        <v>661</v>
      </c>
      <c r="BD28" s="252" t="s">
        <v>405</v>
      </c>
      <c r="BE28" s="252" t="s">
        <v>661</v>
      </c>
      <c r="BF28" s="252" t="s">
        <v>405</v>
      </c>
      <c r="BG28" s="252" t="s">
        <v>661</v>
      </c>
      <c r="BH28" s="252" t="s">
        <v>661</v>
      </c>
      <c r="BI28" s="252" t="s">
        <v>661</v>
      </c>
      <c r="BJ28" s="252" t="s">
        <v>661</v>
      </c>
      <c r="BK28" s="252" t="s">
        <v>661</v>
      </c>
      <c r="BL28" s="252" t="s">
        <v>661</v>
      </c>
      <c r="BM28" s="252" t="s">
        <v>661</v>
      </c>
      <c r="BN28" s="252" t="s">
        <v>661</v>
      </c>
      <c r="BO28" s="252" t="s">
        <v>661</v>
      </c>
      <c r="BP28" s="252" t="s">
        <v>661</v>
      </c>
      <c r="BQ28" s="252" t="s">
        <v>661</v>
      </c>
      <c r="BR28" s="252" t="s">
        <v>661</v>
      </c>
      <c r="BS28" s="252" t="s">
        <v>661</v>
      </c>
      <c r="BT28" s="252" t="s">
        <v>661</v>
      </c>
      <c r="BU28" s="252" t="s">
        <v>661</v>
      </c>
      <c r="BV28" s="252" t="s">
        <v>661</v>
      </c>
      <c r="BW28" s="252" t="s">
        <v>661</v>
      </c>
      <c r="BX28" s="252" t="s">
        <v>661</v>
      </c>
    </row>
    <row r="29" spans="1:76" ht="65" customHeight="1">
      <c r="A29" s="165"/>
      <c r="B29" s="165"/>
      <c r="C29" s="165">
        <v>0.3</v>
      </c>
      <c r="D29" s="165" t="s">
        <v>610</v>
      </c>
      <c r="E29" s="165">
        <v>1</v>
      </c>
      <c r="F29" s="165">
        <v>1</v>
      </c>
      <c r="G29" s="240" t="s">
        <v>236</v>
      </c>
      <c r="H29" s="249" t="s">
        <v>235</v>
      </c>
      <c r="I29" s="243" t="s">
        <v>640</v>
      </c>
      <c r="J29" s="243" t="s">
        <v>641</v>
      </c>
      <c r="K29" s="243" t="s">
        <v>150</v>
      </c>
      <c r="L29" s="243" t="s">
        <v>672</v>
      </c>
      <c r="M29" s="243" t="s">
        <v>415</v>
      </c>
      <c r="N29" s="243" t="s">
        <v>416</v>
      </c>
      <c r="O29" s="243" t="s">
        <v>489</v>
      </c>
      <c r="P29" s="243" t="s">
        <v>490</v>
      </c>
      <c r="Q29" s="243" t="s">
        <v>673</v>
      </c>
      <c r="R29" s="243" t="s">
        <v>674</v>
      </c>
      <c r="S29" s="246">
        <v>2</v>
      </c>
      <c r="T29" s="246">
        <v>0</v>
      </c>
      <c r="U29" s="246">
        <v>0</v>
      </c>
      <c r="V29" s="246">
        <v>0</v>
      </c>
      <c r="W29" s="246">
        <v>2</v>
      </c>
      <c r="X29" s="246">
        <v>2</v>
      </c>
      <c r="Y29" s="243"/>
      <c r="Z29" s="255" t="s">
        <v>491</v>
      </c>
      <c r="AA29" s="252" t="s">
        <v>675</v>
      </c>
      <c r="AB29" s="256"/>
      <c r="AC29" s="255">
        <v>0.2</v>
      </c>
      <c r="AD29" s="252" t="s">
        <v>676</v>
      </c>
      <c r="AE29" s="264">
        <v>45672</v>
      </c>
      <c r="AF29" s="264">
        <v>46022</v>
      </c>
      <c r="AG29" s="252" t="s">
        <v>494</v>
      </c>
      <c r="AH29" s="252" t="s">
        <v>404</v>
      </c>
      <c r="AI29" s="252" t="s">
        <v>405</v>
      </c>
      <c r="AJ29" s="252" t="s">
        <v>405</v>
      </c>
      <c r="AK29" s="252"/>
      <c r="AL29" s="252"/>
      <c r="AM29" s="252"/>
      <c r="AN29" s="252" t="s">
        <v>405</v>
      </c>
      <c r="AO29" s="252"/>
      <c r="AP29" s="252"/>
      <c r="AQ29" s="252"/>
      <c r="AR29" s="252"/>
      <c r="AS29" s="252"/>
      <c r="AT29" s="252" t="s">
        <v>405</v>
      </c>
      <c r="AU29" s="252" t="s">
        <v>405</v>
      </c>
      <c r="AV29" s="252"/>
      <c r="AW29" s="252"/>
      <c r="AX29" s="252" t="s">
        <v>405</v>
      </c>
      <c r="AY29" s="252"/>
      <c r="AZ29" s="252"/>
      <c r="BA29" s="252"/>
      <c r="BB29" s="252" t="s">
        <v>405</v>
      </c>
      <c r="BC29" s="252"/>
      <c r="BD29" s="252" t="s">
        <v>405</v>
      </c>
      <c r="BE29" s="252"/>
      <c r="BF29" s="252" t="s">
        <v>405</v>
      </c>
      <c r="BG29" s="252"/>
      <c r="BH29" s="252"/>
      <c r="BI29" s="252"/>
      <c r="BJ29" s="252"/>
      <c r="BK29" s="252"/>
      <c r="BL29" s="252"/>
      <c r="BM29" s="252"/>
      <c r="BN29" s="252"/>
      <c r="BO29" s="252" t="s">
        <v>405</v>
      </c>
      <c r="BP29" s="252"/>
      <c r="BQ29" s="252"/>
      <c r="BR29" s="252"/>
      <c r="BS29" s="252"/>
      <c r="BT29" s="252"/>
      <c r="BU29" s="252"/>
      <c r="BV29" s="252"/>
      <c r="BW29" s="252"/>
      <c r="BX29" s="252"/>
    </row>
    <row r="30" spans="1:76" ht="65" customHeight="1">
      <c r="A30" s="165"/>
      <c r="B30" s="165"/>
      <c r="C30" s="165">
        <v>0.3</v>
      </c>
      <c r="D30" s="165" t="s">
        <v>610</v>
      </c>
      <c r="E30" s="165">
        <v>1</v>
      </c>
      <c r="F30" s="165">
        <v>1</v>
      </c>
      <c r="G30" s="241"/>
      <c r="H30" s="250" t="s">
        <v>235</v>
      </c>
      <c r="I30" s="244" t="s">
        <v>640</v>
      </c>
      <c r="J30" s="244" t="s">
        <v>641</v>
      </c>
      <c r="K30" s="244" t="s">
        <v>150</v>
      </c>
      <c r="L30" s="244" t="s">
        <v>672</v>
      </c>
      <c r="M30" s="244" t="s">
        <v>415</v>
      </c>
      <c r="N30" s="244" t="s">
        <v>416</v>
      </c>
      <c r="O30" s="244" t="s">
        <v>489</v>
      </c>
      <c r="P30" s="244" t="s">
        <v>490</v>
      </c>
      <c r="Q30" s="244" t="s">
        <v>673</v>
      </c>
      <c r="R30" s="244" t="s">
        <v>674</v>
      </c>
      <c r="S30" s="247">
        <v>2</v>
      </c>
      <c r="T30" s="247">
        <v>0</v>
      </c>
      <c r="U30" s="247">
        <v>0</v>
      </c>
      <c r="V30" s="247">
        <v>0</v>
      </c>
      <c r="W30" s="247">
        <v>2</v>
      </c>
      <c r="X30" s="247">
        <v>2</v>
      </c>
      <c r="Y30" s="244"/>
      <c r="Z30" s="255" t="s">
        <v>491</v>
      </c>
      <c r="AA30" s="252" t="s">
        <v>677</v>
      </c>
      <c r="AB30" s="256"/>
      <c r="AC30" s="255">
        <v>0.4</v>
      </c>
      <c r="AD30" s="252" t="s">
        <v>678</v>
      </c>
      <c r="AE30" s="264">
        <v>45748</v>
      </c>
      <c r="AF30" s="264">
        <v>46022</v>
      </c>
      <c r="AG30" s="252" t="s">
        <v>679</v>
      </c>
      <c r="AH30" s="252" t="s">
        <v>404</v>
      </c>
      <c r="AI30" s="252" t="s">
        <v>405</v>
      </c>
      <c r="AJ30" s="252" t="s">
        <v>405</v>
      </c>
      <c r="AK30" s="252"/>
      <c r="AL30" s="252"/>
      <c r="AM30" s="252"/>
      <c r="AN30" s="252"/>
      <c r="AO30" s="252"/>
      <c r="AP30" s="252"/>
      <c r="AQ30" s="252"/>
      <c r="AR30" s="252"/>
      <c r="AS30" s="252"/>
      <c r="AT30" s="252"/>
      <c r="AU30" s="252"/>
      <c r="AV30" s="252"/>
      <c r="AW30" s="252"/>
      <c r="AX30" s="252" t="s">
        <v>405</v>
      </c>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row>
    <row r="31" spans="1:76" ht="63.75" customHeight="1">
      <c r="A31" s="166"/>
      <c r="B31" s="166"/>
      <c r="C31" s="166">
        <v>0.3</v>
      </c>
      <c r="D31" s="166" t="s">
        <v>610</v>
      </c>
      <c r="E31" s="166">
        <v>1</v>
      </c>
      <c r="F31" s="166">
        <v>1</v>
      </c>
      <c r="G31" s="242"/>
      <c r="H31" s="251" t="s">
        <v>235</v>
      </c>
      <c r="I31" s="245" t="s">
        <v>640</v>
      </c>
      <c r="J31" s="245" t="s">
        <v>641</v>
      </c>
      <c r="K31" s="245" t="s">
        <v>150</v>
      </c>
      <c r="L31" s="245" t="s">
        <v>672</v>
      </c>
      <c r="M31" s="245" t="s">
        <v>415</v>
      </c>
      <c r="N31" s="245" t="s">
        <v>416</v>
      </c>
      <c r="O31" s="245" t="s">
        <v>489</v>
      </c>
      <c r="P31" s="245" t="s">
        <v>490</v>
      </c>
      <c r="Q31" s="245" t="s">
        <v>673</v>
      </c>
      <c r="R31" s="245" t="s">
        <v>674</v>
      </c>
      <c r="S31" s="248">
        <v>2</v>
      </c>
      <c r="T31" s="248">
        <v>0</v>
      </c>
      <c r="U31" s="248">
        <v>0</v>
      </c>
      <c r="V31" s="248">
        <v>0</v>
      </c>
      <c r="W31" s="248">
        <v>2</v>
      </c>
      <c r="X31" s="248">
        <v>2</v>
      </c>
      <c r="Y31" s="245"/>
      <c r="Z31" s="255" t="s">
        <v>491</v>
      </c>
      <c r="AA31" s="252" t="s">
        <v>680</v>
      </c>
      <c r="AB31" s="256"/>
      <c r="AC31" s="255">
        <v>0.4</v>
      </c>
      <c r="AD31" s="252" t="s">
        <v>681</v>
      </c>
      <c r="AE31" s="264">
        <v>45672</v>
      </c>
      <c r="AF31" s="264">
        <v>46022</v>
      </c>
      <c r="AG31" s="252" t="s">
        <v>494</v>
      </c>
      <c r="AH31" s="252" t="s">
        <v>404</v>
      </c>
      <c r="AI31" s="252"/>
      <c r="AJ31" s="252" t="s">
        <v>405</v>
      </c>
      <c r="AK31" s="252" t="s">
        <v>405</v>
      </c>
      <c r="AL31" s="252"/>
      <c r="AM31" s="252"/>
      <c r="AN31" s="252" t="s">
        <v>405</v>
      </c>
      <c r="AO31" s="252"/>
      <c r="AP31" s="252"/>
      <c r="AQ31" s="252"/>
      <c r="AR31" s="252"/>
      <c r="AS31" s="252"/>
      <c r="AT31" s="252" t="s">
        <v>405</v>
      </c>
      <c r="AU31" s="252" t="s">
        <v>405</v>
      </c>
      <c r="AV31" s="252"/>
      <c r="AW31" s="252"/>
      <c r="AX31" s="252" t="s">
        <v>405</v>
      </c>
      <c r="AY31" s="252"/>
      <c r="AZ31" s="252"/>
      <c r="BA31" s="252"/>
      <c r="BB31" s="252" t="s">
        <v>405</v>
      </c>
      <c r="BC31" s="252"/>
      <c r="BD31" s="252" t="s">
        <v>405</v>
      </c>
      <c r="BE31" s="252"/>
      <c r="BF31" s="252" t="s">
        <v>405</v>
      </c>
      <c r="BG31" s="252"/>
      <c r="BH31" s="252"/>
      <c r="BI31" s="252"/>
      <c r="BJ31" s="252"/>
      <c r="BK31" s="252"/>
      <c r="BL31" s="252"/>
      <c r="BM31" s="252"/>
      <c r="BN31" s="252"/>
      <c r="BO31" s="252" t="s">
        <v>405</v>
      </c>
      <c r="BP31" s="252"/>
      <c r="BQ31" s="252"/>
      <c r="BR31" s="252"/>
      <c r="BS31" s="252"/>
      <c r="BT31" s="252"/>
      <c r="BU31" s="252"/>
      <c r="BV31" s="252"/>
      <c r="BW31" s="252"/>
      <c r="BX31" s="252"/>
    </row>
    <row r="32" spans="1:76" ht="76.5" customHeight="1">
      <c r="A32" s="167" t="s">
        <v>498</v>
      </c>
      <c r="B32" s="167" t="s">
        <v>499</v>
      </c>
      <c r="C32" s="176">
        <v>0.25</v>
      </c>
      <c r="D32" s="167" t="s">
        <v>682</v>
      </c>
      <c r="E32" s="176">
        <v>1</v>
      </c>
      <c r="F32" s="176">
        <v>1</v>
      </c>
      <c r="G32" s="176" t="s">
        <v>242</v>
      </c>
      <c r="H32" s="167" t="s">
        <v>683</v>
      </c>
      <c r="I32" s="180" t="s">
        <v>684</v>
      </c>
      <c r="J32" s="180" t="s">
        <v>503</v>
      </c>
      <c r="K32" s="180" t="s">
        <v>260</v>
      </c>
      <c r="L32" s="180" t="s">
        <v>685</v>
      </c>
      <c r="M32" s="180" t="s">
        <v>504</v>
      </c>
      <c r="N32" s="180" t="s">
        <v>503</v>
      </c>
      <c r="O32" s="180" t="s">
        <v>505</v>
      </c>
      <c r="P32" s="180" t="s">
        <v>506</v>
      </c>
      <c r="Q32" s="180" t="s">
        <v>686</v>
      </c>
      <c r="R32" s="180" t="s">
        <v>507</v>
      </c>
      <c r="S32" s="180" t="s">
        <v>508</v>
      </c>
      <c r="T32" s="183">
        <v>0.25</v>
      </c>
      <c r="U32" s="183">
        <v>0.5</v>
      </c>
      <c r="V32" s="183">
        <v>0.75</v>
      </c>
      <c r="W32" s="183">
        <v>1</v>
      </c>
      <c r="X32" s="183">
        <v>1</v>
      </c>
      <c r="Y32" s="187">
        <v>130700000</v>
      </c>
      <c r="Z32" s="179" t="s">
        <v>429</v>
      </c>
      <c r="AA32" s="179" t="s">
        <v>687</v>
      </c>
      <c r="AB32" s="186">
        <v>24600000</v>
      </c>
      <c r="AC32" s="266">
        <v>0.25</v>
      </c>
      <c r="AD32" s="179" t="s">
        <v>688</v>
      </c>
      <c r="AE32" s="267">
        <v>45659</v>
      </c>
      <c r="AF32" s="267">
        <v>45747</v>
      </c>
      <c r="AG32" s="179" t="s">
        <v>511</v>
      </c>
      <c r="AH32" s="179" t="s">
        <v>404</v>
      </c>
      <c r="AI32" s="179"/>
      <c r="AJ32" s="179" t="s">
        <v>405</v>
      </c>
      <c r="AK32" s="179" t="s">
        <v>405</v>
      </c>
      <c r="AL32" s="179"/>
      <c r="AM32" s="179"/>
      <c r="AN32" s="179" t="s">
        <v>405</v>
      </c>
      <c r="AO32" s="179"/>
      <c r="AP32" s="179"/>
      <c r="AQ32" s="179"/>
      <c r="AR32" s="179"/>
      <c r="AS32" s="179"/>
      <c r="AT32" s="179"/>
      <c r="AU32" s="179"/>
      <c r="AV32" s="179"/>
      <c r="AW32" s="179"/>
      <c r="AX32" s="179"/>
      <c r="AY32" s="179" t="s">
        <v>405</v>
      </c>
      <c r="AZ32" s="179"/>
      <c r="BA32" s="179" t="s">
        <v>405</v>
      </c>
      <c r="BB32" s="179" t="s">
        <v>405</v>
      </c>
      <c r="BC32" s="179"/>
      <c r="BD32" s="179" t="s">
        <v>405</v>
      </c>
      <c r="BE32" s="179"/>
      <c r="BF32" s="179" t="s">
        <v>405</v>
      </c>
      <c r="BG32" s="179"/>
      <c r="BH32" s="179"/>
      <c r="BI32" s="179"/>
      <c r="BJ32" s="179"/>
      <c r="BK32" s="179"/>
      <c r="BL32" s="179"/>
      <c r="BM32" s="179"/>
      <c r="BN32" s="179"/>
      <c r="BO32" s="179" t="s">
        <v>405</v>
      </c>
      <c r="BP32" s="179"/>
      <c r="BQ32" s="179"/>
      <c r="BR32" s="179"/>
      <c r="BS32" s="179"/>
      <c r="BT32" s="179"/>
      <c r="BU32" s="179"/>
      <c r="BV32" s="179"/>
      <c r="BW32" s="179"/>
      <c r="BX32" s="179"/>
    </row>
    <row r="33" spans="1:76" ht="76.5" customHeight="1">
      <c r="A33" s="168"/>
      <c r="B33" s="168"/>
      <c r="C33" s="177"/>
      <c r="D33" s="168"/>
      <c r="E33" s="177"/>
      <c r="F33" s="177"/>
      <c r="G33" s="177"/>
      <c r="H33" s="168"/>
      <c r="I33" s="182"/>
      <c r="J33" s="182"/>
      <c r="K33" s="182"/>
      <c r="L33" s="182"/>
      <c r="M33" s="182"/>
      <c r="N33" s="182"/>
      <c r="O33" s="182"/>
      <c r="P33" s="182"/>
      <c r="Q33" s="182"/>
      <c r="R33" s="182"/>
      <c r="S33" s="182"/>
      <c r="T33" s="184">
        <v>0.25</v>
      </c>
      <c r="U33" s="184">
        <v>0.5</v>
      </c>
      <c r="V33" s="184">
        <v>0.75</v>
      </c>
      <c r="W33" s="184">
        <v>1</v>
      </c>
      <c r="X33" s="184">
        <v>1</v>
      </c>
      <c r="Y33" s="188"/>
      <c r="Z33" s="179" t="s">
        <v>400</v>
      </c>
      <c r="AA33" s="179" t="s">
        <v>509</v>
      </c>
      <c r="AB33" s="186">
        <v>41000000</v>
      </c>
      <c r="AC33" s="266">
        <v>0.38</v>
      </c>
      <c r="AD33" s="179" t="s">
        <v>510</v>
      </c>
      <c r="AE33" s="267">
        <v>45748</v>
      </c>
      <c r="AF33" s="267">
        <v>46022</v>
      </c>
      <c r="AG33" s="179" t="s">
        <v>511</v>
      </c>
      <c r="AH33" s="179" t="s">
        <v>404</v>
      </c>
      <c r="AI33" s="179"/>
      <c r="AJ33" s="179" t="s">
        <v>405</v>
      </c>
      <c r="AK33" s="179" t="s">
        <v>405</v>
      </c>
      <c r="AL33" s="179"/>
      <c r="AM33" s="179"/>
      <c r="AN33" s="179" t="s">
        <v>405</v>
      </c>
      <c r="AO33" s="179"/>
      <c r="AP33" s="179"/>
      <c r="AQ33" s="179"/>
      <c r="AR33" s="179"/>
      <c r="AS33" s="179"/>
      <c r="AT33" s="179"/>
      <c r="AU33" s="179"/>
      <c r="AV33" s="179"/>
      <c r="AW33" s="179"/>
      <c r="AX33" s="179"/>
      <c r="AY33" s="179" t="s">
        <v>405</v>
      </c>
      <c r="AZ33" s="179"/>
      <c r="BA33" s="179" t="s">
        <v>405</v>
      </c>
      <c r="BB33" s="179" t="s">
        <v>405</v>
      </c>
      <c r="BC33" s="179"/>
      <c r="BD33" s="179" t="s">
        <v>405</v>
      </c>
      <c r="BE33" s="179"/>
      <c r="BF33" s="179" t="s">
        <v>405</v>
      </c>
      <c r="BG33" s="179"/>
      <c r="BH33" s="179"/>
      <c r="BI33" s="179"/>
      <c r="BJ33" s="179"/>
      <c r="BK33" s="179"/>
      <c r="BL33" s="179"/>
      <c r="BM33" s="179"/>
      <c r="BN33" s="179"/>
      <c r="BO33" s="179" t="s">
        <v>405</v>
      </c>
      <c r="BP33" s="179"/>
      <c r="BQ33" s="179"/>
      <c r="BR33" s="179"/>
      <c r="BS33" s="179"/>
      <c r="BT33" s="179"/>
      <c r="BU33" s="179"/>
      <c r="BV33" s="179"/>
      <c r="BW33" s="179"/>
      <c r="BX33" s="179"/>
    </row>
    <row r="34" spans="1:76" ht="112.5" customHeight="1">
      <c r="A34" s="168"/>
      <c r="B34" s="168"/>
      <c r="C34" s="177"/>
      <c r="D34" s="168"/>
      <c r="E34" s="177"/>
      <c r="F34" s="177"/>
      <c r="G34" s="178"/>
      <c r="H34" s="169"/>
      <c r="I34" s="181"/>
      <c r="J34" s="181"/>
      <c r="K34" s="181"/>
      <c r="L34" s="181"/>
      <c r="M34" s="181"/>
      <c r="N34" s="181"/>
      <c r="O34" s="181"/>
      <c r="P34" s="181"/>
      <c r="Q34" s="181"/>
      <c r="R34" s="181"/>
      <c r="S34" s="181"/>
      <c r="T34" s="185">
        <v>0.25</v>
      </c>
      <c r="U34" s="185">
        <v>0.5</v>
      </c>
      <c r="V34" s="185">
        <v>0.75</v>
      </c>
      <c r="W34" s="185">
        <v>1</v>
      </c>
      <c r="X34" s="185">
        <v>1</v>
      </c>
      <c r="Y34" s="189"/>
      <c r="Z34" s="179" t="s">
        <v>429</v>
      </c>
      <c r="AA34" s="179" t="s">
        <v>513</v>
      </c>
      <c r="AB34" s="186">
        <v>65100000</v>
      </c>
      <c r="AC34" s="266">
        <v>0.37</v>
      </c>
      <c r="AD34" s="179" t="s">
        <v>689</v>
      </c>
      <c r="AE34" s="267">
        <v>45748</v>
      </c>
      <c r="AF34" s="267">
        <v>46022</v>
      </c>
      <c r="AG34" s="179" t="s">
        <v>511</v>
      </c>
      <c r="AH34" s="179" t="s">
        <v>404</v>
      </c>
      <c r="AI34" s="179"/>
      <c r="AJ34" s="179" t="s">
        <v>405</v>
      </c>
      <c r="AK34" s="179" t="s">
        <v>405</v>
      </c>
      <c r="AL34" s="179"/>
      <c r="AM34" s="179"/>
      <c r="AN34" s="179" t="s">
        <v>405</v>
      </c>
      <c r="AO34" s="179"/>
      <c r="AP34" s="179"/>
      <c r="AQ34" s="179"/>
      <c r="AR34" s="179"/>
      <c r="AS34" s="179"/>
      <c r="AT34" s="179" t="s">
        <v>405</v>
      </c>
      <c r="AU34" s="179" t="s">
        <v>405</v>
      </c>
      <c r="AV34" s="179"/>
      <c r="AW34" s="179" t="s">
        <v>405</v>
      </c>
      <c r="AX34" s="179" t="s">
        <v>405</v>
      </c>
      <c r="AY34" s="179" t="s">
        <v>405</v>
      </c>
      <c r="AZ34" s="179" t="s">
        <v>405</v>
      </c>
      <c r="BA34" s="179" t="s">
        <v>405</v>
      </c>
      <c r="BB34" s="179" t="s">
        <v>405</v>
      </c>
      <c r="BC34" s="179"/>
      <c r="BD34" s="179" t="s">
        <v>405</v>
      </c>
      <c r="BE34" s="179"/>
      <c r="BF34" s="179" t="s">
        <v>405</v>
      </c>
      <c r="BG34" s="179"/>
      <c r="BH34" s="179"/>
      <c r="BI34" s="179"/>
      <c r="BJ34" s="179"/>
      <c r="BK34" s="179"/>
      <c r="BL34" s="179"/>
      <c r="BM34" s="179"/>
      <c r="BN34" s="179"/>
      <c r="BO34" s="179" t="s">
        <v>405</v>
      </c>
      <c r="BP34" s="179"/>
      <c r="BQ34" s="179"/>
      <c r="BR34" s="179"/>
      <c r="BS34" s="179"/>
      <c r="BT34" s="179"/>
      <c r="BU34" s="179"/>
      <c r="BV34" s="179"/>
      <c r="BW34" s="179"/>
      <c r="BX34" s="179"/>
    </row>
    <row r="35" spans="1:76" ht="37.5">
      <c r="A35" s="168"/>
      <c r="B35" s="168"/>
      <c r="C35" s="177"/>
      <c r="D35" s="168"/>
      <c r="E35" s="177"/>
      <c r="F35" s="177"/>
      <c r="G35" s="176" t="s">
        <v>239</v>
      </c>
      <c r="H35" s="167" t="s">
        <v>690</v>
      </c>
      <c r="I35" s="180" t="s">
        <v>691</v>
      </c>
      <c r="J35" s="180" t="s">
        <v>503</v>
      </c>
      <c r="K35" s="180" t="s">
        <v>176</v>
      </c>
      <c r="L35" s="180" t="s">
        <v>692</v>
      </c>
      <c r="M35" s="180" t="s">
        <v>592</v>
      </c>
      <c r="N35" s="180" t="s">
        <v>503</v>
      </c>
      <c r="O35" s="180" t="s">
        <v>505</v>
      </c>
      <c r="P35" s="180" t="s">
        <v>517</v>
      </c>
      <c r="Q35" s="180" t="s">
        <v>693</v>
      </c>
      <c r="R35" s="180" t="s">
        <v>27</v>
      </c>
      <c r="S35" s="180" t="s">
        <v>508</v>
      </c>
      <c r="T35" s="183">
        <v>0.25</v>
      </c>
      <c r="U35" s="183">
        <v>0.5</v>
      </c>
      <c r="V35" s="183">
        <v>0.75</v>
      </c>
      <c r="W35" s="183">
        <v>1</v>
      </c>
      <c r="X35" s="183">
        <v>1</v>
      </c>
      <c r="Y35" s="187">
        <v>78943920</v>
      </c>
      <c r="Z35" s="180" t="s">
        <v>782</v>
      </c>
      <c r="AA35" s="179" t="s">
        <v>694</v>
      </c>
      <c r="AB35" s="186">
        <v>0</v>
      </c>
      <c r="AC35" s="266">
        <v>0.2</v>
      </c>
      <c r="AD35" s="179" t="s">
        <v>695</v>
      </c>
      <c r="AE35" s="267">
        <v>45659</v>
      </c>
      <c r="AF35" s="267">
        <v>45747</v>
      </c>
      <c r="AG35" s="179" t="s">
        <v>696</v>
      </c>
      <c r="AH35" s="179" t="s">
        <v>404</v>
      </c>
      <c r="AI35" s="179"/>
      <c r="AJ35" s="179"/>
      <c r="AK35" s="179"/>
      <c r="AL35" s="179"/>
      <c r="AM35" s="179"/>
      <c r="AN35" s="179"/>
      <c r="AO35" s="179"/>
      <c r="AP35" s="179"/>
      <c r="AQ35" s="179"/>
      <c r="AR35" s="179"/>
      <c r="AS35" s="179"/>
      <c r="AT35" s="179" t="s">
        <v>405</v>
      </c>
      <c r="AU35" s="179"/>
      <c r="AV35" s="179"/>
      <c r="AW35" s="179"/>
      <c r="AX35" s="179"/>
      <c r="AY35" s="179" t="s">
        <v>405</v>
      </c>
      <c r="AZ35" s="179" t="s">
        <v>405</v>
      </c>
      <c r="BA35" s="179"/>
      <c r="BB35" s="179" t="s">
        <v>405</v>
      </c>
      <c r="BC35" s="179"/>
      <c r="BD35" s="179"/>
      <c r="BE35" s="179"/>
      <c r="BF35" s="179" t="s">
        <v>405</v>
      </c>
      <c r="BG35" s="179"/>
      <c r="BH35" s="179"/>
      <c r="BI35" s="179"/>
      <c r="BJ35" s="179"/>
      <c r="BK35" s="179"/>
      <c r="BL35" s="179"/>
      <c r="BM35" s="179"/>
      <c r="BN35" s="179"/>
      <c r="BO35" s="179"/>
      <c r="BP35" s="179"/>
      <c r="BQ35" s="179"/>
      <c r="BR35" s="179"/>
      <c r="BS35" s="179"/>
      <c r="BT35" s="179"/>
      <c r="BU35" s="179"/>
      <c r="BV35" s="179"/>
      <c r="BW35" s="179"/>
      <c r="BX35" s="179"/>
    </row>
    <row r="36" spans="1:76" ht="50">
      <c r="A36" s="169"/>
      <c r="B36" s="169"/>
      <c r="C36" s="178"/>
      <c r="D36" s="169"/>
      <c r="E36" s="178"/>
      <c r="F36" s="178"/>
      <c r="G36" s="178"/>
      <c r="H36" s="169"/>
      <c r="I36" s="181"/>
      <c r="J36" s="181"/>
      <c r="K36" s="181" t="s">
        <v>176</v>
      </c>
      <c r="L36" s="181" t="s">
        <v>692</v>
      </c>
      <c r="M36" s="181" t="s">
        <v>592</v>
      </c>
      <c r="N36" s="181" t="s">
        <v>503</v>
      </c>
      <c r="O36" s="181" t="s">
        <v>505</v>
      </c>
      <c r="P36" s="181" t="s">
        <v>517</v>
      </c>
      <c r="Q36" s="181" t="s">
        <v>693</v>
      </c>
      <c r="R36" s="181" t="s">
        <v>27</v>
      </c>
      <c r="S36" s="181" t="s">
        <v>508</v>
      </c>
      <c r="T36" s="185">
        <v>0.25</v>
      </c>
      <c r="U36" s="185">
        <v>0.5</v>
      </c>
      <c r="V36" s="185">
        <v>0.75</v>
      </c>
      <c r="W36" s="185">
        <v>1</v>
      </c>
      <c r="X36" s="185">
        <v>1</v>
      </c>
      <c r="Y36" s="189">
        <v>0</v>
      </c>
      <c r="Z36" s="181" t="s">
        <v>508</v>
      </c>
      <c r="AA36" s="179" t="s">
        <v>697</v>
      </c>
      <c r="AB36" s="186">
        <v>78943920</v>
      </c>
      <c r="AC36" s="266">
        <v>0.8</v>
      </c>
      <c r="AD36" s="179" t="s">
        <v>698</v>
      </c>
      <c r="AE36" s="267">
        <v>45731</v>
      </c>
      <c r="AF36" s="267">
        <v>46022</v>
      </c>
      <c r="AG36" s="179" t="s">
        <v>696</v>
      </c>
      <c r="AH36" s="179" t="s">
        <v>404</v>
      </c>
      <c r="AI36" s="179" t="s">
        <v>405</v>
      </c>
      <c r="AJ36" s="179"/>
      <c r="AK36" s="179"/>
      <c r="AL36" s="179" t="s">
        <v>671</v>
      </c>
      <c r="AM36" s="179"/>
      <c r="AN36" s="179"/>
      <c r="AO36" s="179"/>
      <c r="AP36" s="179"/>
      <c r="AQ36" s="179"/>
      <c r="AR36" s="179"/>
      <c r="AS36" s="179"/>
      <c r="AT36" s="179" t="s">
        <v>405</v>
      </c>
      <c r="AU36" s="179" t="s">
        <v>405</v>
      </c>
      <c r="AV36" s="179"/>
      <c r="AW36" s="179"/>
      <c r="AX36" s="179"/>
      <c r="AY36" s="179" t="s">
        <v>671</v>
      </c>
      <c r="AZ36" s="179" t="s">
        <v>671</v>
      </c>
      <c r="BA36" s="179"/>
      <c r="BB36" s="179" t="s">
        <v>405</v>
      </c>
      <c r="BC36" s="179"/>
      <c r="BD36" s="179"/>
      <c r="BE36" s="179"/>
      <c r="BF36" s="179" t="s">
        <v>405</v>
      </c>
      <c r="BG36" s="179"/>
      <c r="BH36" s="179"/>
      <c r="BI36" s="179"/>
      <c r="BJ36" s="179"/>
      <c r="BK36" s="179"/>
      <c r="BL36" s="179"/>
      <c r="BM36" s="179" t="s">
        <v>671</v>
      </c>
      <c r="BN36" s="179" t="s">
        <v>671</v>
      </c>
      <c r="BO36" s="179"/>
      <c r="BP36" s="179"/>
      <c r="BQ36" s="179"/>
      <c r="BR36" s="179" t="s">
        <v>671</v>
      </c>
      <c r="BS36" s="179"/>
      <c r="BT36" s="179"/>
      <c r="BU36" s="179"/>
      <c r="BV36" s="179" t="s">
        <v>671</v>
      </c>
      <c r="BW36" s="179"/>
      <c r="BX36" s="179"/>
    </row>
    <row r="37" spans="1:76" ht="69" customHeight="1">
      <c r="A37" s="170" t="s">
        <v>524</v>
      </c>
      <c r="B37" s="170" t="s">
        <v>525</v>
      </c>
      <c r="C37" s="173">
        <v>0.25</v>
      </c>
      <c r="D37" s="173" t="s">
        <v>699</v>
      </c>
      <c r="E37" s="173">
        <v>1</v>
      </c>
      <c r="F37" s="173">
        <v>1</v>
      </c>
      <c r="G37" s="173" t="s">
        <v>244</v>
      </c>
      <c r="H37" s="173" t="s">
        <v>700</v>
      </c>
      <c r="I37" s="193" t="s">
        <v>640</v>
      </c>
      <c r="J37" s="193" t="s">
        <v>641</v>
      </c>
      <c r="K37" s="193" t="s">
        <v>266</v>
      </c>
      <c r="L37" s="193" t="s">
        <v>701</v>
      </c>
      <c r="M37" s="193" t="s">
        <v>415</v>
      </c>
      <c r="N37" s="193" t="s">
        <v>416</v>
      </c>
      <c r="O37" s="193" t="s">
        <v>527</v>
      </c>
      <c r="P37" s="193" t="s">
        <v>528</v>
      </c>
      <c r="Q37" s="193" t="s">
        <v>702</v>
      </c>
      <c r="R37" s="193" t="s">
        <v>27</v>
      </c>
      <c r="S37" s="193" t="s">
        <v>508</v>
      </c>
      <c r="T37" s="193">
        <v>0.25</v>
      </c>
      <c r="U37" s="193">
        <v>0.5</v>
      </c>
      <c r="V37" s="193">
        <v>0.75</v>
      </c>
      <c r="W37" s="193">
        <v>1</v>
      </c>
      <c r="X37" s="193">
        <v>1</v>
      </c>
      <c r="Y37" s="191">
        <v>0</v>
      </c>
      <c r="Z37" s="190" t="s">
        <v>646</v>
      </c>
      <c r="AA37" s="190" t="s">
        <v>703</v>
      </c>
      <c r="AB37" s="268">
        <f>4300000*11</f>
        <v>47300000</v>
      </c>
      <c r="AC37" s="269">
        <v>0.5</v>
      </c>
      <c r="AD37" s="190" t="s">
        <v>704</v>
      </c>
      <c r="AE37" s="270">
        <v>45672</v>
      </c>
      <c r="AF37" s="270">
        <v>45747</v>
      </c>
      <c r="AG37" s="190" t="s">
        <v>705</v>
      </c>
      <c r="AH37" s="190" t="s">
        <v>404</v>
      </c>
      <c r="AI37" s="190" t="s">
        <v>405</v>
      </c>
      <c r="AJ37" s="190"/>
      <c r="AK37" s="190"/>
      <c r="AL37" s="190"/>
      <c r="AM37" s="190"/>
      <c r="AN37" s="190"/>
      <c r="AO37" s="190" t="s">
        <v>405</v>
      </c>
      <c r="AP37" s="190" t="s">
        <v>405</v>
      </c>
      <c r="AQ37" s="190"/>
      <c r="AR37" s="190"/>
      <c r="AS37" s="190"/>
      <c r="AT37" s="190" t="s">
        <v>405</v>
      </c>
      <c r="AU37" s="190"/>
      <c r="AV37" s="190"/>
      <c r="AW37" s="190"/>
      <c r="AX37" s="190" t="s">
        <v>405</v>
      </c>
      <c r="AY37" s="190" t="s">
        <v>405</v>
      </c>
      <c r="AZ37" s="190"/>
      <c r="BA37" s="190" t="s">
        <v>405</v>
      </c>
      <c r="BB37" s="190" t="s">
        <v>405</v>
      </c>
      <c r="BC37" s="190"/>
      <c r="BD37" s="190" t="s">
        <v>405</v>
      </c>
      <c r="BE37" s="190"/>
      <c r="BF37" s="190" t="s">
        <v>405</v>
      </c>
      <c r="BG37" s="190"/>
      <c r="BH37" s="190"/>
      <c r="BI37" s="190"/>
      <c r="BJ37" s="190" t="s">
        <v>405</v>
      </c>
      <c r="BK37" s="190" t="s">
        <v>405</v>
      </c>
      <c r="BL37" s="190"/>
      <c r="BM37" s="190"/>
      <c r="BN37" s="190"/>
      <c r="BO37" s="190"/>
      <c r="BP37" s="190"/>
      <c r="BQ37" s="190"/>
      <c r="BR37" s="190"/>
      <c r="BS37" s="190"/>
      <c r="BT37" s="190"/>
      <c r="BU37" s="190"/>
      <c r="BV37" s="190"/>
      <c r="BW37" s="190"/>
      <c r="BX37" s="190"/>
    </row>
    <row r="38" spans="1:76" ht="65" customHeight="1">
      <c r="A38" s="171"/>
      <c r="B38" s="171"/>
      <c r="C38" s="174"/>
      <c r="D38" s="174"/>
      <c r="E38" s="174"/>
      <c r="F38" s="174"/>
      <c r="G38" s="175"/>
      <c r="H38" s="175" t="s">
        <v>700</v>
      </c>
      <c r="I38" s="194" t="s">
        <v>640</v>
      </c>
      <c r="J38" s="194" t="s">
        <v>641</v>
      </c>
      <c r="K38" s="194" t="s">
        <v>266</v>
      </c>
      <c r="L38" s="194" t="s">
        <v>701</v>
      </c>
      <c r="M38" s="194" t="s">
        <v>415</v>
      </c>
      <c r="N38" s="194" t="s">
        <v>416</v>
      </c>
      <c r="O38" s="194" t="s">
        <v>527</v>
      </c>
      <c r="P38" s="194" t="s">
        <v>528</v>
      </c>
      <c r="Q38" s="194" t="s">
        <v>702</v>
      </c>
      <c r="R38" s="194" t="s">
        <v>27</v>
      </c>
      <c r="S38" s="194" t="s">
        <v>508</v>
      </c>
      <c r="T38" s="194">
        <v>0.25</v>
      </c>
      <c r="U38" s="194">
        <v>0.5</v>
      </c>
      <c r="V38" s="194">
        <v>0.75</v>
      </c>
      <c r="W38" s="194">
        <v>1</v>
      </c>
      <c r="X38" s="194">
        <v>1</v>
      </c>
      <c r="Y38" s="192"/>
      <c r="Z38" s="190" t="s">
        <v>508</v>
      </c>
      <c r="AA38" s="190" t="s">
        <v>535</v>
      </c>
      <c r="AB38" s="268">
        <v>0</v>
      </c>
      <c r="AC38" s="269">
        <v>0.5</v>
      </c>
      <c r="AD38" s="190" t="s">
        <v>706</v>
      </c>
      <c r="AE38" s="270">
        <v>45672</v>
      </c>
      <c r="AF38" s="270">
        <v>45838</v>
      </c>
      <c r="AG38" s="190" t="s">
        <v>705</v>
      </c>
      <c r="AH38" s="190" t="s">
        <v>404</v>
      </c>
      <c r="AI38" s="190" t="s">
        <v>405</v>
      </c>
      <c r="AJ38" s="190"/>
      <c r="AK38" s="190"/>
      <c r="AL38" s="190"/>
      <c r="AM38" s="190"/>
      <c r="AN38" s="190"/>
      <c r="AO38" s="190" t="s">
        <v>405</v>
      </c>
      <c r="AP38" s="190" t="s">
        <v>405</v>
      </c>
      <c r="AQ38" s="190"/>
      <c r="AR38" s="190"/>
      <c r="AS38" s="190"/>
      <c r="AT38" s="190" t="s">
        <v>405</v>
      </c>
      <c r="AU38" s="190"/>
      <c r="AV38" s="190"/>
      <c r="AW38" s="190"/>
      <c r="AX38" s="190" t="s">
        <v>405</v>
      </c>
      <c r="AY38" s="190" t="s">
        <v>405</v>
      </c>
      <c r="AZ38" s="190"/>
      <c r="BA38" s="190" t="s">
        <v>405</v>
      </c>
      <c r="BB38" s="190" t="s">
        <v>405</v>
      </c>
      <c r="BC38" s="190"/>
      <c r="BD38" s="190" t="s">
        <v>405</v>
      </c>
      <c r="BE38" s="190"/>
      <c r="BF38" s="190" t="s">
        <v>405</v>
      </c>
      <c r="BG38" s="190"/>
      <c r="BH38" s="190"/>
      <c r="BI38" s="190"/>
      <c r="BJ38" s="190" t="s">
        <v>405</v>
      </c>
      <c r="BK38" s="190" t="s">
        <v>405</v>
      </c>
      <c r="BL38" s="190"/>
      <c r="BM38" s="190"/>
      <c r="BN38" s="190"/>
      <c r="BO38" s="190"/>
      <c r="BP38" s="190"/>
      <c r="BQ38" s="190"/>
      <c r="BR38" s="190"/>
      <c r="BS38" s="190"/>
      <c r="BT38" s="190"/>
      <c r="BU38" s="190"/>
      <c r="BV38" s="190"/>
      <c r="BW38" s="190"/>
      <c r="BX38" s="190"/>
    </row>
    <row r="39" spans="1:76" ht="62.5" customHeight="1">
      <c r="A39" s="171"/>
      <c r="B39" s="171"/>
      <c r="C39" s="174"/>
      <c r="D39" s="174"/>
      <c r="E39" s="174"/>
      <c r="F39" s="174"/>
      <c r="G39" s="173" t="s">
        <v>122</v>
      </c>
      <c r="H39" s="173" t="s">
        <v>707</v>
      </c>
      <c r="I39" s="193" t="s">
        <v>708</v>
      </c>
      <c r="J39" s="193" t="s">
        <v>481</v>
      </c>
      <c r="K39" s="193" t="s">
        <v>124</v>
      </c>
      <c r="L39" s="193" t="s">
        <v>709</v>
      </c>
      <c r="M39" s="193" t="s">
        <v>539</v>
      </c>
      <c r="N39" s="193" t="s">
        <v>481</v>
      </c>
      <c r="O39" s="193" t="s">
        <v>505</v>
      </c>
      <c r="P39" s="193" t="s">
        <v>540</v>
      </c>
      <c r="Q39" s="193" t="s">
        <v>710</v>
      </c>
      <c r="R39" s="193" t="s">
        <v>674</v>
      </c>
      <c r="S39" s="193" t="s">
        <v>508</v>
      </c>
      <c r="T39" s="193"/>
      <c r="U39" s="193"/>
      <c r="V39" s="195">
        <v>1</v>
      </c>
      <c r="W39" s="195">
        <v>2</v>
      </c>
      <c r="X39" s="195">
        <v>2</v>
      </c>
      <c r="Y39" s="199">
        <v>1453538858</v>
      </c>
      <c r="Z39" s="190" t="s">
        <v>451</v>
      </c>
      <c r="AA39" s="190" t="s">
        <v>133</v>
      </c>
      <c r="AB39" s="268">
        <v>945000000</v>
      </c>
      <c r="AC39" s="269">
        <v>0.6</v>
      </c>
      <c r="AD39" s="190" t="s">
        <v>711</v>
      </c>
      <c r="AE39" s="270">
        <v>45658</v>
      </c>
      <c r="AF39" s="270">
        <v>46022</v>
      </c>
      <c r="AG39" s="190" t="s">
        <v>712</v>
      </c>
      <c r="AH39" s="190" t="s">
        <v>541</v>
      </c>
      <c r="AI39" s="190"/>
      <c r="AJ39" s="190"/>
      <c r="AK39" s="190"/>
      <c r="AL39" s="190"/>
      <c r="AM39" s="190"/>
      <c r="AN39" s="190"/>
      <c r="AO39" s="190"/>
      <c r="AP39" s="190" t="s">
        <v>671</v>
      </c>
      <c r="AQ39" s="190" t="s">
        <v>671</v>
      </c>
      <c r="AR39" s="190"/>
      <c r="AS39" s="190"/>
      <c r="AT39" s="190" t="s">
        <v>671</v>
      </c>
      <c r="AU39" s="190" t="s">
        <v>671</v>
      </c>
      <c r="AV39" s="190"/>
      <c r="AW39" s="190"/>
      <c r="AX39" s="190"/>
      <c r="AY39" s="190" t="s">
        <v>671</v>
      </c>
      <c r="AZ39" s="190" t="s">
        <v>671</v>
      </c>
      <c r="BA39" s="190" t="s">
        <v>671</v>
      </c>
      <c r="BB39" s="190" t="s">
        <v>671</v>
      </c>
      <c r="BC39" s="190" t="s">
        <v>671</v>
      </c>
      <c r="BD39" s="190" t="s">
        <v>671</v>
      </c>
      <c r="BE39" s="190" t="s">
        <v>671</v>
      </c>
      <c r="BF39" s="190" t="s">
        <v>671</v>
      </c>
      <c r="BG39" s="190" t="s">
        <v>671</v>
      </c>
      <c r="BH39" s="190"/>
      <c r="BI39" s="190" t="s">
        <v>671</v>
      </c>
      <c r="BJ39" s="190"/>
      <c r="BK39" s="190" t="s">
        <v>671</v>
      </c>
      <c r="BL39" s="190"/>
      <c r="BM39" s="190" t="s">
        <v>671</v>
      </c>
      <c r="BN39" s="190" t="s">
        <v>671</v>
      </c>
      <c r="BO39" s="190" t="s">
        <v>671</v>
      </c>
      <c r="BP39" s="190" t="s">
        <v>671</v>
      </c>
      <c r="BQ39" s="190"/>
      <c r="BR39" s="190" t="s">
        <v>671</v>
      </c>
      <c r="BS39" s="190"/>
      <c r="BT39" s="190"/>
      <c r="BU39" s="190"/>
      <c r="BV39" s="190" t="s">
        <v>671</v>
      </c>
      <c r="BW39" s="190" t="s">
        <v>671</v>
      </c>
      <c r="BX39" s="190" t="s">
        <v>671</v>
      </c>
    </row>
    <row r="40" spans="1:76" ht="62.5">
      <c r="A40" s="171"/>
      <c r="B40" s="171"/>
      <c r="C40" s="174"/>
      <c r="D40" s="174"/>
      <c r="E40" s="174"/>
      <c r="F40" s="174"/>
      <c r="G40" s="174"/>
      <c r="H40" s="174" t="s">
        <v>707</v>
      </c>
      <c r="I40" s="196" t="s">
        <v>708</v>
      </c>
      <c r="J40" s="196" t="s">
        <v>481</v>
      </c>
      <c r="K40" s="196" t="s">
        <v>124</v>
      </c>
      <c r="L40" s="196" t="s">
        <v>709</v>
      </c>
      <c r="M40" s="196" t="s">
        <v>539</v>
      </c>
      <c r="N40" s="196" t="s">
        <v>481</v>
      </c>
      <c r="O40" s="196" t="s">
        <v>505</v>
      </c>
      <c r="P40" s="196" t="s">
        <v>540</v>
      </c>
      <c r="Q40" s="196" t="s">
        <v>710</v>
      </c>
      <c r="R40" s="196" t="s">
        <v>674</v>
      </c>
      <c r="S40" s="196" t="s">
        <v>508</v>
      </c>
      <c r="T40" s="196"/>
      <c r="U40" s="196"/>
      <c r="V40" s="197">
        <v>1</v>
      </c>
      <c r="W40" s="197">
        <v>2</v>
      </c>
      <c r="X40" s="197">
        <v>2</v>
      </c>
      <c r="Y40" s="200">
        <v>1453538858</v>
      </c>
      <c r="Z40" s="190" t="s">
        <v>491</v>
      </c>
      <c r="AA40" s="190" t="s">
        <v>713</v>
      </c>
      <c r="AB40" s="268">
        <v>508538858</v>
      </c>
      <c r="AC40" s="269">
        <v>0.3</v>
      </c>
      <c r="AD40" s="190" t="s">
        <v>714</v>
      </c>
      <c r="AE40" s="270">
        <v>45689</v>
      </c>
      <c r="AF40" s="270">
        <v>46022</v>
      </c>
      <c r="AG40" s="190" t="s">
        <v>715</v>
      </c>
      <c r="AH40" s="190" t="s">
        <v>541</v>
      </c>
      <c r="AI40" s="190"/>
      <c r="AJ40" s="190" t="s">
        <v>671</v>
      </c>
      <c r="AK40" s="190"/>
      <c r="AL40" s="190"/>
      <c r="AM40" s="190"/>
      <c r="AN40" s="190"/>
      <c r="AO40" s="190"/>
      <c r="AP40" s="190" t="s">
        <v>671</v>
      </c>
      <c r="AQ40" s="190" t="s">
        <v>671</v>
      </c>
      <c r="AR40" s="190"/>
      <c r="AS40" s="190"/>
      <c r="AT40" s="190" t="s">
        <v>671</v>
      </c>
      <c r="AU40" s="190" t="s">
        <v>671</v>
      </c>
      <c r="AV40" s="190" t="s">
        <v>671</v>
      </c>
      <c r="AW40" s="190"/>
      <c r="AX40" s="190"/>
      <c r="AY40" s="190" t="s">
        <v>671</v>
      </c>
      <c r="AZ40" s="190" t="s">
        <v>671</v>
      </c>
      <c r="BA40" s="190" t="s">
        <v>671</v>
      </c>
      <c r="BB40" s="190" t="s">
        <v>671</v>
      </c>
      <c r="BC40" s="190"/>
      <c r="BD40" s="190" t="s">
        <v>671</v>
      </c>
      <c r="BE40" s="190" t="s">
        <v>671</v>
      </c>
      <c r="BF40" s="190" t="s">
        <v>671</v>
      </c>
      <c r="BG40" s="190" t="s">
        <v>671</v>
      </c>
      <c r="BH40" s="190" t="s">
        <v>671</v>
      </c>
      <c r="BI40" s="190"/>
      <c r="BJ40" s="190" t="s">
        <v>671</v>
      </c>
      <c r="BK40" s="190"/>
      <c r="BL40" s="190"/>
      <c r="BM40" s="190"/>
      <c r="BN40" s="190"/>
      <c r="BO40" s="190" t="s">
        <v>671</v>
      </c>
      <c r="BP40" s="190"/>
      <c r="BQ40" s="190"/>
      <c r="BR40" s="190"/>
      <c r="BS40" s="190"/>
      <c r="BT40" s="190"/>
      <c r="BU40" s="190"/>
      <c r="BV40" s="190" t="s">
        <v>671</v>
      </c>
      <c r="BW40" s="190" t="s">
        <v>671</v>
      </c>
      <c r="BX40" s="190" t="s">
        <v>671</v>
      </c>
    </row>
    <row r="41" spans="1:76" ht="62.5">
      <c r="A41" s="172"/>
      <c r="B41" s="172"/>
      <c r="C41" s="175"/>
      <c r="D41" s="175"/>
      <c r="E41" s="175"/>
      <c r="F41" s="175"/>
      <c r="G41" s="175"/>
      <c r="H41" s="175" t="s">
        <v>707</v>
      </c>
      <c r="I41" s="194" t="s">
        <v>708</v>
      </c>
      <c r="J41" s="194" t="s">
        <v>481</v>
      </c>
      <c r="K41" s="194" t="s">
        <v>124</v>
      </c>
      <c r="L41" s="194" t="s">
        <v>709</v>
      </c>
      <c r="M41" s="194" t="s">
        <v>539</v>
      </c>
      <c r="N41" s="194" t="s">
        <v>481</v>
      </c>
      <c r="O41" s="194" t="s">
        <v>505</v>
      </c>
      <c r="P41" s="194" t="s">
        <v>540</v>
      </c>
      <c r="Q41" s="194" t="s">
        <v>710</v>
      </c>
      <c r="R41" s="194" t="s">
        <v>674</v>
      </c>
      <c r="S41" s="194" t="s">
        <v>508</v>
      </c>
      <c r="T41" s="194"/>
      <c r="U41" s="194"/>
      <c r="V41" s="198">
        <v>1</v>
      </c>
      <c r="W41" s="198">
        <v>2</v>
      </c>
      <c r="X41" s="198">
        <v>2</v>
      </c>
      <c r="Y41" s="201">
        <v>1453538858</v>
      </c>
      <c r="Z41" s="190"/>
      <c r="AA41" s="190" t="s">
        <v>716</v>
      </c>
      <c r="AB41" s="268">
        <v>0</v>
      </c>
      <c r="AC41" s="269">
        <v>0.1</v>
      </c>
      <c r="AD41" s="190" t="s">
        <v>717</v>
      </c>
      <c r="AE41" s="270">
        <v>45689</v>
      </c>
      <c r="AF41" s="270">
        <v>46022</v>
      </c>
      <c r="AG41" s="190" t="s">
        <v>718</v>
      </c>
      <c r="AH41" s="190" t="s">
        <v>541</v>
      </c>
      <c r="AI41" s="190"/>
      <c r="AJ41" s="190" t="s">
        <v>671</v>
      </c>
      <c r="AK41" s="190"/>
      <c r="AL41" s="190"/>
      <c r="AM41" s="190"/>
      <c r="AN41" s="190"/>
      <c r="AO41" s="190"/>
      <c r="AP41" s="190" t="s">
        <v>671</v>
      </c>
      <c r="AQ41" s="190" t="s">
        <v>671</v>
      </c>
      <c r="AR41" s="190"/>
      <c r="AS41" s="190"/>
      <c r="AT41" s="190" t="s">
        <v>671</v>
      </c>
      <c r="AU41" s="190" t="s">
        <v>671</v>
      </c>
      <c r="AV41" s="190" t="s">
        <v>671</v>
      </c>
      <c r="AW41" s="190"/>
      <c r="AX41" s="190"/>
      <c r="AY41" s="190" t="s">
        <v>671</v>
      </c>
      <c r="AZ41" s="190" t="s">
        <v>671</v>
      </c>
      <c r="BA41" s="190" t="s">
        <v>671</v>
      </c>
      <c r="BB41" s="190" t="s">
        <v>671</v>
      </c>
      <c r="BC41" s="190"/>
      <c r="BD41" s="190" t="s">
        <v>671</v>
      </c>
      <c r="BE41" s="190" t="s">
        <v>671</v>
      </c>
      <c r="BF41" s="190" t="s">
        <v>671</v>
      </c>
      <c r="BG41" s="190" t="s">
        <v>671</v>
      </c>
      <c r="BH41" s="190" t="s">
        <v>671</v>
      </c>
      <c r="BI41" s="190"/>
      <c r="BJ41" s="190" t="s">
        <v>671</v>
      </c>
      <c r="BK41" s="190"/>
      <c r="BL41" s="190"/>
      <c r="BM41" s="190"/>
      <c r="BN41" s="190"/>
      <c r="BO41" s="190" t="s">
        <v>671</v>
      </c>
      <c r="BP41" s="190"/>
      <c r="BQ41" s="190"/>
      <c r="BR41" s="190"/>
      <c r="BS41" s="190"/>
      <c r="BT41" s="190"/>
      <c r="BU41" s="190"/>
      <c r="BV41" s="190" t="s">
        <v>671</v>
      </c>
      <c r="BW41" s="190" t="s">
        <v>671</v>
      </c>
      <c r="BX41" s="190" t="s">
        <v>671</v>
      </c>
    </row>
    <row r="42" spans="1:76" ht="100">
      <c r="A42" s="157" t="s">
        <v>542</v>
      </c>
      <c r="B42" s="157" t="s">
        <v>543</v>
      </c>
      <c r="C42" s="161">
        <v>0.2</v>
      </c>
      <c r="D42" s="157" t="s">
        <v>719</v>
      </c>
      <c r="E42" s="161">
        <v>1</v>
      </c>
      <c r="F42" s="161">
        <v>1</v>
      </c>
      <c r="G42" s="160" t="s">
        <v>248</v>
      </c>
      <c r="H42" s="160" t="s">
        <v>247</v>
      </c>
      <c r="I42" s="233" t="s">
        <v>720</v>
      </c>
      <c r="J42" s="233" t="s">
        <v>650</v>
      </c>
      <c r="K42" s="233" t="s">
        <v>209</v>
      </c>
      <c r="L42" s="233" t="s">
        <v>721</v>
      </c>
      <c r="M42" s="233" t="s">
        <v>425</v>
      </c>
      <c r="N42" s="233" t="s">
        <v>426</v>
      </c>
      <c r="O42" s="233" t="s">
        <v>546</v>
      </c>
      <c r="P42" s="233" t="s">
        <v>428</v>
      </c>
      <c r="Q42" s="233" t="s">
        <v>211</v>
      </c>
      <c r="R42" s="233" t="s">
        <v>27</v>
      </c>
      <c r="S42" s="233" t="s">
        <v>508</v>
      </c>
      <c r="T42" s="215">
        <v>0</v>
      </c>
      <c r="U42" s="215">
        <v>0.5</v>
      </c>
      <c r="V42" s="215">
        <v>0.75</v>
      </c>
      <c r="W42" s="215">
        <v>1</v>
      </c>
      <c r="X42" s="215">
        <v>1</v>
      </c>
      <c r="Y42" s="211">
        <v>90200000</v>
      </c>
      <c r="Z42" s="233" t="s">
        <v>491</v>
      </c>
      <c r="AA42" s="233" t="s">
        <v>547</v>
      </c>
      <c r="AB42" s="211">
        <v>90200000</v>
      </c>
      <c r="AC42" s="215">
        <v>1</v>
      </c>
      <c r="AD42" s="233" t="s">
        <v>548</v>
      </c>
      <c r="AE42" s="234">
        <v>45748</v>
      </c>
      <c r="AF42" s="234">
        <v>46022</v>
      </c>
      <c r="AG42" s="233" t="s">
        <v>549</v>
      </c>
      <c r="AH42" s="233" t="s">
        <v>433</v>
      </c>
      <c r="AI42" s="233"/>
      <c r="AJ42" s="233"/>
      <c r="AK42" s="233"/>
      <c r="AL42" s="233"/>
      <c r="AM42" s="233"/>
      <c r="AN42" s="233"/>
      <c r="AO42" s="233"/>
      <c r="AP42" s="233"/>
      <c r="AQ42" s="233"/>
      <c r="AR42" s="233"/>
      <c r="AS42" s="233"/>
      <c r="AT42" s="233" t="s">
        <v>405</v>
      </c>
      <c r="AU42" s="233"/>
      <c r="AV42" s="233"/>
      <c r="AW42" s="233" t="s">
        <v>405</v>
      </c>
      <c r="AX42" s="233" t="s">
        <v>405</v>
      </c>
      <c r="AY42" s="233"/>
      <c r="AZ42" s="233" t="s">
        <v>405</v>
      </c>
      <c r="BA42" s="233"/>
      <c r="BB42" s="233" t="s">
        <v>405</v>
      </c>
      <c r="BC42" s="233"/>
      <c r="BD42" s="233" t="s">
        <v>405</v>
      </c>
      <c r="BE42" s="233"/>
      <c r="BF42" s="233"/>
      <c r="BG42" s="233"/>
      <c r="BH42" s="233"/>
      <c r="BI42" s="233"/>
      <c r="BJ42" s="233"/>
      <c r="BK42" s="233"/>
      <c r="BL42" s="233"/>
      <c r="BM42" s="233"/>
      <c r="BN42" s="233"/>
      <c r="BO42" s="233"/>
      <c r="BP42" s="233"/>
      <c r="BQ42" s="233"/>
      <c r="BR42" s="233"/>
      <c r="BS42" s="233"/>
      <c r="BT42" s="233"/>
      <c r="BU42" s="233"/>
      <c r="BV42" s="233"/>
      <c r="BW42" s="233"/>
      <c r="BX42" s="233"/>
    </row>
    <row r="43" spans="1:76" ht="38.25" customHeight="1">
      <c r="A43" s="158"/>
      <c r="B43" s="158"/>
      <c r="C43" s="162"/>
      <c r="D43" s="158"/>
      <c r="E43" s="162"/>
      <c r="F43" s="162"/>
      <c r="G43" s="161" t="s">
        <v>264</v>
      </c>
      <c r="H43" s="161" t="s">
        <v>722</v>
      </c>
      <c r="I43" s="206" t="s">
        <v>684</v>
      </c>
      <c r="J43" s="206" t="s">
        <v>503</v>
      </c>
      <c r="K43" s="206" t="s">
        <v>224</v>
      </c>
      <c r="L43" s="206" t="s">
        <v>723</v>
      </c>
      <c r="M43" s="206" t="s">
        <v>504</v>
      </c>
      <c r="N43" s="206" t="s">
        <v>503</v>
      </c>
      <c r="O43" s="206" t="s">
        <v>505</v>
      </c>
      <c r="P43" s="206" t="s">
        <v>550</v>
      </c>
      <c r="Q43" s="206" t="s">
        <v>724</v>
      </c>
      <c r="R43" s="206" t="s">
        <v>27</v>
      </c>
      <c r="S43" s="206">
        <v>100</v>
      </c>
      <c r="T43" s="206">
        <v>25</v>
      </c>
      <c r="U43" s="206">
        <v>50</v>
      </c>
      <c r="V43" s="206">
        <v>75</v>
      </c>
      <c r="W43" s="206">
        <v>100</v>
      </c>
      <c r="X43" s="206">
        <v>100</v>
      </c>
      <c r="Y43" s="212">
        <v>0</v>
      </c>
      <c r="Z43" s="216" t="s">
        <v>508</v>
      </c>
      <c r="AA43" s="233" t="s">
        <v>725</v>
      </c>
      <c r="AB43" s="211">
        <v>0</v>
      </c>
      <c r="AC43" s="215">
        <v>0.2</v>
      </c>
      <c r="AD43" s="233" t="s">
        <v>726</v>
      </c>
      <c r="AE43" s="234">
        <v>45691</v>
      </c>
      <c r="AF43" s="234">
        <v>46022</v>
      </c>
      <c r="AG43" s="233" t="s">
        <v>552</v>
      </c>
      <c r="AH43" s="233" t="s">
        <v>404</v>
      </c>
      <c r="AI43" s="233" t="s">
        <v>405</v>
      </c>
      <c r="AJ43" s="233"/>
      <c r="AK43" s="233"/>
      <c r="AL43" s="233"/>
      <c r="AM43" s="233"/>
      <c r="AN43" s="233"/>
      <c r="AO43" s="233"/>
      <c r="AP43" s="233"/>
      <c r="AQ43" s="233"/>
      <c r="AR43" s="233"/>
      <c r="AS43" s="233"/>
      <c r="AT43" s="233" t="s">
        <v>405</v>
      </c>
      <c r="AU43" s="233" t="s">
        <v>405</v>
      </c>
      <c r="AV43" s="233"/>
      <c r="AW43" s="233" t="s">
        <v>405</v>
      </c>
      <c r="AX43" s="233" t="s">
        <v>405</v>
      </c>
      <c r="AY43" s="233" t="s">
        <v>405</v>
      </c>
      <c r="AZ43" s="233" t="s">
        <v>405</v>
      </c>
      <c r="BA43" s="233" t="s">
        <v>405</v>
      </c>
      <c r="BB43" s="233" t="s">
        <v>405</v>
      </c>
      <c r="BC43" s="233"/>
      <c r="BD43" s="233"/>
      <c r="BE43" s="233"/>
      <c r="BF43" s="233" t="s">
        <v>405</v>
      </c>
      <c r="BG43" s="233"/>
      <c r="BH43" s="233"/>
      <c r="BI43" s="233"/>
      <c r="BJ43" s="233"/>
      <c r="BK43" s="233"/>
      <c r="BL43" s="233"/>
      <c r="BM43" s="233"/>
      <c r="BN43" s="233"/>
      <c r="BO43" s="233"/>
      <c r="BP43" s="233"/>
      <c r="BQ43" s="233"/>
      <c r="BR43" s="233"/>
      <c r="BS43" s="233"/>
      <c r="BT43" s="233"/>
      <c r="BU43" s="233"/>
      <c r="BV43" s="233"/>
      <c r="BW43" s="233"/>
      <c r="BX43" s="233"/>
    </row>
    <row r="44" spans="1:76" ht="37.5" customHeight="1">
      <c r="A44" s="158"/>
      <c r="B44" s="158"/>
      <c r="C44" s="162"/>
      <c r="D44" s="158"/>
      <c r="E44" s="162"/>
      <c r="F44" s="162"/>
      <c r="G44" s="162"/>
      <c r="H44" s="162" t="s">
        <v>722</v>
      </c>
      <c r="I44" s="210" t="s">
        <v>684</v>
      </c>
      <c r="J44" s="210" t="s">
        <v>503</v>
      </c>
      <c r="K44" s="210" t="s">
        <v>224</v>
      </c>
      <c r="L44" s="210" t="s">
        <v>723</v>
      </c>
      <c r="M44" s="210"/>
      <c r="N44" s="210" t="s">
        <v>503</v>
      </c>
      <c r="O44" s="210" t="s">
        <v>505</v>
      </c>
      <c r="P44" s="210" t="s">
        <v>550</v>
      </c>
      <c r="Q44" s="210" t="s">
        <v>724</v>
      </c>
      <c r="R44" s="210" t="s">
        <v>27</v>
      </c>
      <c r="S44" s="210">
        <v>100</v>
      </c>
      <c r="T44" s="210">
        <v>25</v>
      </c>
      <c r="U44" s="210">
        <v>50</v>
      </c>
      <c r="V44" s="210">
        <v>75</v>
      </c>
      <c r="W44" s="210">
        <v>100</v>
      </c>
      <c r="X44" s="210">
        <v>100</v>
      </c>
      <c r="Y44" s="213"/>
      <c r="Z44" s="217"/>
      <c r="AA44" s="233" t="s">
        <v>727</v>
      </c>
      <c r="AB44" s="211">
        <v>0</v>
      </c>
      <c r="AC44" s="215">
        <v>0.2</v>
      </c>
      <c r="AD44" s="233" t="s">
        <v>728</v>
      </c>
      <c r="AE44" s="234">
        <v>45691</v>
      </c>
      <c r="AF44" s="234">
        <v>46022</v>
      </c>
      <c r="AG44" s="233" t="s">
        <v>552</v>
      </c>
      <c r="AH44" s="233" t="s">
        <v>404</v>
      </c>
      <c r="AI44" s="233"/>
      <c r="AJ44" s="233"/>
      <c r="AK44" s="233"/>
      <c r="AL44" s="233"/>
      <c r="AM44" s="233"/>
      <c r="AN44" s="233"/>
      <c r="AO44" s="233"/>
      <c r="AP44" s="233"/>
      <c r="AQ44" s="233"/>
      <c r="AR44" s="233"/>
      <c r="AS44" s="233"/>
      <c r="AT44" s="233" t="s">
        <v>405</v>
      </c>
      <c r="AU44" s="233" t="s">
        <v>405</v>
      </c>
      <c r="AV44" s="233"/>
      <c r="AW44" s="233" t="s">
        <v>405</v>
      </c>
      <c r="AX44" s="233" t="s">
        <v>405</v>
      </c>
      <c r="AY44" s="233" t="s">
        <v>405</v>
      </c>
      <c r="AZ44" s="233" t="s">
        <v>405</v>
      </c>
      <c r="BA44" s="233" t="s">
        <v>405</v>
      </c>
      <c r="BB44" s="233" t="s">
        <v>405</v>
      </c>
      <c r="BC44" s="233"/>
      <c r="BD44" s="233"/>
      <c r="BE44" s="233"/>
      <c r="BF44" s="233" t="s">
        <v>405</v>
      </c>
      <c r="BG44" s="233"/>
      <c r="BH44" s="233"/>
      <c r="BI44" s="233"/>
      <c r="BJ44" s="233"/>
      <c r="BK44" s="233"/>
      <c r="BL44" s="233"/>
      <c r="BM44" s="233"/>
      <c r="BN44" s="233"/>
      <c r="BO44" s="233"/>
      <c r="BP44" s="233"/>
      <c r="BQ44" s="233"/>
      <c r="BR44" s="233"/>
      <c r="BS44" s="233"/>
      <c r="BT44" s="233"/>
      <c r="BU44" s="233"/>
      <c r="BV44" s="233"/>
      <c r="BW44" s="233"/>
      <c r="BX44" s="233"/>
    </row>
    <row r="45" spans="1:76" ht="25.5" customHeight="1">
      <c r="A45" s="158"/>
      <c r="B45" s="158"/>
      <c r="C45" s="162"/>
      <c r="D45" s="158"/>
      <c r="E45" s="162"/>
      <c r="F45" s="162"/>
      <c r="G45" s="162"/>
      <c r="H45" s="162" t="s">
        <v>722</v>
      </c>
      <c r="I45" s="210" t="s">
        <v>684</v>
      </c>
      <c r="J45" s="210" t="s">
        <v>503</v>
      </c>
      <c r="K45" s="210" t="s">
        <v>224</v>
      </c>
      <c r="L45" s="210" t="s">
        <v>723</v>
      </c>
      <c r="M45" s="210"/>
      <c r="N45" s="210" t="s">
        <v>503</v>
      </c>
      <c r="O45" s="210" t="s">
        <v>505</v>
      </c>
      <c r="P45" s="210" t="s">
        <v>550</v>
      </c>
      <c r="Q45" s="210" t="s">
        <v>724</v>
      </c>
      <c r="R45" s="210" t="s">
        <v>27</v>
      </c>
      <c r="S45" s="210">
        <v>100</v>
      </c>
      <c r="T45" s="210">
        <v>25</v>
      </c>
      <c r="U45" s="210">
        <v>50</v>
      </c>
      <c r="V45" s="210">
        <v>75</v>
      </c>
      <c r="W45" s="210">
        <v>100</v>
      </c>
      <c r="X45" s="210">
        <v>100</v>
      </c>
      <c r="Y45" s="213"/>
      <c r="Z45" s="217"/>
      <c r="AA45" s="233" t="s">
        <v>558</v>
      </c>
      <c r="AB45" s="211">
        <v>0</v>
      </c>
      <c r="AC45" s="215">
        <v>0.2</v>
      </c>
      <c r="AD45" s="233" t="s">
        <v>729</v>
      </c>
      <c r="AE45" s="234">
        <v>45664</v>
      </c>
      <c r="AF45" s="234">
        <v>46022</v>
      </c>
      <c r="AG45" s="233" t="s">
        <v>552</v>
      </c>
      <c r="AH45" s="233" t="s">
        <v>404</v>
      </c>
      <c r="AI45" s="233"/>
      <c r="AJ45" s="233"/>
      <c r="AK45" s="233"/>
      <c r="AL45" s="233"/>
      <c r="AM45" s="233"/>
      <c r="AN45" s="233"/>
      <c r="AO45" s="233"/>
      <c r="AP45" s="233"/>
      <c r="AQ45" s="233"/>
      <c r="AR45" s="233"/>
      <c r="AS45" s="233"/>
      <c r="AT45" s="233" t="s">
        <v>405</v>
      </c>
      <c r="AU45" s="233" t="s">
        <v>405</v>
      </c>
      <c r="AV45" s="233"/>
      <c r="AW45" s="233" t="s">
        <v>405</v>
      </c>
      <c r="AX45" s="233" t="s">
        <v>405</v>
      </c>
      <c r="AY45" s="233" t="s">
        <v>405</v>
      </c>
      <c r="AZ45" s="233" t="s">
        <v>405</v>
      </c>
      <c r="BA45" s="233" t="s">
        <v>405</v>
      </c>
      <c r="BB45" s="233" t="s">
        <v>405</v>
      </c>
      <c r="BC45" s="233"/>
      <c r="BD45" s="233"/>
      <c r="BE45" s="233"/>
      <c r="BF45" s="233" t="s">
        <v>405</v>
      </c>
      <c r="BG45" s="233"/>
      <c r="BH45" s="233"/>
      <c r="BI45" s="233"/>
      <c r="BJ45" s="233"/>
      <c r="BK45" s="233"/>
      <c r="BL45" s="233"/>
      <c r="BM45" s="233"/>
      <c r="BN45" s="233"/>
      <c r="BO45" s="233"/>
      <c r="BP45" s="233"/>
      <c r="BQ45" s="233"/>
      <c r="BR45" s="233"/>
      <c r="BS45" s="233"/>
      <c r="BT45" s="233"/>
      <c r="BU45" s="233"/>
      <c r="BV45" s="233"/>
      <c r="BW45" s="233"/>
      <c r="BX45" s="233"/>
    </row>
    <row r="46" spans="1:76" ht="37.5" customHeight="1">
      <c r="A46" s="158"/>
      <c r="B46" s="158"/>
      <c r="C46" s="162"/>
      <c r="D46" s="158"/>
      <c r="E46" s="162"/>
      <c r="F46" s="162"/>
      <c r="G46" s="162"/>
      <c r="H46" s="162" t="s">
        <v>722</v>
      </c>
      <c r="I46" s="210" t="s">
        <v>684</v>
      </c>
      <c r="J46" s="210" t="s">
        <v>503</v>
      </c>
      <c r="K46" s="210" t="s">
        <v>224</v>
      </c>
      <c r="L46" s="210" t="s">
        <v>723</v>
      </c>
      <c r="M46" s="210"/>
      <c r="N46" s="210" t="s">
        <v>503</v>
      </c>
      <c r="O46" s="210" t="s">
        <v>505</v>
      </c>
      <c r="P46" s="210" t="s">
        <v>550</v>
      </c>
      <c r="Q46" s="210" t="s">
        <v>724</v>
      </c>
      <c r="R46" s="210" t="s">
        <v>27</v>
      </c>
      <c r="S46" s="210">
        <v>100</v>
      </c>
      <c r="T46" s="210">
        <v>25</v>
      </c>
      <c r="U46" s="210">
        <v>50</v>
      </c>
      <c r="V46" s="210">
        <v>75</v>
      </c>
      <c r="W46" s="210">
        <v>100</v>
      </c>
      <c r="X46" s="210">
        <v>100</v>
      </c>
      <c r="Y46" s="213"/>
      <c r="Z46" s="217"/>
      <c r="AA46" s="233" t="s">
        <v>730</v>
      </c>
      <c r="AB46" s="211">
        <v>0</v>
      </c>
      <c r="AC46" s="215">
        <v>0.2</v>
      </c>
      <c r="AD46" s="233" t="s">
        <v>731</v>
      </c>
      <c r="AE46" s="234">
        <v>45691</v>
      </c>
      <c r="AF46" s="234">
        <v>46022</v>
      </c>
      <c r="AG46" s="233" t="s">
        <v>552</v>
      </c>
      <c r="AH46" s="233" t="s">
        <v>404</v>
      </c>
      <c r="AI46" s="233"/>
      <c r="AJ46" s="233"/>
      <c r="AK46" s="233"/>
      <c r="AL46" s="233"/>
      <c r="AM46" s="233"/>
      <c r="AN46" s="233"/>
      <c r="AO46" s="233"/>
      <c r="AP46" s="233"/>
      <c r="AQ46" s="233"/>
      <c r="AR46" s="233"/>
      <c r="AS46" s="233"/>
      <c r="AT46" s="233" t="s">
        <v>405</v>
      </c>
      <c r="AU46" s="233" t="s">
        <v>405</v>
      </c>
      <c r="AV46" s="233"/>
      <c r="AW46" s="233" t="s">
        <v>405</v>
      </c>
      <c r="AX46" s="233" t="s">
        <v>405</v>
      </c>
      <c r="AY46" s="233" t="s">
        <v>405</v>
      </c>
      <c r="AZ46" s="233" t="s">
        <v>405</v>
      </c>
      <c r="BA46" s="233" t="s">
        <v>405</v>
      </c>
      <c r="BB46" s="233" t="s">
        <v>405</v>
      </c>
      <c r="BC46" s="233"/>
      <c r="BD46" s="233"/>
      <c r="BE46" s="233"/>
      <c r="BF46" s="233" t="s">
        <v>405</v>
      </c>
      <c r="BG46" s="233"/>
      <c r="BH46" s="233"/>
      <c r="BI46" s="233"/>
      <c r="BJ46" s="233"/>
      <c r="BK46" s="233"/>
      <c r="BL46" s="233"/>
      <c r="BM46" s="233"/>
      <c r="BN46" s="233"/>
      <c r="BO46" s="233"/>
      <c r="BP46" s="233"/>
      <c r="BQ46" s="233"/>
      <c r="BR46" s="233"/>
      <c r="BS46" s="233"/>
      <c r="BT46" s="233"/>
      <c r="BU46" s="233"/>
      <c r="BV46" s="233"/>
      <c r="BW46" s="233"/>
      <c r="BX46" s="233"/>
    </row>
    <row r="47" spans="1:76" ht="37.5">
      <c r="A47" s="158"/>
      <c r="B47" s="158"/>
      <c r="C47" s="162"/>
      <c r="D47" s="158"/>
      <c r="E47" s="162"/>
      <c r="F47" s="162"/>
      <c r="G47" s="163"/>
      <c r="H47" s="163" t="s">
        <v>722</v>
      </c>
      <c r="I47" s="207" t="s">
        <v>684</v>
      </c>
      <c r="J47" s="207" t="s">
        <v>503</v>
      </c>
      <c r="K47" s="207" t="s">
        <v>733</v>
      </c>
      <c r="L47" s="207" t="s">
        <v>723</v>
      </c>
      <c r="M47" s="207"/>
      <c r="N47" s="207" t="s">
        <v>503</v>
      </c>
      <c r="O47" s="207" t="s">
        <v>505</v>
      </c>
      <c r="P47" s="207" t="s">
        <v>550</v>
      </c>
      <c r="Q47" s="207" t="s">
        <v>724</v>
      </c>
      <c r="R47" s="207" t="s">
        <v>27</v>
      </c>
      <c r="S47" s="207">
        <v>100</v>
      </c>
      <c r="T47" s="207">
        <v>25</v>
      </c>
      <c r="U47" s="207">
        <v>50</v>
      </c>
      <c r="V47" s="207">
        <v>75</v>
      </c>
      <c r="W47" s="207">
        <v>100</v>
      </c>
      <c r="X47" s="207">
        <v>100</v>
      </c>
      <c r="Y47" s="214"/>
      <c r="Z47" s="218"/>
      <c r="AA47" s="233" t="s">
        <v>734</v>
      </c>
      <c r="AB47" s="211">
        <v>0</v>
      </c>
      <c r="AC47" s="215">
        <v>0.2</v>
      </c>
      <c r="AD47" s="233" t="s">
        <v>735</v>
      </c>
      <c r="AE47" s="234">
        <v>45992</v>
      </c>
      <c r="AF47" s="234">
        <v>46022</v>
      </c>
      <c r="AG47" s="233" t="s">
        <v>552</v>
      </c>
      <c r="AH47" s="233" t="s">
        <v>404</v>
      </c>
      <c r="AI47" s="233"/>
      <c r="AJ47" s="233"/>
      <c r="AK47" s="233"/>
      <c r="AL47" s="233"/>
      <c r="AM47" s="233"/>
      <c r="AN47" s="233"/>
      <c r="AO47" s="233"/>
      <c r="AP47" s="233"/>
      <c r="AQ47" s="233"/>
      <c r="AR47" s="233"/>
      <c r="AS47" s="233"/>
      <c r="AT47" s="233" t="s">
        <v>405</v>
      </c>
      <c r="AU47" s="233" t="s">
        <v>405</v>
      </c>
      <c r="AV47" s="233"/>
      <c r="AW47" s="233" t="s">
        <v>405</v>
      </c>
      <c r="AX47" s="233" t="s">
        <v>405</v>
      </c>
      <c r="AY47" s="233" t="s">
        <v>405</v>
      </c>
      <c r="AZ47" s="233" t="s">
        <v>405</v>
      </c>
      <c r="BA47" s="233" t="s">
        <v>405</v>
      </c>
      <c r="BB47" s="233" t="s">
        <v>405</v>
      </c>
      <c r="BC47" s="233"/>
      <c r="BD47" s="233"/>
      <c r="BE47" s="233"/>
      <c r="BF47" s="233" t="s">
        <v>405</v>
      </c>
      <c r="BG47" s="233"/>
      <c r="BH47" s="233"/>
      <c r="BI47" s="233"/>
      <c r="BJ47" s="233"/>
      <c r="BK47" s="233"/>
      <c r="BL47" s="233"/>
      <c r="BM47" s="233"/>
      <c r="BN47" s="233"/>
      <c r="BO47" s="233"/>
      <c r="BP47" s="233"/>
      <c r="BQ47" s="233"/>
      <c r="BR47" s="233"/>
      <c r="BS47" s="233"/>
      <c r="BT47" s="233"/>
      <c r="BU47" s="233"/>
      <c r="BV47" s="233"/>
      <c r="BW47" s="233"/>
      <c r="BX47" s="233"/>
    </row>
    <row r="48" spans="1:76" ht="37.5">
      <c r="A48" s="158"/>
      <c r="B48" s="158"/>
      <c r="C48" s="162"/>
      <c r="D48" s="158"/>
      <c r="E48" s="162"/>
      <c r="F48" s="162"/>
      <c r="G48" s="161" t="s">
        <v>22</v>
      </c>
      <c r="H48" s="208" t="s">
        <v>737</v>
      </c>
      <c r="I48" s="202" t="s">
        <v>738</v>
      </c>
      <c r="J48" s="202" t="s">
        <v>481</v>
      </c>
      <c r="K48" s="202" t="s">
        <v>24</v>
      </c>
      <c r="L48" s="202" t="s">
        <v>739</v>
      </c>
      <c r="M48" s="202" t="s">
        <v>560</v>
      </c>
      <c r="N48" s="202" t="s">
        <v>740</v>
      </c>
      <c r="O48" s="202" t="s">
        <v>505</v>
      </c>
      <c r="P48" s="202" t="s">
        <v>741</v>
      </c>
      <c r="Q48" s="202" t="s">
        <v>742</v>
      </c>
      <c r="R48" s="202" t="s">
        <v>27</v>
      </c>
      <c r="S48" s="202">
        <v>0.94</v>
      </c>
      <c r="T48" s="202">
        <v>0.15</v>
      </c>
      <c r="U48" s="202">
        <v>0.4</v>
      </c>
      <c r="V48" s="202">
        <v>0.75</v>
      </c>
      <c r="W48" s="202">
        <v>1</v>
      </c>
      <c r="X48" s="202">
        <v>1</v>
      </c>
      <c r="Y48" s="220">
        <v>44000000</v>
      </c>
      <c r="Z48" s="202" t="s">
        <v>491</v>
      </c>
      <c r="AA48" s="233" t="s">
        <v>743</v>
      </c>
      <c r="AB48" s="211">
        <v>0</v>
      </c>
      <c r="AC48" s="215">
        <v>0.25</v>
      </c>
      <c r="AD48" s="233" t="s">
        <v>35</v>
      </c>
      <c r="AE48" s="234">
        <v>45689</v>
      </c>
      <c r="AF48" s="234">
        <v>46022</v>
      </c>
      <c r="AG48" s="233" t="s">
        <v>36</v>
      </c>
      <c r="AH48" s="233" t="s">
        <v>404</v>
      </c>
      <c r="AI48" s="233" t="s">
        <v>405</v>
      </c>
      <c r="AJ48" s="233" t="s">
        <v>661</v>
      </c>
      <c r="AK48" s="233" t="s">
        <v>661</v>
      </c>
      <c r="AL48" s="233" t="s">
        <v>661</v>
      </c>
      <c r="AM48" s="233" t="s">
        <v>661</v>
      </c>
      <c r="AN48" s="233" t="s">
        <v>661</v>
      </c>
      <c r="AO48" s="233" t="s">
        <v>661</v>
      </c>
      <c r="AP48" s="233" t="s">
        <v>661</v>
      </c>
      <c r="AQ48" s="233" t="s">
        <v>661</v>
      </c>
      <c r="AR48" s="233" t="s">
        <v>661</v>
      </c>
      <c r="AS48" s="233" t="s">
        <v>661</v>
      </c>
      <c r="AT48" s="233" t="s">
        <v>405</v>
      </c>
      <c r="AU48" s="233" t="s">
        <v>405</v>
      </c>
      <c r="AV48" s="233" t="s">
        <v>661</v>
      </c>
      <c r="AW48" s="233" t="s">
        <v>405</v>
      </c>
      <c r="AX48" s="233" t="s">
        <v>405</v>
      </c>
      <c r="AY48" s="233" t="s">
        <v>405</v>
      </c>
      <c r="AZ48" s="233" t="s">
        <v>405</v>
      </c>
      <c r="BA48" s="233" t="s">
        <v>405</v>
      </c>
      <c r="BB48" s="233" t="s">
        <v>405</v>
      </c>
      <c r="BC48" s="233" t="s">
        <v>405</v>
      </c>
      <c r="BD48" s="233" t="s">
        <v>661</v>
      </c>
      <c r="BE48" s="233" t="s">
        <v>405</v>
      </c>
      <c r="BF48" s="233" t="s">
        <v>405</v>
      </c>
      <c r="BG48" s="233" t="s">
        <v>405</v>
      </c>
      <c r="BH48" s="233" t="s">
        <v>661</v>
      </c>
      <c r="BI48" s="233" t="s">
        <v>661</v>
      </c>
      <c r="BJ48" s="233" t="s">
        <v>661</v>
      </c>
      <c r="BK48" s="233" t="s">
        <v>661</v>
      </c>
      <c r="BL48" s="233" t="s">
        <v>661</v>
      </c>
      <c r="BM48" s="233" t="s">
        <v>661</v>
      </c>
      <c r="BN48" s="233" t="s">
        <v>661</v>
      </c>
      <c r="BO48" s="233" t="s">
        <v>661</v>
      </c>
      <c r="BP48" s="233" t="s">
        <v>661</v>
      </c>
      <c r="BQ48" s="233" t="s">
        <v>661</v>
      </c>
      <c r="BR48" s="233" t="s">
        <v>661</v>
      </c>
      <c r="BS48" s="233" t="s">
        <v>661</v>
      </c>
      <c r="BT48" s="233" t="s">
        <v>661</v>
      </c>
      <c r="BU48" s="233" t="s">
        <v>661</v>
      </c>
      <c r="BV48" s="233" t="s">
        <v>661</v>
      </c>
      <c r="BW48" s="233" t="s">
        <v>661</v>
      </c>
      <c r="BX48" s="233" t="s">
        <v>661</v>
      </c>
    </row>
    <row r="49" spans="1:76" ht="37.5">
      <c r="A49" s="158"/>
      <c r="B49" s="158"/>
      <c r="C49" s="162"/>
      <c r="D49" s="158"/>
      <c r="E49" s="162"/>
      <c r="F49" s="162"/>
      <c r="G49" s="162"/>
      <c r="H49" s="223" t="s">
        <v>737</v>
      </c>
      <c r="I49" s="219" t="s">
        <v>738</v>
      </c>
      <c r="J49" s="219" t="s">
        <v>481</v>
      </c>
      <c r="K49" s="219" t="s">
        <v>24</v>
      </c>
      <c r="L49" s="219" t="s">
        <v>739</v>
      </c>
      <c r="M49" s="219" t="s">
        <v>560</v>
      </c>
      <c r="N49" s="219" t="s">
        <v>740</v>
      </c>
      <c r="O49" s="219" t="s">
        <v>505</v>
      </c>
      <c r="P49" s="219" t="s">
        <v>741</v>
      </c>
      <c r="Q49" s="219" t="s">
        <v>744</v>
      </c>
      <c r="R49" s="219" t="s">
        <v>27</v>
      </c>
      <c r="S49" s="219">
        <v>0.94</v>
      </c>
      <c r="T49" s="219">
        <v>0.15</v>
      </c>
      <c r="U49" s="219">
        <v>0.4</v>
      </c>
      <c r="V49" s="219">
        <v>0.75</v>
      </c>
      <c r="W49" s="219">
        <v>1</v>
      </c>
      <c r="X49" s="219">
        <v>1</v>
      </c>
      <c r="Y49" s="221">
        <v>44000001</v>
      </c>
      <c r="Z49" s="219" t="s">
        <v>491</v>
      </c>
      <c r="AA49" s="233" t="s">
        <v>745</v>
      </c>
      <c r="AB49" s="211">
        <v>44000000</v>
      </c>
      <c r="AC49" s="215">
        <v>0.25</v>
      </c>
      <c r="AD49" s="233" t="s">
        <v>38</v>
      </c>
      <c r="AE49" s="234">
        <v>45689</v>
      </c>
      <c r="AF49" s="234">
        <v>46022</v>
      </c>
      <c r="AG49" s="233" t="s">
        <v>33</v>
      </c>
      <c r="AH49" s="233" t="s">
        <v>404</v>
      </c>
      <c r="AI49" s="233" t="s">
        <v>661</v>
      </c>
      <c r="AJ49" s="233" t="s">
        <v>405</v>
      </c>
      <c r="AK49" s="233" t="s">
        <v>405</v>
      </c>
      <c r="AL49" s="233" t="s">
        <v>661</v>
      </c>
      <c r="AM49" s="233" t="s">
        <v>661</v>
      </c>
      <c r="AN49" s="233" t="s">
        <v>405</v>
      </c>
      <c r="AO49" s="233" t="s">
        <v>661</v>
      </c>
      <c r="AP49" s="233" t="s">
        <v>661</v>
      </c>
      <c r="AQ49" s="233" t="s">
        <v>661</v>
      </c>
      <c r="AR49" s="233" t="s">
        <v>661</v>
      </c>
      <c r="AS49" s="233" t="s">
        <v>661</v>
      </c>
      <c r="AT49" s="233" t="s">
        <v>405</v>
      </c>
      <c r="AU49" s="233" t="s">
        <v>405</v>
      </c>
      <c r="AV49" s="233" t="s">
        <v>661</v>
      </c>
      <c r="AW49" s="233" t="s">
        <v>405</v>
      </c>
      <c r="AX49" s="233" t="s">
        <v>405</v>
      </c>
      <c r="AY49" s="233" t="s">
        <v>405</v>
      </c>
      <c r="AZ49" s="233" t="s">
        <v>405</v>
      </c>
      <c r="BA49" s="233" t="s">
        <v>405</v>
      </c>
      <c r="BB49" s="233" t="s">
        <v>405</v>
      </c>
      <c r="BC49" s="233" t="s">
        <v>405</v>
      </c>
      <c r="BD49" s="233" t="s">
        <v>661</v>
      </c>
      <c r="BE49" s="233" t="s">
        <v>405</v>
      </c>
      <c r="BF49" s="233" t="s">
        <v>405</v>
      </c>
      <c r="BG49" s="233" t="s">
        <v>405</v>
      </c>
      <c r="BH49" s="233" t="s">
        <v>661</v>
      </c>
      <c r="BI49" s="233" t="s">
        <v>661</v>
      </c>
      <c r="BJ49" s="233" t="s">
        <v>661</v>
      </c>
      <c r="BK49" s="233" t="s">
        <v>661</v>
      </c>
      <c r="BL49" s="233" t="s">
        <v>661</v>
      </c>
      <c r="BM49" s="233" t="s">
        <v>661</v>
      </c>
      <c r="BN49" s="233" t="s">
        <v>661</v>
      </c>
      <c r="BO49" s="233" t="s">
        <v>405</v>
      </c>
      <c r="BP49" s="233" t="s">
        <v>661</v>
      </c>
      <c r="BQ49" s="233" t="s">
        <v>661</v>
      </c>
      <c r="BR49" s="233" t="s">
        <v>661</v>
      </c>
      <c r="BS49" s="233" t="s">
        <v>661</v>
      </c>
      <c r="BT49" s="233" t="s">
        <v>661</v>
      </c>
      <c r="BU49" s="233" t="s">
        <v>661</v>
      </c>
      <c r="BV49" s="233" t="s">
        <v>661</v>
      </c>
      <c r="BW49" s="233" t="s">
        <v>661</v>
      </c>
      <c r="BX49" s="233" t="s">
        <v>661</v>
      </c>
    </row>
    <row r="50" spans="1:76" ht="50">
      <c r="A50" s="158"/>
      <c r="B50" s="158"/>
      <c r="C50" s="162"/>
      <c r="D50" s="158"/>
      <c r="E50" s="162"/>
      <c r="F50" s="162"/>
      <c r="G50" s="162"/>
      <c r="H50" s="223" t="s">
        <v>737</v>
      </c>
      <c r="I50" s="219" t="s">
        <v>738</v>
      </c>
      <c r="J50" s="219" t="s">
        <v>481</v>
      </c>
      <c r="K50" s="219" t="s">
        <v>24</v>
      </c>
      <c r="L50" s="219" t="s">
        <v>739</v>
      </c>
      <c r="M50" s="219" t="s">
        <v>560</v>
      </c>
      <c r="N50" s="219" t="s">
        <v>740</v>
      </c>
      <c r="O50" s="219" t="s">
        <v>505</v>
      </c>
      <c r="P50" s="219" t="s">
        <v>741</v>
      </c>
      <c r="Q50" s="219" t="s">
        <v>746</v>
      </c>
      <c r="R50" s="219" t="s">
        <v>27</v>
      </c>
      <c r="S50" s="219">
        <v>0.94</v>
      </c>
      <c r="T50" s="219">
        <v>0.15</v>
      </c>
      <c r="U50" s="219">
        <v>0.4</v>
      </c>
      <c r="V50" s="219">
        <v>0.75</v>
      </c>
      <c r="W50" s="219">
        <v>1</v>
      </c>
      <c r="X50" s="219">
        <v>1</v>
      </c>
      <c r="Y50" s="221">
        <v>44000002</v>
      </c>
      <c r="Z50" s="219" t="s">
        <v>491</v>
      </c>
      <c r="AA50" s="233" t="s">
        <v>747</v>
      </c>
      <c r="AB50" s="211">
        <v>0</v>
      </c>
      <c r="AC50" s="215">
        <v>0.25</v>
      </c>
      <c r="AD50" s="233" t="s">
        <v>32</v>
      </c>
      <c r="AE50" s="234">
        <v>45689</v>
      </c>
      <c r="AF50" s="234">
        <v>46022</v>
      </c>
      <c r="AG50" s="233" t="s">
        <v>33</v>
      </c>
      <c r="AH50" s="233" t="s">
        <v>404</v>
      </c>
      <c r="AI50" s="233" t="s">
        <v>405</v>
      </c>
      <c r="AJ50" s="233" t="s">
        <v>661</v>
      </c>
      <c r="AK50" s="233" t="s">
        <v>661</v>
      </c>
      <c r="AL50" s="233" t="s">
        <v>661</v>
      </c>
      <c r="AM50" s="233" t="s">
        <v>661</v>
      </c>
      <c r="AN50" s="233" t="s">
        <v>661</v>
      </c>
      <c r="AO50" s="233" t="s">
        <v>661</v>
      </c>
      <c r="AP50" s="233" t="s">
        <v>661</v>
      </c>
      <c r="AQ50" s="233" t="s">
        <v>661</v>
      </c>
      <c r="AR50" s="233" t="s">
        <v>661</v>
      </c>
      <c r="AS50" s="233" t="s">
        <v>661</v>
      </c>
      <c r="AT50" s="233" t="s">
        <v>405</v>
      </c>
      <c r="AU50" s="233" t="s">
        <v>405</v>
      </c>
      <c r="AV50" s="233" t="s">
        <v>661</v>
      </c>
      <c r="AW50" s="233" t="s">
        <v>405</v>
      </c>
      <c r="AX50" s="233" t="s">
        <v>405</v>
      </c>
      <c r="AY50" s="233" t="s">
        <v>405</v>
      </c>
      <c r="AZ50" s="233" t="s">
        <v>405</v>
      </c>
      <c r="BA50" s="233" t="s">
        <v>405</v>
      </c>
      <c r="BB50" s="233" t="s">
        <v>405</v>
      </c>
      <c r="BC50" s="233" t="s">
        <v>405</v>
      </c>
      <c r="BD50" s="233" t="s">
        <v>661</v>
      </c>
      <c r="BE50" s="233" t="s">
        <v>405</v>
      </c>
      <c r="BF50" s="233" t="s">
        <v>405</v>
      </c>
      <c r="BG50" s="233" t="s">
        <v>405</v>
      </c>
      <c r="BH50" s="233" t="s">
        <v>661</v>
      </c>
      <c r="BI50" s="233" t="s">
        <v>661</v>
      </c>
      <c r="BJ50" s="233" t="s">
        <v>661</v>
      </c>
      <c r="BK50" s="233" t="s">
        <v>661</v>
      </c>
      <c r="BL50" s="233" t="s">
        <v>661</v>
      </c>
      <c r="BM50" s="233" t="s">
        <v>661</v>
      </c>
      <c r="BN50" s="233" t="s">
        <v>661</v>
      </c>
      <c r="BO50" s="233" t="s">
        <v>661</v>
      </c>
      <c r="BP50" s="233" t="s">
        <v>661</v>
      </c>
      <c r="BQ50" s="233" t="s">
        <v>661</v>
      </c>
      <c r="BR50" s="233" t="s">
        <v>661</v>
      </c>
      <c r="BS50" s="233" t="s">
        <v>661</v>
      </c>
      <c r="BT50" s="233" t="s">
        <v>661</v>
      </c>
      <c r="BU50" s="233" t="s">
        <v>661</v>
      </c>
      <c r="BV50" s="233" t="s">
        <v>661</v>
      </c>
      <c r="BW50" s="233" t="s">
        <v>661</v>
      </c>
      <c r="BX50" s="233" t="s">
        <v>661</v>
      </c>
    </row>
    <row r="51" spans="1:76" ht="37.5">
      <c r="A51" s="158"/>
      <c r="B51" s="158"/>
      <c r="C51" s="162"/>
      <c r="D51" s="158"/>
      <c r="E51" s="162"/>
      <c r="F51" s="162"/>
      <c r="G51" s="163"/>
      <c r="H51" s="209" t="s">
        <v>737</v>
      </c>
      <c r="I51" s="204" t="s">
        <v>738</v>
      </c>
      <c r="J51" s="204" t="s">
        <v>481</v>
      </c>
      <c r="K51" s="204" t="s">
        <v>24</v>
      </c>
      <c r="L51" s="204" t="s">
        <v>739</v>
      </c>
      <c r="M51" s="204" t="s">
        <v>560</v>
      </c>
      <c r="N51" s="204" t="s">
        <v>740</v>
      </c>
      <c r="O51" s="204" t="s">
        <v>505</v>
      </c>
      <c r="P51" s="204" t="s">
        <v>741</v>
      </c>
      <c r="Q51" s="204" t="s">
        <v>748</v>
      </c>
      <c r="R51" s="204" t="s">
        <v>27</v>
      </c>
      <c r="S51" s="204">
        <v>0.94</v>
      </c>
      <c r="T51" s="204">
        <v>0.15</v>
      </c>
      <c r="U51" s="204">
        <v>0.4</v>
      </c>
      <c r="V51" s="204">
        <v>0.75</v>
      </c>
      <c r="W51" s="204">
        <v>1</v>
      </c>
      <c r="X51" s="204">
        <v>1</v>
      </c>
      <c r="Y51" s="222">
        <v>44000003</v>
      </c>
      <c r="Z51" s="204" t="s">
        <v>491</v>
      </c>
      <c r="AA51" s="233" t="s">
        <v>749</v>
      </c>
      <c r="AB51" s="211">
        <v>0</v>
      </c>
      <c r="AC51" s="215">
        <v>0.25</v>
      </c>
      <c r="AD51" s="233" t="s">
        <v>40</v>
      </c>
      <c r="AE51" s="234">
        <v>45689</v>
      </c>
      <c r="AF51" s="234">
        <v>46022</v>
      </c>
      <c r="AG51" s="233" t="s">
        <v>41</v>
      </c>
      <c r="AH51" s="233" t="s">
        <v>404</v>
      </c>
      <c r="AI51" s="233" t="s">
        <v>661</v>
      </c>
      <c r="AJ51" s="233" t="s">
        <v>661</v>
      </c>
      <c r="AK51" s="233" t="s">
        <v>661</v>
      </c>
      <c r="AL51" s="233" t="s">
        <v>661</v>
      </c>
      <c r="AM51" s="233" t="s">
        <v>661</v>
      </c>
      <c r="AN51" s="233" t="s">
        <v>661</v>
      </c>
      <c r="AO51" s="233" t="s">
        <v>661</v>
      </c>
      <c r="AP51" s="233" t="s">
        <v>661</v>
      </c>
      <c r="AQ51" s="233" t="s">
        <v>661</v>
      </c>
      <c r="AR51" s="233" t="s">
        <v>661</v>
      </c>
      <c r="AS51" s="233" t="s">
        <v>661</v>
      </c>
      <c r="AT51" s="233" t="s">
        <v>405</v>
      </c>
      <c r="AU51" s="233" t="s">
        <v>405</v>
      </c>
      <c r="AV51" s="233" t="s">
        <v>661</v>
      </c>
      <c r="AW51" s="233" t="s">
        <v>405</v>
      </c>
      <c r="AX51" s="233" t="s">
        <v>405</v>
      </c>
      <c r="AY51" s="233" t="s">
        <v>405</v>
      </c>
      <c r="AZ51" s="233" t="s">
        <v>405</v>
      </c>
      <c r="BA51" s="233" t="s">
        <v>405</v>
      </c>
      <c r="BB51" s="233" t="s">
        <v>405</v>
      </c>
      <c r="BC51" s="233" t="s">
        <v>405</v>
      </c>
      <c r="BD51" s="233" t="s">
        <v>661</v>
      </c>
      <c r="BE51" s="233" t="s">
        <v>405</v>
      </c>
      <c r="BF51" s="233" t="s">
        <v>405</v>
      </c>
      <c r="BG51" s="233" t="s">
        <v>405</v>
      </c>
      <c r="BH51" s="233" t="s">
        <v>661</v>
      </c>
      <c r="BI51" s="233" t="s">
        <v>661</v>
      </c>
      <c r="BJ51" s="233" t="s">
        <v>661</v>
      </c>
      <c r="BK51" s="233" t="s">
        <v>661</v>
      </c>
      <c r="BL51" s="233" t="s">
        <v>661</v>
      </c>
      <c r="BM51" s="233" t="s">
        <v>661</v>
      </c>
      <c r="BN51" s="233" t="s">
        <v>661</v>
      </c>
      <c r="BO51" s="233" t="s">
        <v>661</v>
      </c>
      <c r="BP51" s="233" t="s">
        <v>661</v>
      </c>
      <c r="BQ51" s="233" t="s">
        <v>661</v>
      </c>
      <c r="BR51" s="233" t="s">
        <v>661</v>
      </c>
      <c r="BS51" s="233" t="s">
        <v>661</v>
      </c>
      <c r="BT51" s="233" t="s">
        <v>661</v>
      </c>
      <c r="BU51" s="233" t="s">
        <v>661</v>
      </c>
      <c r="BV51" s="233" t="s">
        <v>661</v>
      </c>
      <c r="BW51" s="233" t="s">
        <v>661</v>
      </c>
      <c r="BX51" s="233" t="s">
        <v>661</v>
      </c>
    </row>
    <row r="52" spans="1:76" ht="37.5">
      <c r="A52" s="158"/>
      <c r="B52" s="158"/>
      <c r="C52" s="162"/>
      <c r="D52" s="158"/>
      <c r="E52" s="162"/>
      <c r="F52" s="162"/>
      <c r="G52" s="161" t="s">
        <v>42</v>
      </c>
      <c r="H52" s="208" t="s">
        <v>750</v>
      </c>
      <c r="I52" s="202" t="s">
        <v>751</v>
      </c>
      <c r="J52" s="202" t="s">
        <v>481</v>
      </c>
      <c r="K52" s="202" t="s">
        <v>44</v>
      </c>
      <c r="L52" s="202" t="s">
        <v>752</v>
      </c>
      <c r="M52" s="202" t="s">
        <v>563</v>
      </c>
      <c r="N52" s="202" t="s">
        <v>481</v>
      </c>
      <c r="O52" s="202" t="s">
        <v>505</v>
      </c>
      <c r="P52" s="202" t="s">
        <v>564</v>
      </c>
      <c r="Q52" s="202" t="s">
        <v>753</v>
      </c>
      <c r="R52" s="202" t="s">
        <v>27</v>
      </c>
      <c r="S52" s="202" t="s">
        <v>508</v>
      </c>
      <c r="T52" s="202">
        <v>1</v>
      </c>
      <c r="U52" s="202">
        <v>1</v>
      </c>
      <c r="V52" s="202">
        <v>1</v>
      </c>
      <c r="W52" s="202">
        <v>1</v>
      </c>
      <c r="X52" s="202">
        <v>1</v>
      </c>
      <c r="Y52" s="220">
        <v>160000000</v>
      </c>
      <c r="Z52" s="233" t="s">
        <v>491</v>
      </c>
      <c r="AA52" s="233" t="s">
        <v>754</v>
      </c>
      <c r="AB52" s="211">
        <v>0</v>
      </c>
      <c r="AC52" s="215">
        <v>0.3</v>
      </c>
      <c r="AD52" s="233" t="s">
        <v>52</v>
      </c>
      <c r="AE52" s="234">
        <v>45658</v>
      </c>
      <c r="AF52" s="234">
        <v>45688</v>
      </c>
      <c r="AG52" s="233" t="s">
        <v>755</v>
      </c>
      <c r="AH52" s="233" t="s">
        <v>404</v>
      </c>
      <c r="AI52" s="233" t="s">
        <v>405</v>
      </c>
      <c r="AJ52" s="233"/>
      <c r="AK52" s="233"/>
      <c r="AL52" s="233"/>
      <c r="AM52" s="233"/>
      <c r="AN52" s="233"/>
      <c r="AO52" s="233"/>
      <c r="AP52" s="233"/>
      <c r="AQ52" s="233"/>
      <c r="AR52" s="233"/>
      <c r="AS52" s="233"/>
      <c r="AT52" s="233" t="s">
        <v>405</v>
      </c>
      <c r="AU52" s="233" t="s">
        <v>405</v>
      </c>
      <c r="AV52" s="233"/>
      <c r="AW52" s="233" t="s">
        <v>405</v>
      </c>
      <c r="AX52" s="233" t="s">
        <v>405</v>
      </c>
      <c r="AY52" s="233" t="s">
        <v>405</v>
      </c>
      <c r="AZ52" s="233" t="s">
        <v>405</v>
      </c>
      <c r="BA52" s="233" t="s">
        <v>405</v>
      </c>
      <c r="BB52" s="233" t="s">
        <v>405</v>
      </c>
      <c r="BC52" s="233" t="s">
        <v>405</v>
      </c>
      <c r="BD52" s="233"/>
      <c r="BE52" s="233" t="s">
        <v>405</v>
      </c>
      <c r="BF52" s="233" t="s">
        <v>405</v>
      </c>
      <c r="BG52" s="233" t="s">
        <v>405</v>
      </c>
      <c r="BH52" s="233"/>
      <c r="BI52" s="233"/>
      <c r="BJ52" s="233"/>
      <c r="BK52" s="233"/>
      <c r="BL52" s="233"/>
      <c r="BM52" s="233"/>
      <c r="BN52" s="233"/>
      <c r="BO52" s="233"/>
      <c r="BP52" s="233" t="s">
        <v>405</v>
      </c>
      <c r="BQ52" s="233" t="s">
        <v>405</v>
      </c>
      <c r="BR52" s="233" t="s">
        <v>405</v>
      </c>
      <c r="BS52" s="233" t="s">
        <v>405</v>
      </c>
      <c r="BT52" s="233" t="s">
        <v>405</v>
      </c>
      <c r="BU52" s="233" t="s">
        <v>405</v>
      </c>
      <c r="BV52" s="233"/>
      <c r="BW52" s="233"/>
      <c r="BX52" s="233"/>
    </row>
    <row r="53" spans="1:76" ht="37.5">
      <c r="A53" s="158"/>
      <c r="B53" s="158"/>
      <c r="C53" s="162"/>
      <c r="D53" s="158"/>
      <c r="E53" s="162"/>
      <c r="F53" s="162"/>
      <c r="G53" s="162"/>
      <c r="H53" s="223" t="s">
        <v>750</v>
      </c>
      <c r="I53" s="219" t="s">
        <v>751</v>
      </c>
      <c r="J53" s="219" t="s">
        <v>481</v>
      </c>
      <c r="K53" s="219" t="s">
        <v>44</v>
      </c>
      <c r="L53" s="219" t="s">
        <v>752</v>
      </c>
      <c r="M53" s="219" t="s">
        <v>563</v>
      </c>
      <c r="N53" s="219" t="s">
        <v>481</v>
      </c>
      <c r="O53" s="219" t="s">
        <v>505</v>
      </c>
      <c r="P53" s="219" t="s">
        <v>564</v>
      </c>
      <c r="Q53" s="219" t="s">
        <v>753</v>
      </c>
      <c r="R53" s="219" t="s">
        <v>27</v>
      </c>
      <c r="S53" s="219" t="s">
        <v>508</v>
      </c>
      <c r="T53" s="219">
        <v>0.25</v>
      </c>
      <c r="U53" s="219">
        <v>0.25</v>
      </c>
      <c r="V53" s="219">
        <v>0.25</v>
      </c>
      <c r="W53" s="219">
        <v>0.25</v>
      </c>
      <c r="X53" s="219">
        <v>1</v>
      </c>
      <c r="Y53" s="221">
        <v>0</v>
      </c>
      <c r="Z53" s="233" t="s">
        <v>491</v>
      </c>
      <c r="AA53" s="233" t="s">
        <v>67</v>
      </c>
      <c r="AB53" s="211">
        <v>240000000</v>
      </c>
      <c r="AC53" s="215">
        <v>0.6</v>
      </c>
      <c r="AD53" s="233" t="s">
        <v>68</v>
      </c>
      <c r="AE53" s="234">
        <v>45689</v>
      </c>
      <c r="AF53" s="234">
        <v>46022</v>
      </c>
      <c r="AG53" s="233" t="s">
        <v>755</v>
      </c>
      <c r="AH53" s="233" t="s">
        <v>404</v>
      </c>
      <c r="AI53" s="233"/>
      <c r="AJ53" s="233" t="s">
        <v>405</v>
      </c>
      <c r="AK53" s="233" t="s">
        <v>405</v>
      </c>
      <c r="AL53" s="233"/>
      <c r="AM53" s="233"/>
      <c r="AN53" s="233" t="s">
        <v>405</v>
      </c>
      <c r="AO53" s="233"/>
      <c r="AP53" s="233"/>
      <c r="AQ53" s="233"/>
      <c r="AR53" s="233"/>
      <c r="AS53" s="233"/>
      <c r="AT53" s="233" t="s">
        <v>405</v>
      </c>
      <c r="AU53" s="233" t="s">
        <v>405</v>
      </c>
      <c r="AV53" s="233"/>
      <c r="AW53" s="233" t="s">
        <v>405</v>
      </c>
      <c r="AX53" s="233" t="s">
        <v>405</v>
      </c>
      <c r="AY53" s="233" t="s">
        <v>405</v>
      </c>
      <c r="AZ53" s="233" t="s">
        <v>405</v>
      </c>
      <c r="BA53" s="233" t="s">
        <v>405</v>
      </c>
      <c r="BB53" s="233" t="s">
        <v>405</v>
      </c>
      <c r="BC53" s="233" t="s">
        <v>405</v>
      </c>
      <c r="BD53" s="233"/>
      <c r="BE53" s="233" t="s">
        <v>405</v>
      </c>
      <c r="BF53" s="233" t="s">
        <v>405</v>
      </c>
      <c r="BG53" s="233" t="s">
        <v>405</v>
      </c>
      <c r="BH53" s="233"/>
      <c r="BI53" s="233"/>
      <c r="BJ53" s="233"/>
      <c r="BK53" s="233"/>
      <c r="BL53" s="233"/>
      <c r="BM53" s="233"/>
      <c r="BN53" s="233"/>
      <c r="BO53" s="233" t="s">
        <v>405</v>
      </c>
      <c r="BP53" s="233" t="s">
        <v>405</v>
      </c>
      <c r="BQ53" s="233" t="s">
        <v>405</v>
      </c>
      <c r="BR53" s="233" t="s">
        <v>405</v>
      </c>
      <c r="BS53" s="233" t="s">
        <v>405</v>
      </c>
      <c r="BT53" s="233" t="s">
        <v>405</v>
      </c>
      <c r="BU53" s="233" t="s">
        <v>405</v>
      </c>
      <c r="BV53" s="233"/>
      <c r="BW53" s="233"/>
      <c r="BX53" s="233"/>
    </row>
    <row r="54" spans="1:76" ht="37.5">
      <c r="A54" s="158"/>
      <c r="B54" s="158"/>
      <c r="C54" s="162"/>
      <c r="D54" s="158"/>
      <c r="E54" s="162"/>
      <c r="F54" s="162"/>
      <c r="G54" s="163"/>
      <c r="H54" s="209" t="s">
        <v>750</v>
      </c>
      <c r="I54" s="204" t="s">
        <v>751</v>
      </c>
      <c r="J54" s="204" t="s">
        <v>481</v>
      </c>
      <c r="K54" s="204" t="s">
        <v>44</v>
      </c>
      <c r="L54" s="204" t="s">
        <v>752</v>
      </c>
      <c r="M54" s="204" t="s">
        <v>563</v>
      </c>
      <c r="N54" s="204" t="s">
        <v>481</v>
      </c>
      <c r="O54" s="204" t="s">
        <v>505</v>
      </c>
      <c r="P54" s="204" t="s">
        <v>564</v>
      </c>
      <c r="Q54" s="204" t="s">
        <v>753</v>
      </c>
      <c r="R54" s="204" t="s">
        <v>27</v>
      </c>
      <c r="S54" s="204" t="s">
        <v>508</v>
      </c>
      <c r="T54" s="204">
        <v>0</v>
      </c>
      <c r="U54" s="204">
        <v>0</v>
      </c>
      <c r="V54" s="204">
        <v>0</v>
      </c>
      <c r="W54" s="204">
        <v>1</v>
      </c>
      <c r="X54" s="204">
        <v>1</v>
      </c>
      <c r="Y54" s="222">
        <v>0</v>
      </c>
      <c r="Z54" s="233" t="s">
        <v>491</v>
      </c>
      <c r="AA54" s="233" t="s">
        <v>756</v>
      </c>
      <c r="AB54" s="211">
        <v>0</v>
      </c>
      <c r="AC54" s="215">
        <v>0.1</v>
      </c>
      <c r="AD54" s="233" t="s">
        <v>61</v>
      </c>
      <c r="AE54" s="234">
        <v>46008</v>
      </c>
      <c r="AF54" s="234">
        <v>46022</v>
      </c>
      <c r="AG54" s="233" t="s">
        <v>755</v>
      </c>
      <c r="AH54" s="233" t="s">
        <v>404</v>
      </c>
      <c r="AI54" s="233"/>
      <c r="AJ54" s="233"/>
      <c r="AK54" s="233"/>
      <c r="AL54" s="233"/>
      <c r="AM54" s="233"/>
      <c r="AN54" s="233"/>
      <c r="AO54" s="233"/>
      <c r="AP54" s="233"/>
      <c r="AQ54" s="233"/>
      <c r="AR54" s="233"/>
      <c r="AS54" s="233"/>
      <c r="AT54" s="233" t="s">
        <v>405</v>
      </c>
      <c r="AU54" s="233" t="s">
        <v>405</v>
      </c>
      <c r="AV54" s="233"/>
      <c r="AW54" s="233" t="s">
        <v>405</v>
      </c>
      <c r="AX54" s="233" t="s">
        <v>405</v>
      </c>
      <c r="AY54" s="233" t="s">
        <v>405</v>
      </c>
      <c r="AZ54" s="233" t="s">
        <v>405</v>
      </c>
      <c r="BA54" s="233" t="s">
        <v>405</v>
      </c>
      <c r="BB54" s="233" t="s">
        <v>405</v>
      </c>
      <c r="BC54" s="233" t="s">
        <v>405</v>
      </c>
      <c r="BD54" s="233"/>
      <c r="BE54" s="233" t="s">
        <v>405</v>
      </c>
      <c r="BF54" s="233" t="s">
        <v>405</v>
      </c>
      <c r="BG54" s="233" t="s">
        <v>405</v>
      </c>
      <c r="BH54" s="233"/>
      <c r="BI54" s="233"/>
      <c r="BJ54" s="233"/>
      <c r="BK54" s="233"/>
      <c r="BL54" s="233"/>
      <c r="BM54" s="233"/>
      <c r="BN54" s="233"/>
      <c r="BO54" s="233"/>
      <c r="BP54" s="233" t="s">
        <v>405</v>
      </c>
      <c r="BQ54" s="233" t="s">
        <v>405</v>
      </c>
      <c r="BR54" s="233" t="s">
        <v>405</v>
      </c>
      <c r="BS54" s="233" t="s">
        <v>405</v>
      </c>
      <c r="BT54" s="233" t="s">
        <v>405</v>
      </c>
      <c r="BU54" s="233" t="s">
        <v>405</v>
      </c>
      <c r="BV54" s="233"/>
      <c r="BW54" s="233"/>
      <c r="BX54" s="233"/>
    </row>
    <row r="55" spans="1:76" ht="39" customHeight="1">
      <c r="A55" s="158"/>
      <c r="B55" s="158"/>
      <c r="C55" s="162"/>
      <c r="D55" s="158"/>
      <c r="E55" s="162"/>
      <c r="F55" s="162"/>
      <c r="G55" s="157" t="s">
        <v>69</v>
      </c>
      <c r="H55" s="230" t="s">
        <v>757</v>
      </c>
      <c r="I55" s="224" t="s">
        <v>758</v>
      </c>
      <c r="J55" s="224" t="s">
        <v>481</v>
      </c>
      <c r="K55" s="224" t="s">
        <v>89</v>
      </c>
      <c r="L55" s="224" t="s">
        <v>759</v>
      </c>
      <c r="M55" s="224" t="s">
        <v>567</v>
      </c>
      <c r="N55" s="224" t="s">
        <v>481</v>
      </c>
      <c r="O55" s="224" t="s">
        <v>505</v>
      </c>
      <c r="P55" s="224" t="s">
        <v>760</v>
      </c>
      <c r="Q55" s="224" t="s">
        <v>759</v>
      </c>
      <c r="R55" s="224" t="s">
        <v>27</v>
      </c>
      <c r="S55" s="224" t="s">
        <v>508</v>
      </c>
      <c r="T55" s="202">
        <v>0.15</v>
      </c>
      <c r="U55" s="202">
        <v>0.5</v>
      </c>
      <c r="V55" s="202">
        <v>0.65</v>
      </c>
      <c r="W55" s="202">
        <v>1</v>
      </c>
      <c r="X55" s="202">
        <v>1</v>
      </c>
      <c r="Y55" s="227">
        <v>24000000</v>
      </c>
      <c r="Z55" s="233" t="s">
        <v>491</v>
      </c>
      <c r="AA55" s="233" t="s">
        <v>95</v>
      </c>
      <c r="AB55" s="233" t="s">
        <v>761</v>
      </c>
      <c r="AC55" s="235">
        <v>0.34</v>
      </c>
      <c r="AD55" s="233" t="s">
        <v>96</v>
      </c>
      <c r="AE55" s="234">
        <v>45689</v>
      </c>
      <c r="AF55" s="234">
        <v>46022</v>
      </c>
      <c r="AG55" s="233" t="s">
        <v>762</v>
      </c>
      <c r="AH55" s="233" t="s">
        <v>404</v>
      </c>
      <c r="AI55" s="233" t="s">
        <v>661</v>
      </c>
      <c r="AJ55" s="233" t="s">
        <v>405</v>
      </c>
      <c r="AK55" s="233" t="s">
        <v>405</v>
      </c>
      <c r="AL55" s="233" t="s">
        <v>661</v>
      </c>
      <c r="AM55" s="233" t="s">
        <v>661</v>
      </c>
      <c r="AN55" s="233" t="s">
        <v>405</v>
      </c>
      <c r="AO55" s="233" t="s">
        <v>661</v>
      </c>
      <c r="AP55" s="233" t="s">
        <v>661</v>
      </c>
      <c r="AQ55" s="233" t="s">
        <v>661</v>
      </c>
      <c r="AR55" s="233" t="s">
        <v>661</v>
      </c>
      <c r="AS55" s="233" t="s">
        <v>661</v>
      </c>
      <c r="AT55" s="233" t="s">
        <v>405</v>
      </c>
      <c r="AU55" s="233" t="s">
        <v>405</v>
      </c>
      <c r="AV55" s="233" t="s">
        <v>661</v>
      </c>
      <c r="AW55" s="233" t="s">
        <v>405</v>
      </c>
      <c r="AX55" s="233" t="s">
        <v>405</v>
      </c>
      <c r="AY55" s="233" t="s">
        <v>405</v>
      </c>
      <c r="AZ55" s="233" t="s">
        <v>405</v>
      </c>
      <c r="BA55" s="233" t="s">
        <v>405</v>
      </c>
      <c r="BB55" s="233" t="s">
        <v>405</v>
      </c>
      <c r="BC55" s="233" t="s">
        <v>405</v>
      </c>
      <c r="BD55" s="233" t="s">
        <v>661</v>
      </c>
      <c r="BE55" s="233" t="s">
        <v>405</v>
      </c>
      <c r="BF55" s="233" t="s">
        <v>405</v>
      </c>
      <c r="BG55" s="233" t="s">
        <v>405</v>
      </c>
      <c r="BH55" s="233" t="s">
        <v>661</v>
      </c>
      <c r="BI55" s="233" t="s">
        <v>661</v>
      </c>
      <c r="BJ55" s="233" t="s">
        <v>661</v>
      </c>
      <c r="BK55" s="233" t="s">
        <v>661</v>
      </c>
      <c r="BL55" s="233" t="s">
        <v>661</v>
      </c>
      <c r="BM55" s="233" t="s">
        <v>661</v>
      </c>
      <c r="BN55" s="233" t="s">
        <v>661</v>
      </c>
      <c r="BO55" s="233" t="s">
        <v>405</v>
      </c>
      <c r="BP55" s="233" t="s">
        <v>661</v>
      </c>
      <c r="BQ55" s="233" t="s">
        <v>661</v>
      </c>
      <c r="BR55" s="233" t="s">
        <v>661</v>
      </c>
      <c r="BS55" s="233" t="s">
        <v>661</v>
      </c>
      <c r="BT55" s="233" t="s">
        <v>661</v>
      </c>
      <c r="BU55" s="233" t="s">
        <v>661</v>
      </c>
      <c r="BV55" s="233" t="s">
        <v>661</v>
      </c>
      <c r="BW55" s="233" t="s">
        <v>661</v>
      </c>
      <c r="BX55" s="233" t="s">
        <v>661</v>
      </c>
    </row>
    <row r="56" spans="1:76" ht="78" customHeight="1">
      <c r="A56" s="158"/>
      <c r="B56" s="158"/>
      <c r="C56" s="162"/>
      <c r="D56" s="158"/>
      <c r="E56" s="162"/>
      <c r="F56" s="162"/>
      <c r="G56" s="158"/>
      <c r="H56" s="231" t="s">
        <v>757</v>
      </c>
      <c r="I56" s="225" t="s">
        <v>758</v>
      </c>
      <c r="J56" s="225" t="s">
        <v>481</v>
      </c>
      <c r="K56" s="225" t="s">
        <v>80</v>
      </c>
      <c r="L56" s="225" t="s">
        <v>759</v>
      </c>
      <c r="M56" s="225" t="s">
        <v>567</v>
      </c>
      <c r="N56" s="225" t="s">
        <v>481</v>
      </c>
      <c r="O56" s="225" t="s">
        <v>505</v>
      </c>
      <c r="P56" s="225" t="s">
        <v>760</v>
      </c>
      <c r="Q56" s="225" t="s">
        <v>759</v>
      </c>
      <c r="R56" s="225" t="s">
        <v>27</v>
      </c>
      <c r="S56" s="225" t="s">
        <v>508</v>
      </c>
      <c r="T56" s="219">
        <v>0.15</v>
      </c>
      <c r="U56" s="219">
        <v>0.5</v>
      </c>
      <c r="V56" s="219">
        <v>0.65</v>
      </c>
      <c r="W56" s="219">
        <v>1</v>
      </c>
      <c r="X56" s="219">
        <v>1</v>
      </c>
      <c r="Y56" s="228">
        <v>24000000</v>
      </c>
      <c r="Z56" s="233" t="s">
        <v>491</v>
      </c>
      <c r="AA56" s="233" t="s">
        <v>763</v>
      </c>
      <c r="AB56" s="233" t="s">
        <v>661</v>
      </c>
      <c r="AC56" s="235">
        <v>0.33</v>
      </c>
      <c r="AD56" s="233" t="s">
        <v>764</v>
      </c>
      <c r="AE56" s="234">
        <v>45717</v>
      </c>
      <c r="AF56" s="234">
        <v>46022</v>
      </c>
      <c r="AG56" s="233" t="s">
        <v>765</v>
      </c>
      <c r="AH56" s="233" t="s">
        <v>404</v>
      </c>
      <c r="AI56" s="233" t="s">
        <v>661</v>
      </c>
      <c r="AJ56" s="233" t="s">
        <v>405</v>
      </c>
      <c r="AK56" s="233" t="s">
        <v>405</v>
      </c>
      <c r="AL56" s="233" t="s">
        <v>661</v>
      </c>
      <c r="AM56" s="233" t="s">
        <v>661</v>
      </c>
      <c r="AN56" s="233" t="s">
        <v>405</v>
      </c>
      <c r="AO56" s="233" t="s">
        <v>661</v>
      </c>
      <c r="AP56" s="233" t="s">
        <v>661</v>
      </c>
      <c r="AQ56" s="233" t="s">
        <v>661</v>
      </c>
      <c r="AR56" s="233" t="s">
        <v>661</v>
      </c>
      <c r="AS56" s="233" t="s">
        <v>661</v>
      </c>
      <c r="AT56" s="233" t="s">
        <v>661</v>
      </c>
      <c r="AU56" s="233" t="s">
        <v>661</v>
      </c>
      <c r="AV56" s="233" t="s">
        <v>661</v>
      </c>
      <c r="AW56" s="233" t="s">
        <v>661</v>
      </c>
      <c r="AX56" s="233" t="s">
        <v>661</v>
      </c>
      <c r="AY56" s="233" t="s">
        <v>661</v>
      </c>
      <c r="AZ56" s="233" t="s">
        <v>661</v>
      </c>
      <c r="BA56" s="233" t="s">
        <v>661</v>
      </c>
      <c r="BB56" s="233" t="s">
        <v>661</v>
      </c>
      <c r="BC56" s="233" t="s">
        <v>661</v>
      </c>
      <c r="BD56" s="233" t="s">
        <v>661</v>
      </c>
      <c r="BE56" s="233" t="s">
        <v>661</v>
      </c>
      <c r="BF56" s="233" t="s">
        <v>661</v>
      </c>
      <c r="BG56" s="233" t="s">
        <v>661</v>
      </c>
      <c r="BH56" s="233" t="s">
        <v>661</v>
      </c>
      <c r="BI56" s="233" t="s">
        <v>661</v>
      </c>
      <c r="BJ56" s="233" t="s">
        <v>661</v>
      </c>
      <c r="BK56" s="233" t="s">
        <v>661</v>
      </c>
      <c r="BL56" s="233" t="s">
        <v>661</v>
      </c>
      <c r="BM56" s="233" t="s">
        <v>661</v>
      </c>
      <c r="BN56" s="233" t="s">
        <v>661</v>
      </c>
      <c r="BO56" s="233" t="s">
        <v>661</v>
      </c>
      <c r="BP56" s="233" t="s">
        <v>661</v>
      </c>
      <c r="BQ56" s="233" t="s">
        <v>661</v>
      </c>
      <c r="BR56" s="233" t="s">
        <v>661</v>
      </c>
      <c r="BS56" s="233" t="s">
        <v>661</v>
      </c>
      <c r="BT56" s="233" t="s">
        <v>661</v>
      </c>
      <c r="BU56" s="233" t="s">
        <v>661</v>
      </c>
      <c r="BV56" s="233" t="s">
        <v>661</v>
      </c>
      <c r="BW56" s="233" t="s">
        <v>661</v>
      </c>
      <c r="BX56" s="233" t="s">
        <v>661</v>
      </c>
    </row>
    <row r="57" spans="1:76" ht="62.25" customHeight="1">
      <c r="A57" s="158"/>
      <c r="B57" s="158"/>
      <c r="C57" s="162"/>
      <c r="D57" s="158"/>
      <c r="E57" s="162"/>
      <c r="F57" s="162"/>
      <c r="G57" s="159"/>
      <c r="H57" s="232" t="s">
        <v>757</v>
      </c>
      <c r="I57" s="226" t="s">
        <v>758</v>
      </c>
      <c r="J57" s="226" t="s">
        <v>481</v>
      </c>
      <c r="K57" s="226" t="s">
        <v>80</v>
      </c>
      <c r="L57" s="226" t="s">
        <v>759</v>
      </c>
      <c r="M57" s="226" t="s">
        <v>567</v>
      </c>
      <c r="N57" s="226" t="s">
        <v>481</v>
      </c>
      <c r="O57" s="226" t="s">
        <v>505</v>
      </c>
      <c r="P57" s="226" t="s">
        <v>760</v>
      </c>
      <c r="Q57" s="226" t="s">
        <v>759</v>
      </c>
      <c r="R57" s="226" t="s">
        <v>27</v>
      </c>
      <c r="S57" s="226" t="s">
        <v>508</v>
      </c>
      <c r="T57" s="204">
        <v>0.15</v>
      </c>
      <c r="U57" s="204">
        <v>0.5</v>
      </c>
      <c r="V57" s="204">
        <v>0.65</v>
      </c>
      <c r="W57" s="204">
        <v>1</v>
      </c>
      <c r="X57" s="204">
        <v>1</v>
      </c>
      <c r="Y57" s="229">
        <v>24000000</v>
      </c>
      <c r="Z57" s="233" t="s">
        <v>491</v>
      </c>
      <c r="AA57" s="233" t="s">
        <v>766</v>
      </c>
      <c r="AB57" s="233" t="s">
        <v>661</v>
      </c>
      <c r="AC57" s="235">
        <v>0.33</v>
      </c>
      <c r="AD57" s="233" t="s">
        <v>767</v>
      </c>
      <c r="AE57" s="234">
        <v>45717</v>
      </c>
      <c r="AF57" s="234">
        <v>46022</v>
      </c>
      <c r="AG57" s="233" t="s">
        <v>88</v>
      </c>
      <c r="AH57" s="233" t="s">
        <v>404</v>
      </c>
      <c r="AI57" s="233" t="s">
        <v>661</v>
      </c>
      <c r="AJ57" s="233" t="s">
        <v>405</v>
      </c>
      <c r="AK57" s="233" t="s">
        <v>405</v>
      </c>
      <c r="AL57" s="233" t="s">
        <v>661</v>
      </c>
      <c r="AM57" s="233" t="s">
        <v>661</v>
      </c>
      <c r="AN57" s="233" t="s">
        <v>405</v>
      </c>
      <c r="AO57" s="233" t="s">
        <v>661</v>
      </c>
      <c r="AP57" s="233" t="s">
        <v>661</v>
      </c>
      <c r="AQ57" s="233" t="s">
        <v>661</v>
      </c>
      <c r="AR57" s="233" t="s">
        <v>661</v>
      </c>
      <c r="AS57" s="233" t="s">
        <v>661</v>
      </c>
      <c r="AT57" s="233" t="s">
        <v>661</v>
      </c>
      <c r="AU57" s="233" t="s">
        <v>661</v>
      </c>
      <c r="AV57" s="233" t="s">
        <v>661</v>
      </c>
      <c r="AW57" s="233" t="s">
        <v>661</v>
      </c>
      <c r="AX57" s="233" t="s">
        <v>661</v>
      </c>
      <c r="AY57" s="233" t="s">
        <v>661</v>
      </c>
      <c r="AZ57" s="233" t="s">
        <v>661</v>
      </c>
      <c r="BA57" s="233" t="s">
        <v>661</v>
      </c>
      <c r="BB57" s="233" t="s">
        <v>661</v>
      </c>
      <c r="BC57" s="233" t="s">
        <v>661</v>
      </c>
      <c r="BD57" s="233" t="s">
        <v>661</v>
      </c>
      <c r="BE57" s="233" t="s">
        <v>661</v>
      </c>
      <c r="BF57" s="233" t="s">
        <v>661</v>
      </c>
      <c r="BG57" s="233" t="s">
        <v>661</v>
      </c>
      <c r="BH57" s="233" t="s">
        <v>661</v>
      </c>
      <c r="BI57" s="233" t="s">
        <v>661</v>
      </c>
      <c r="BJ57" s="233" t="s">
        <v>661</v>
      </c>
      <c r="BK57" s="233" t="s">
        <v>661</v>
      </c>
      <c r="BL57" s="233" t="s">
        <v>661</v>
      </c>
      <c r="BM57" s="233" t="s">
        <v>661</v>
      </c>
      <c r="BN57" s="233" t="s">
        <v>661</v>
      </c>
      <c r="BO57" s="233" t="s">
        <v>661</v>
      </c>
      <c r="BP57" s="233" t="s">
        <v>661</v>
      </c>
      <c r="BQ57" s="233" t="s">
        <v>661</v>
      </c>
      <c r="BR57" s="233" t="s">
        <v>661</v>
      </c>
      <c r="BS57" s="233" t="s">
        <v>661</v>
      </c>
      <c r="BT57" s="233" t="s">
        <v>661</v>
      </c>
      <c r="BU57" s="233" t="s">
        <v>661</v>
      </c>
      <c r="BV57" s="233" t="s">
        <v>661</v>
      </c>
      <c r="BW57" s="233" t="s">
        <v>661</v>
      </c>
      <c r="BX57" s="233" t="s">
        <v>661</v>
      </c>
    </row>
    <row r="58" spans="1:76" ht="39" customHeight="1">
      <c r="A58" s="158"/>
      <c r="B58" s="158"/>
      <c r="C58" s="162"/>
      <c r="D58" s="158"/>
      <c r="E58" s="162"/>
      <c r="F58" s="162"/>
      <c r="G58" s="161" t="s">
        <v>253</v>
      </c>
      <c r="H58" s="208" t="s">
        <v>768</v>
      </c>
      <c r="I58" s="202" t="s">
        <v>769</v>
      </c>
      <c r="J58" s="202" t="s">
        <v>503</v>
      </c>
      <c r="K58" s="202" t="s">
        <v>270</v>
      </c>
      <c r="L58" s="202" t="s">
        <v>294</v>
      </c>
      <c r="M58" s="202" t="s">
        <v>570</v>
      </c>
      <c r="N58" s="202" t="s">
        <v>503</v>
      </c>
      <c r="O58" s="202" t="s">
        <v>571</v>
      </c>
      <c r="P58" s="202" t="s">
        <v>572</v>
      </c>
      <c r="Q58" s="202" t="s">
        <v>296</v>
      </c>
      <c r="R58" s="202" t="s">
        <v>27</v>
      </c>
      <c r="S58" s="202">
        <v>0.98</v>
      </c>
      <c r="T58" s="202">
        <v>0.24</v>
      </c>
      <c r="U58" s="202">
        <v>0.45</v>
      </c>
      <c r="V58" s="202">
        <v>0.83</v>
      </c>
      <c r="W58" s="202">
        <v>1</v>
      </c>
      <c r="X58" s="202">
        <v>1</v>
      </c>
      <c r="Y58" s="203">
        <v>0</v>
      </c>
      <c r="Z58" s="202" t="s">
        <v>491</v>
      </c>
      <c r="AA58" s="233" t="s">
        <v>573</v>
      </c>
      <c r="AB58" s="211">
        <v>0</v>
      </c>
      <c r="AC58" s="215">
        <v>0.5</v>
      </c>
      <c r="AD58" s="233" t="s">
        <v>574</v>
      </c>
      <c r="AE58" s="234">
        <v>45293</v>
      </c>
      <c r="AF58" s="234">
        <v>45716</v>
      </c>
      <c r="AG58" s="233" t="s">
        <v>770</v>
      </c>
      <c r="AH58" s="233" t="s">
        <v>404</v>
      </c>
      <c r="AI58" s="233" t="s">
        <v>405</v>
      </c>
      <c r="AJ58" s="233"/>
      <c r="AK58" s="233"/>
      <c r="AL58" s="233"/>
      <c r="AM58" s="233"/>
      <c r="AN58" s="233"/>
      <c r="AO58" s="233"/>
      <c r="AP58" s="233"/>
      <c r="AQ58" s="233"/>
      <c r="AR58" s="233"/>
      <c r="AS58" s="233"/>
      <c r="AT58" s="233" t="s">
        <v>405</v>
      </c>
      <c r="AU58" s="233" t="s">
        <v>405</v>
      </c>
      <c r="AV58" s="233"/>
      <c r="AW58" s="233" t="s">
        <v>405</v>
      </c>
      <c r="AX58" s="233" t="s">
        <v>405</v>
      </c>
      <c r="AY58" s="233" t="s">
        <v>405</v>
      </c>
      <c r="AZ58" s="233" t="s">
        <v>405</v>
      </c>
      <c r="BA58" s="233" t="s">
        <v>405</v>
      </c>
      <c r="BB58" s="233" t="s">
        <v>405</v>
      </c>
      <c r="BC58" s="233" t="s">
        <v>405</v>
      </c>
      <c r="BD58" s="233"/>
      <c r="BE58" s="233" t="s">
        <v>405</v>
      </c>
      <c r="BF58" s="233" t="s">
        <v>405</v>
      </c>
      <c r="BG58" s="233" t="s">
        <v>405</v>
      </c>
      <c r="BH58" s="233"/>
      <c r="BI58" s="233"/>
      <c r="BJ58" s="233"/>
      <c r="BK58" s="233"/>
      <c r="BL58" s="233"/>
      <c r="BM58" s="233"/>
      <c r="BN58" s="233"/>
      <c r="BO58" s="233"/>
      <c r="BP58" s="233"/>
      <c r="BQ58" s="233"/>
      <c r="BR58" s="233"/>
      <c r="BS58" s="233"/>
      <c r="BT58" s="233"/>
      <c r="BU58" s="233"/>
      <c r="BV58" s="233"/>
      <c r="BW58" s="233"/>
      <c r="BX58" s="233"/>
    </row>
    <row r="59" spans="1:76" ht="39" customHeight="1">
      <c r="A59" s="158"/>
      <c r="B59" s="158"/>
      <c r="C59" s="162"/>
      <c r="D59" s="158"/>
      <c r="E59" s="162"/>
      <c r="F59" s="162"/>
      <c r="G59" s="163"/>
      <c r="H59" s="209" t="s">
        <v>768</v>
      </c>
      <c r="I59" s="204" t="s">
        <v>769</v>
      </c>
      <c r="J59" s="204" t="s">
        <v>503</v>
      </c>
      <c r="K59" s="204" t="s">
        <v>270</v>
      </c>
      <c r="L59" s="204" t="s">
        <v>294</v>
      </c>
      <c r="M59" s="204" t="s">
        <v>570</v>
      </c>
      <c r="N59" s="204" t="s">
        <v>503</v>
      </c>
      <c r="O59" s="204" t="s">
        <v>571</v>
      </c>
      <c r="P59" s="204" t="s">
        <v>572</v>
      </c>
      <c r="Q59" s="204" t="s">
        <v>296</v>
      </c>
      <c r="R59" s="204" t="s">
        <v>27</v>
      </c>
      <c r="S59" s="204">
        <v>0.98</v>
      </c>
      <c r="T59" s="204">
        <v>0.24</v>
      </c>
      <c r="U59" s="204">
        <v>0.45</v>
      </c>
      <c r="V59" s="204">
        <v>0.83</v>
      </c>
      <c r="W59" s="204">
        <v>1</v>
      </c>
      <c r="X59" s="204">
        <v>1</v>
      </c>
      <c r="Y59" s="205">
        <v>0</v>
      </c>
      <c r="Z59" s="204" t="s">
        <v>491</v>
      </c>
      <c r="AA59" s="233" t="s">
        <v>576</v>
      </c>
      <c r="AB59" s="211">
        <v>0</v>
      </c>
      <c r="AC59" s="215">
        <v>0.5</v>
      </c>
      <c r="AD59" s="233" t="s">
        <v>577</v>
      </c>
      <c r="AE59" s="234">
        <v>45690</v>
      </c>
      <c r="AF59" s="234">
        <v>46022</v>
      </c>
      <c r="AG59" s="233" t="s">
        <v>770</v>
      </c>
      <c r="AH59" s="233" t="s">
        <v>404</v>
      </c>
      <c r="AI59" s="233"/>
      <c r="AJ59" s="233"/>
      <c r="AK59" s="233"/>
      <c r="AL59" s="233"/>
      <c r="AM59" s="233"/>
      <c r="AN59" s="233"/>
      <c r="AO59" s="233"/>
      <c r="AP59" s="233"/>
      <c r="AQ59" s="233"/>
      <c r="AR59" s="233"/>
      <c r="AS59" s="233"/>
      <c r="AT59" s="233" t="s">
        <v>405</v>
      </c>
      <c r="AU59" s="233" t="s">
        <v>405</v>
      </c>
      <c r="AV59" s="233"/>
      <c r="AW59" s="233" t="s">
        <v>405</v>
      </c>
      <c r="AX59" s="233" t="s">
        <v>405</v>
      </c>
      <c r="AY59" s="233" t="s">
        <v>405</v>
      </c>
      <c r="AZ59" s="233" t="s">
        <v>405</v>
      </c>
      <c r="BA59" s="233" t="s">
        <v>405</v>
      </c>
      <c r="BB59" s="233" t="s">
        <v>405</v>
      </c>
      <c r="BC59" s="233" t="s">
        <v>405</v>
      </c>
      <c r="BD59" s="233"/>
      <c r="BE59" s="233" t="s">
        <v>405</v>
      </c>
      <c r="BF59" s="233" t="s">
        <v>405</v>
      </c>
      <c r="BG59" s="233" t="s">
        <v>405</v>
      </c>
      <c r="BH59" s="233"/>
      <c r="BI59" s="233"/>
      <c r="BJ59" s="233"/>
      <c r="BK59" s="233"/>
      <c r="BL59" s="233"/>
      <c r="BM59" s="233"/>
      <c r="BN59" s="233"/>
      <c r="BO59" s="233"/>
      <c r="BP59" s="233"/>
      <c r="BQ59" s="233"/>
      <c r="BR59" s="233"/>
      <c r="BS59" s="233"/>
      <c r="BT59" s="233"/>
      <c r="BU59" s="233"/>
      <c r="BV59" s="233"/>
      <c r="BW59" s="233"/>
      <c r="BX59" s="233"/>
    </row>
    <row r="60" spans="1:76" ht="62.5">
      <c r="A60" s="158"/>
      <c r="B60" s="158"/>
      <c r="C60" s="162"/>
      <c r="D60" s="158"/>
      <c r="E60" s="162"/>
      <c r="F60" s="162"/>
      <c r="G60" s="161" t="s">
        <v>251</v>
      </c>
      <c r="H60" s="208" t="s">
        <v>771</v>
      </c>
      <c r="I60" s="202" t="s">
        <v>772</v>
      </c>
      <c r="J60" s="202" t="s">
        <v>503</v>
      </c>
      <c r="K60" s="202" t="s">
        <v>167</v>
      </c>
      <c r="L60" s="202" t="s">
        <v>773</v>
      </c>
      <c r="M60" s="202" t="s">
        <v>579</v>
      </c>
      <c r="N60" s="202" t="s">
        <v>503</v>
      </c>
      <c r="O60" s="202" t="s">
        <v>505</v>
      </c>
      <c r="P60" s="202" t="s">
        <v>580</v>
      </c>
      <c r="Q60" s="202" t="s">
        <v>293</v>
      </c>
      <c r="R60" s="202" t="s">
        <v>27</v>
      </c>
      <c r="S60" s="202">
        <v>1</v>
      </c>
      <c r="T60" s="202">
        <v>0.05</v>
      </c>
      <c r="U60" s="202">
        <v>0.15</v>
      </c>
      <c r="V60" s="202">
        <v>0.95</v>
      </c>
      <c r="W60" s="202">
        <v>1</v>
      </c>
      <c r="X60" s="202">
        <v>1</v>
      </c>
      <c r="Y60" s="203">
        <v>0</v>
      </c>
      <c r="Z60" s="203">
        <v>0</v>
      </c>
      <c r="AA60" s="233" t="s">
        <v>581</v>
      </c>
      <c r="AB60" s="211">
        <v>0</v>
      </c>
      <c r="AC60" s="215">
        <v>0.5</v>
      </c>
      <c r="AD60" s="233" t="s">
        <v>582</v>
      </c>
      <c r="AE60" s="234">
        <v>45700</v>
      </c>
      <c r="AF60" s="234">
        <v>46022</v>
      </c>
      <c r="AG60" s="233" t="s">
        <v>774</v>
      </c>
      <c r="AH60" s="233" t="s">
        <v>404</v>
      </c>
      <c r="AI60" s="233"/>
      <c r="AJ60" s="233"/>
      <c r="AK60" s="233"/>
      <c r="AL60" s="233"/>
      <c r="AM60" s="233"/>
      <c r="AN60" s="233"/>
      <c r="AO60" s="233"/>
      <c r="AP60" s="233"/>
      <c r="AQ60" s="233"/>
      <c r="AR60" s="233"/>
      <c r="AS60" s="233"/>
      <c r="AT60" s="233" t="s">
        <v>405</v>
      </c>
      <c r="AU60" s="233" t="s">
        <v>405</v>
      </c>
      <c r="AV60" s="233"/>
      <c r="AW60" s="233" t="s">
        <v>405</v>
      </c>
      <c r="AX60" s="233" t="s">
        <v>405</v>
      </c>
      <c r="AY60" s="233" t="s">
        <v>405</v>
      </c>
      <c r="AZ60" s="233" t="s">
        <v>405</v>
      </c>
      <c r="BA60" s="233" t="s">
        <v>405</v>
      </c>
      <c r="BB60" s="233" t="s">
        <v>405</v>
      </c>
      <c r="BC60" s="233" t="s">
        <v>405</v>
      </c>
      <c r="BD60" s="233"/>
      <c r="BE60" s="233" t="s">
        <v>405</v>
      </c>
      <c r="BF60" s="233" t="s">
        <v>405</v>
      </c>
      <c r="BG60" s="233" t="s">
        <v>405</v>
      </c>
      <c r="BH60" s="233"/>
      <c r="BI60" s="233"/>
      <c r="BJ60" s="233"/>
      <c r="BK60" s="233"/>
      <c r="BL60" s="233"/>
      <c r="BM60" s="233"/>
      <c r="BN60" s="233"/>
      <c r="BO60" s="233"/>
      <c r="BP60" s="233"/>
      <c r="BQ60" s="233"/>
      <c r="BR60" s="233"/>
      <c r="BS60" s="233"/>
      <c r="BT60" s="233"/>
      <c r="BU60" s="233"/>
      <c r="BV60" s="233"/>
      <c r="BW60" s="233"/>
      <c r="BX60" s="233"/>
    </row>
    <row r="61" spans="1:76" ht="37.5">
      <c r="A61" s="158"/>
      <c r="B61" s="158"/>
      <c r="C61" s="162"/>
      <c r="D61" s="158"/>
      <c r="E61" s="162"/>
      <c r="F61" s="162"/>
      <c r="G61" s="163"/>
      <c r="H61" s="209" t="s">
        <v>771</v>
      </c>
      <c r="I61" s="204" t="s">
        <v>772</v>
      </c>
      <c r="J61" s="204" t="s">
        <v>503</v>
      </c>
      <c r="K61" s="204" t="s">
        <v>167</v>
      </c>
      <c r="L61" s="204" t="s">
        <v>773</v>
      </c>
      <c r="M61" s="204" t="s">
        <v>579</v>
      </c>
      <c r="N61" s="204" t="s">
        <v>503</v>
      </c>
      <c r="O61" s="204" t="s">
        <v>505</v>
      </c>
      <c r="P61" s="204" t="s">
        <v>580</v>
      </c>
      <c r="Q61" s="204" t="s">
        <v>293</v>
      </c>
      <c r="R61" s="204" t="s">
        <v>27</v>
      </c>
      <c r="S61" s="204">
        <v>1</v>
      </c>
      <c r="T61" s="204">
        <v>0.05</v>
      </c>
      <c r="U61" s="204">
        <v>0.15</v>
      </c>
      <c r="V61" s="204">
        <v>0.95</v>
      </c>
      <c r="W61" s="204">
        <v>1</v>
      </c>
      <c r="X61" s="204">
        <v>1</v>
      </c>
      <c r="Y61" s="205">
        <v>0</v>
      </c>
      <c r="Z61" s="205">
        <v>0</v>
      </c>
      <c r="AA61" s="233" t="s">
        <v>775</v>
      </c>
      <c r="AB61" s="211">
        <v>0</v>
      </c>
      <c r="AC61" s="215">
        <v>0.5</v>
      </c>
      <c r="AD61" s="233" t="s">
        <v>582</v>
      </c>
      <c r="AE61" s="234">
        <v>45839</v>
      </c>
      <c r="AF61" s="234">
        <v>45930</v>
      </c>
      <c r="AG61" s="233" t="s">
        <v>774</v>
      </c>
      <c r="AH61" s="233" t="s">
        <v>404</v>
      </c>
      <c r="AI61" s="233"/>
      <c r="AJ61" s="233"/>
      <c r="AK61" s="233"/>
      <c r="AL61" s="233"/>
      <c r="AM61" s="233"/>
      <c r="AN61" s="233"/>
      <c r="AO61" s="233"/>
      <c r="AP61" s="233"/>
      <c r="AQ61" s="233"/>
      <c r="AR61" s="233"/>
      <c r="AS61" s="233"/>
      <c r="AT61" s="233" t="s">
        <v>405</v>
      </c>
      <c r="AU61" s="233" t="s">
        <v>405</v>
      </c>
      <c r="AV61" s="233"/>
      <c r="AW61" s="233" t="s">
        <v>405</v>
      </c>
      <c r="AX61" s="233" t="s">
        <v>405</v>
      </c>
      <c r="AY61" s="233" t="s">
        <v>405</v>
      </c>
      <c r="AZ61" s="233" t="s">
        <v>405</v>
      </c>
      <c r="BA61" s="233" t="s">
        <v>405</v>
      </c>
      <c r="BB61" s="233" t="s">
        <v>405</v>
      </c>
      <c r="BC61" s="233" t="s">
        <v>405</v>
      </c>
      <c r="BD61" s="233"/>
      <c r="BE61" s="233" t="s">
        <v>405</v>
      </c>
      <c r="BF61" s="233" t="s">
        <v>405</v>
      </c>
      <c r="BG61" s="233" t="s">
        <v>405</v>
      </c>
      <c r="BH61" s="233"/>
      <c r="BI61" s="233"/>
      <c r="BJ61" s="233"/>
      <c r="BK61" s="233"/>
      <c r="BL61" s="233"/>
      <c r="BM61" s="233"/>
      <c r="BN61" s="233"/>
      <c r="BO61" s="233"/>
      <c r="BP61" s="233"/>
      <c r="BQ61" s="233"/>
      <c r="BR61" s="233"/>
      <c r="BS61" s="233"/>
      <c r="BT61" s="233"/>
      <c r="BU61" s="233"/>
      <c r="BV61" s="233"/>
      <c r="BW61" s="233"/>
      <c r="BX61" s="233"/>
    </row>
    <row r="62" spans="1:76" ht="39" customHeight="1">
      <c r="A62" s="158"/>
      <c r="B62" s="158"/>
      <c r="C62" s="162"/>
      <c r="D62" s="158"/>
      <c r="E62" s="162"/>
      <c r="F62" s="162"/>
      <c r="G62" s="161" t="s">
        <v>136</v>
      </c>
      <c r="H62" s="208" t="s">
        <v>776</v>
      </c>
      <c r="I62" s="202" t="s">
        <v>587</v>
      </c>
      <c r="J62" s="202" t="s">
        <v>481</v>
      </c>
      <c r="K62" s="202" t="s">
        <v>138</v>
      </c>
      <c r="L62" s="202" t="s">
        <v>140</v>
      </c>
      <c r="M62" s="202" t="s">
        <v>588</v>
      </c>
      <c r="N62" s="202" t="s">
        <v>481</v>
      </c>
      <c r="O62" s="202" t="s">
        <v>505</v>
      </c>
      <c r="P62" s="202" t="s">
        <v>589</v>
      </c>
      <c r="Q62" s="202" t="s">
        <v>142</v>
      </c>
      <c r="R62" s="202" t="s">
        <v>27</v>
      </c>
      <c r="S62" s="202" t="s">
        <v>508</v>
      </c>
      <c r="T62" s="202">
        <v>1</v>
      </c>
      <c r="U62" s="202">
        <v>1</v>
      </c>
      <c r="V62" s="202">
        <v>1</v>
      </c>
      <c r="W62" s="202">
        <v>1</v>
      </c>
      <c r="X62" s="202">
        <v>1</v>
      </c>
      <c r="Y62" s="203">
        <v>0</v>
      </c>
      <c r="Z62" s="203">
        <v>0</v>
      </c>
      <c r="AA62" s="233" t="s">
        <v>147</v>
      </c>
      <c r="AB62" s="211">
        <v>0</v>
      </c>
      <c r="AC62" s="215">
        <v>0.5</v>
      </c>
      <c r="AD62" s="233" t="s">
        <v>148</v>
      </c>
      <c r="AE62" s="234">
        <v>45658</v>
      </c>
      <c r="AF62" s="234">
        <v>46022</v>
      </c>
      <c r="AG62" s="233" t="s">
        <v>149</v>
      </c>
      <c r="AH62" s="233" t="s">
        <v>590</v>
      </c>
      <c r="AI62" s="233"/>
      <c r="AJ62" s="233"/>
      <c r="AK62" s="233"/>
      <c r="AL62" s="233"/>
      <c r="AM62" s="233"/>
      <c r="AN62" s="233"/>
      <c r="AO62" s="233"/>
      <c r="AP62" s="233"/>
      <c r="AQ62" s="233"/>
      <c r="AR62" s="233"/>
      <c r="AS62" s="233"/>
      <c r="AT62" s="233" t="s">
        <v>405</v>
      </c>
      <c r="AU62" s="233" t="s">
        <v>405</v>
      </c>
      <c r="AV62" s="233"/>
      <c r="AW62" s="233" t="s">
        <v>405</v>
      </c>
      <c r="AX62" s="233" t="s">
        <v>405</v>
      </c>
      <c r="AY62" s="233" t="s">
        <v>405</v>
      </c>
      <c r="AZ62" s="233" t="s">
        <v>405</v>
      </c>
      <c r="BA62" s="233" t="s">
        <v>405</v>
      </c>
      <c r="BB62" s="233" t="s">
        <v>405</v>
      </c>
      <c r="BC62" s="233" t="s">
        <v>405</v>
      </c>
      <c r="BD62" s="233"/>
      <c r="BE62" s="233" t="s">
        <v>405</v>
      </c>
      <c r="BF62" s="233" t="s">
        <v>405</v>
      </c>
      <c r="BG62" s="233" t="s">
        <v>405</v>
      </c>
      <c r="BH62" s="233"/>
      <c r="BI62" s="233"/>
      <c r="BJ62" s="233"/>
      <c r="BK62" s="233"/>
      <c r="BL62" s="233"/>
      <c r="BM62" s="233"/>
      <c r="BN62" s="233"/>
      <c r="BO62" s="233"/>
      <c r="BP62" s="233"/>
      <c r="BQ62" s="233"/>
      <c r="BR62" s="233"/>
      <c r="BS62" s="233"/>
      <c r="BT62" s="233"/>
      <c r="BU62" s="233"/>
      <c r="BV62" s="233"/>
      <c r="BW62" s="233"/>
      <c r="BX62" s="233"/>
    </row>
    <row r="63" spans="1:76" ht="39" customHeight="1">
      <c r="A63" s="158"/>
      <c r="B63" s="158"/>
      <c r="C63" s="162"/>
      <c r="D63" s="158"/>
      <c r="E63" s="162"/>
      <c r="F63" s="162"/>
      <c r="G63" s="163"/>
      <c r="H63" s="209" t="s">
        <v>776</v>
      </c>
      <c r="I63" s="204" t="s">
        <v>587</v>
      </c>
      <c r="J63" s="204" t="s">
        <v>481</v>
      </c>
      <c r="K63" s="204" t="s">
        <v>138</v>
      </c>
      <c r="L63" s="204" t="s">
        <v>140</v>
      </c>
      <c r="M63" s="204" t="s">
        <v>588</v>
      </c>
      <c r="N63" s="204" t="s">
        <v>481</v>
      </c>
      <c r="O63" s="204" t="s">
        <v>505</v>
      </c>
      <c r="P63" s="204" t="s">
        <v>589</v>
      </c>
      <c r="Q63" s="204" t="s">
        <v>142</v>
      </c>
      <c r="R63" s="204" t="s">
        <v>27</v>
      </c>
      <c r="S63" s="204" t="s">
        <v>508</v>
      </c>
      <c r="T63" s="204">
        <v>1</v>
      </c>
      <c r="U63" s="204">
        <v>1</v>
      </c>
      <c r="V63" s="204">
        <v>1</v>
      </c>
      <c r="W63" s="204">
        <v>1</v>
      </c>
      <c r="X63" s="204">
        <v>1</v>
      </c>
      <c r="Y63" s="205">
        <v>0</v>
      </c>
      <c r="Z63" s="205">
        <v>0</v>
      </c>
      <c r="AA63" s="233" t="s">
        <v>144</v>
      </c>
      <c r="AB63" s="211">
        <v>0</v>
      </c>
      <c r="AC63" s="215">
        <v>0.5</v>
      </c>
      <c r="AD63" s="233" t="s">
        <v>145</v>
      </c>
      <c r="AE63" s="234">
        <v>45658</v>
      </c>
      <c r="AF63" s="234">
        <v>46022</v>
      </c>
      <c r="AG63" s="233" t="s">
        <v>146</v>
      </c>
      <c r="AH63" s="233" t="s">
        <v>590</v>
      </c>
      <c r="AI63" s="233"/>
      <c r="AJ63" s="233"/>
      <c r="AK63" s="233"/>
      <c r="AL63" s="233"/>
      <c r="AM63" s="233"/>
      <c r="AN63" s="233"/>
      <c r="AO63" s="233"/>
      <c r="AP63" s="233"/>
      <c r="AQ63" s="233"/>
      <c r="AR63" s="233"/>
      <c r="AS63" s="233"/>
      <c r="AT63" s="233" t="s">
        <v>405</v>
      </c>
      <c r="AU63" s="233" t="s">
        <v>405</v>
      </c>
      <c r="AV63" s="233"/>
      <c r="AW63" s="233" t="s">
        <v>405</v>
      </c>
      <c r="AX63" s="233" t="s">
        <v>405</v>
      </c>
      <c r="AY63" s="233" t="s">
        <v>405</v>
      </c>
      <c r="AZ63" s="233" t="s">
        <v>405</v>
      </c>
      <c r="BA63" s="233" t="s">
        <v>405</v>
      </c>
      <c r="BB63" s="233" t="s">
        <v>405</v>
      </c>
      <c r="BC63" s="233" t="s">
        <v>405</v>
      </c>
      <c r="BD63" s="233"/>
      <c r="BE63" s="233" t="s">
        <v>405</v>
      </c>
      <c r="BF63" s="233" t="s">
        <v>405</v>
      </c>
      <c r="BG63" s="233" t="s">
        <v>405</v>
      </c>
      <c r="BH63" s="233"/>
      <c r="BI63" s="233"/>
      <c r="BJ63" s="233"/>
      <c r="BK63" s="233"/>
      <c r="BL63" s="233"/>
      <c r="BM63" s="233"/>
      <c r="BN63" s="233"/>
      <c r="BO63" s="233"/>
      <c r="BP63" s="233"/>
      <c r="BQ63" s="233"/>
      <c r="BR63" s="233"/>
      <c r="BS63" s="233"/>
      <c r="BT63" s="233"/>
      <c r="BU63" s="233"/>
      <c r="BV63" s="233"/>
      <c r="BW63" s="233"/>
      <c r="BX63" s="233"/>
    </row>
    <row r="64" spans="1:76" ht="25">
      <c r="A64" s="158"/>
      <c r="B64" s="158"/>
      <c r="C64" s="162"/>
      <c r="D64" s="158"/>
      <c r="E64" s="162"/>
      <c r="F64" s="162"/>
      <c r="G64" s="161" t="s">
        <v>258</v>
      </c>
      <c r="H64" s="161" t="s">
        <v>777</v>
      </c>
      <c r="I64" s="202" t="s">
        <v>778</v>
      </c>
      <c r="J64" s="202" t="s">
        <v>503</v>
      </c>
      <c r="K64" s="202" t="s">
        <v>272</v>
      </c>
      <c r="L64" s="202" t="s">
        <v>297</v>
      </c>
      <c r="M64" s="202" t="s">
        <v>592</v>
      </c>
      <c r="N64" s="202" t="s">
        <v>503</v>
      </c>
      <c r="O64" s="202" t="s">
        <v>592</v>
      </c>
      <c r="P64" s="202" t="s">
        <v>593</v>
      </c>
      <c r="Q64" s="202" t="s">
        <v>779</v>
      </c>
      <c r="R64" s="202" t="s">
        <v>27</v>
      </c>
      <c r="S64" s="202">
        <v>100</v>
      </c>
      <c r="T64" s="202">
        <v>0.27</v>
      </c>
      <c r="U64" s="202">
        <v>0.53</v>
      </c>
      <c r="V64" s="202">
        <v>0.8</v>
      </c>
      <c r="W64" s="202">
        <v>1</v>
      </c>
      <c r="X64" s="202">
        <v>1</v>
      </c>
      <c r="Y64" s="220">
        <v>821056080</v>
      </c>
      <c r="Z64" s="220" t="s">
        <v>782</v>
      </c>
      <c r="AA64" s="233" t="s">
        <v>780</v>
      </c>
      <c r="AB64" s="211">
        <v>0</v>
      </c>
      <c r="AC64" s="215">
        <v>0.2</v>
      </c>
      <c r="AD64" s="233" t="s">
        <v>595</v>
      </c>
      <c r="AE64" s="234">
        <v>45659</v>
      </c>
      <c r="AF64" s="234">
        <v>45716</v>
      </c>
      <c r="AG64" s="233" t="s">
        <v>596</v>
      </c>
      <c r="AH64" s="233" t="s">
        <v>404</v>
      </c>
      <c r="AI64" s="233" t="s">
        <v>405</v>
      </c>
      <c r="AJ64" s="233"/>
      <c r="AK64" s="233"/>
      <c r="AL64" s="233"/>
      <c r="AM64" s="233"/>
      <c r="AN64" s="233"/>
      <c r="AO64" s="233"/>
      <c r="AP64" s="233"/>
      <c r="AQ64" s="233"/>
      <c r="AR64" s="233"/>
      <c r="AS64" s="233"/>
      <c r="AT64" s="233" t="s">
        <v>405</v>
      </c>
      <c r="AU64" s="233" t="s">
        <v>405</v>
      </c>
      <c r="AV64" s="233"/>
      <c r="AW64" s="233" t="s">
        <v>405</v>
      </c>
      <c r="AX64" s="233" t="s">
        <v>405</v>
      </c>
      <c r="AY64" s="233" t="s">
        <v>405</v>
      </c>
      <c r="AZ64" s="233" t="s">
        <v>405</v>
      </c>
      <c r="BA64" s="233" t="s">
        <v>405</v>
      </c>
      <c r="BB64" s="233" t="s">
        <v>405</v>
      </c>
      <c r="BC64" s="233" t="s">
        <v>405</v>
      </c>
      <c r="BD64" s="233"/>
      <c r="BE64" s="233" t="s">
        <v>405</v>
      </c>
      <c r="BF64" s="233" t="s">
        <v>405</v>
      </c>
      <c r="BG64" s="233" t="s">
        <v>405</v>
      </c>
      <c r="BH64" s="233"/>
      <c r="BI64" s="233"/>
      <c r="BJ64" s="233"/>
      <c r="BK64" s="233"/>
      <c r="BL64" s="233"/>
      <c r="BM64" s="233"/>
      <c r="BN64" s="233"/>
      <c r="BO64" s="233"/>
      <c r="BP64" s="233"/>
      <c r="BQ64" s="233"/>
      <c r="BR64" s="233"/>
      <c r="BS64" s="233"/>
      <c r="BT64" s="233"/>
      <c r="BU64" s="233"/>
      <c r="BV64" s="233"/>
      <c r="BW64" s="233"/>
      <c r="BX64" s="233"/>
    </row>
    <row r="65" spans="1:76" ht="25">
      <c r="A65" s="159"/>
      <c r="B65" s="159"/>
      <c r="C65" s="163"/>
      <c r="D65" s="159"/>
      <c r="E65" s="163"/>
      <c r="F65" s="163"/>
      <c r="G65" s="163"/>
      <c r="H65" s="163" t="s">
        <v>777</v>
      </c>
      <c r="I65" s="204" t="s">
        <v>778</v>
      </c>
      <c r="J65" s="204" t="s">
        <v>503</v>
      </c>
      <c r="K65" s="204" t="s">
        <v>272</v>
      </c>
      <c r="L65" s="204" t="s">
        <v>297</v>
      </c>
      <c r="M65" s="204" t="s">
        <v>592</v>
      </c>
      <c r="N65" s="204" t="s">
        <v>503</v>
      </c>
      <c r="O65" s="204" t="s">
        <v>592</v>
      </c>
      <c r="P65" s="204" t="s">
        <v>593</v>
      </c>
      <c r="Q65" s="204" t="s">
        <v>779</v>
      </c>
      <c r="R65" s="204" t="s">
        <v>27</v>
      </c>
      <c r="S65" s="204">
        <v>100</v>
      </c>
      <c r="T65" s="204">
        <v>0.27</v>
      </c>
      <c r="U65" s="204">
        <v>0.53</v>
      </c>
      <c r="V65" s="204">
        <v>0.8</v>
      </c>
      <c r="W65" s="204">
        <v>1</v>
      </c>
      <c r="X65" s="204">
        <v>1</v>
      </c>
      <c r="Y65" s="222">
        <v>0</v>
      </c>
      <c r="Z65" s="222">
        <v>0</v>
      </c>
      <c r="AA65" s="236" t="s">
        <v>781</v>
      </c>
      <c r="AB65" s="237">
        <v>821056080</v>
      </c>
      <c r="AC65" s="238">
        <v>0.8</v>
      </c>
      <c r="AD65" s="236" t="s">
        <v>598</v>
      </c>
      <c r="AE65" s="239">
        <v>45659</v>
      </c>
      <c r="AF65" s="239">
        <v>46022</v>
      </c>
      <c r="AG65" s="236" t="s">
        <v>596</v>
      </c>
      <c r="AH65" s="236" t="s">
        <v>404</v>
      </c>
      <c r="AI65" s="236"/>
      <c r="AJ65" s="236"/>
      <c r="AK65" s="236"/>
      <c r="AL65" s="236"/>
      <c r="AM65" s="236"/>
      <c r="AN65" s="236"/>
      <c r="AO65" s="236"/>
      <c r="AP65" s="236"/>
      <c r="AQ65" s="236"/>
      <c r="AR65" s="236"/>
      <c r="AS65" s="236"/>
      <c r="AT65" s="236" t="s">
        <v>405</v>
      </c>
      <c r="AU65" s="236" t="s">
        <v>405</v>
      </c>
      <c r="AV65" s="236"/>
      <c r="AW65" s="236" t="s">
        <v>405</v>
      </c>
      <c r="AX65" s="236" t="s">
        <v>405</v>
      </c>
      <c r="AY65" s="236" t="s">
        <v>405</v>
      </c>
      <c r="AZ65" s="236" t="s">
        <v>405</v>
      </c>
      <c r="BA65" s="236" t="s">
        <v>405</v>
      </c>
      <c r="BB65" s="236" t="s">
        <v>405</v>
      </c>
      <c r="BC65" s="236" t="s">
        <v>405</v>
      </c>
      <c r="BD65" s="236"/>
      <c r="BE65" s="236" t="s">
        <v>405</v>
      </c>
      <c r="BF65" s="236" t="s">
        <v>405</v>
      </c>
      <c r="BG65" s="236" t="s">
        <v>405</v>
      </c>
      <c r="BH65" s="236"/>
      <c r="BI65" s="236"/>
      <c r="BJ65" s="236"/>
      <c r="BK65" s="236"/>
      <c r="BL65" s="236"/>
      <c r="BM65" s="236"/>
      <c r="BN65" s="236"/>
      <c r="BO65" s="236"/>
      <c r="BP65" s="236"/>
      <c r="BQ65" s="236"/>
      <c r="BR65" s="236"/>
      <c r="BS65" s="236"/>
      <c r="BT65" s="236"/>
      <c r="BU65" s="236"/>
      <c r="BV65" s="236"/>
      <c r="BW65" s="236"/>
      <c r="BX65" s="236"/>
    </row>
    <row r="66" spans="1:76">
      <c r="A66" s="122"/>
      <c r="B66" s="122"/>
      <c r="C66" s="122"/>
      <c r="D66" s="122"/>
      <c r="E66" s="122"/>
      <c r="F66" s="122"/>
      <c r="G66" s="122"/>
      <c r="H66" s="122"/>
      <c r="I66" s="271"/>
      <c r="J66" s="271"/>
      <c r="K66" s="271"/>
      <c r="L66" s="271"/>
      <c r="M66" s="271"/>
      <c r="N66" s="271"/>
      <c r="O66" s="271"/>
      <c r="P66" s="271"/>
      <c r="Q66" s="271"/>
      <c r="R66" s="271"/>
      <c r="S66" s="271"/>
      <c r="T66" s="271"/>
      <c r="U66" s="271"/>
      <c r="V66" s="271"/>
      <c r="W66" s="271"/>
      <c r="X66" s="271"/>
      <c r="Y66" s="271"/>
      <c r="Z66" s="271"/>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row>
    <row r="67" spans="1:76" ht="14.25" customHeight="1">
      <c r="L67"/>
      <c r="Q67"/>
    </row>
    <row r="68" spans="1:76" ht="14.25" customHeight="1">
      <c r="L68"/>
      <c r="Q68"/>
    </row>
    <row r="69" spans="1:76" ht="14.25" customHeight="1">
      <c r="L69"/>
      <c r="Q69"/>
    </row>
    <row r="70" spans="1:76" ht="14.25" customHeight="1">
      <c r="L70"/>
      <c r="Q70"/>
    </row>
    <row r="71" spans="1:76" ht="14.25" customHeight="1">
      <c r="L71"/>
      <c r="Q71"/>
    </row>
    <row r="72" spans="1:76" ht="14.25" customHeight="1">
      <c r="L72"/>
      <c r="Q72"/>
    </row>
    <row r="73" spans="1:76" ht="14.25" customHeight="1">
      <c r="L73"/>
      <c r="Q73"/>
    </row>
    <row r="74" spans="1:76" ht="14.25" customHeight="1">
      <c r="L74"/>
      <c r="Q74"/>
    </row>
    <row r="75" spans="1:76" ht="14.25" customHeight="1">
      <c r="L75"/>
      <c r="Q75"/>
    </row>
    <row r="76" spans="1:76" ht="14.25" customHeight="1">
      <c r="L76"/>
      <c r="Q76"/>
    </row>
    <row r="77" spans="1:76" ht="14.25" customHeight="1">
      <c r="L77"/>
      <c r="Q77"/>
    </row>
    <row r="78" spans="1:76" ht="14.25" customHeight="1">
      <c r="L78"/>
      <c r="Q78"/>
    </row>
    <row r="79" spans="1:76" ht="14.25" customHeight="1">
      <c r="L79"/>
      <c r="Q79"/>
    </row>
    <row r="80" spans="1:76" ht="14.25" customHeight="1">
      <c r="L80"/>
      <c r="Q80"/>
    </row>
    <row r="81" spans="12:17" ht="14.25" customHeight="1">
      <c r="L81"/>
      <c r="Q81"/>
    </row>
    <row r="82" spans="12:17" ht="14.25" customHeight="1">
      <c r="L82"/>
      <c r="Q82"/>
    </row>
    <row r="83" spans="12:17" ht="14.25" customHeight="1">
      <c r="L83"/>
      <c r="Q83"/>
    </row>
    <row r="84" spans="12:17" ht="14.25" customHeight="1">
      <c r="L84"/>
      <c r="Q84"/>
    </row>
    <row r="85" spans="12:17" ht="14.25" customHeight="1">
      <c r="L85"/>
      <c r="Q85"/>
    </row>
    <row r="86" spans="12:17" ht="14.25" customHeight="1">
      <c r="L86"/>
      <c r="Q86"/>
    </row>
    <row r="87" spans="12:17" ht="14.25" customHeight="1">
      <c r="L87"/>
      <c r="Q87"/>
    </row>
    <row r="88" spans="12:17" ht="14.25" customHeight="1">
      <c r="L88"/>
      <c r="Q88"/>
    </row>
    <row r="89" spans="12:17" ht="14.25" customHeight="1">
      <c r="L89"/>
      <c r="Q89"/>
    </row>
    <row r="90" spans="12:17" ht="14.25" customHeight="1">
      <c r="L90"/>
      <c r="Q90"/>
    </row>
    <row r="91" spans="12:17" ht="14.25" customHeight="1">
      <c r="L91"/>
      <c r="Q91"/>
    </row>
    <row r="92" spans="12:17" ht="14.25" customHeight="1">
      <c r="L92"/>
      <c r="Q92"/>
    </row>
    <row r="93" spans="12:17" ht="14.25" customHeight="1">
      <c r="L93"/>
      <c r="Q93"/>
    </row>
    <row r="94" spans="12:17" ht="14.25" customHeight="1">
      <c r="L94"/>
      <c r="Q94"/>
    </row>
    <row r="95" spans="12:17" ht="14.25" customHeight="1">
      <c r="L95"/>
      <c r="Q95"/>
    </row>
    <row r="96" spans="12:17" ht="14.25" customHeight="1">
      <c r="L96"/>
      <c r="Q96"/>
    </row>
    <row r="97" spans="12:17" ht="14.25" customHeight="1">
      <c r="L97"/>
      <c r="Q97"/>
    </row>
    <row r="98" spans="12:17" ht="14.25" customHeight="1">
      <c r="L98"/>
      <c r="Q98"/>
    </row>
    <row r="99" spans="12:17" ht="14.25" customHeight="1">
      <c r="L99"/>
      <c r="Q99"/>
    </row>
    <row r="100" spans="12:17" ht="14.25" customHeight="1">
      <c r="L100"/>
      <c r="Q100"/>
    </row>
    <row r="101" spans="12:17" ht="14.25" customHeight="1">
      <c r="L101"/>
      <c r="Q101"/>
    </row>
    <row r="102" spans="12:17" ht="14.25" customHeight="1">
      <c r="L102"/>
      <c r="Q102"/>
    </row>
    <row r="103" spans="12:17" ht="14.25" customHeight="1">
      <c r="L103"/>
      <c r="Q103"/>
    </row>
    <row r="104" spans="12:17" ht="14.25" customHeight="1">
      <c r="L104"/>
      <c r="Q104"/>
    </row>
    <row r="105" spans="12:17" ht="14.25" customHeight="1">
      <c r="L105"/>
      <c r="Q105"/>
    </row>
    <row r="106" spans="12:17" ht="14.25" customHeight="1">
      <c r="L106"/>
      <c r="Q106"/>
    </row>
    <row r="107" spans="12:17" ht="14.25" customHeight="1">
      <c r="L107"/>
      <c r="Q107"/>
    </row>
    <row r="108" spans="12:17" ht="14.25" customHeight="1">
      <c r="L108"/>
      <c r="Q108"/>
    </row>
    <row r="109" spans="12:17" ht="14.25" customHeight="1">
      <c r="L109"/>
      <c r="Q109"/>
    </row>
    <row r="110" spans="12:17" ht="14.25" customHeight="1">
      <c r="L110"/>
      <c r="Q110"/>
    </row>
    <row r="111" spans="12:17" ht="14.25" customHeight="1">
      <c r="L111"/>
      <c r="Q111"/>
    </row>
    <row r="112" spans="12:17" ht="14.25" customHeight="1">
      <c r="L112"/>
      <c r="Q112"/>
    </row>
    <row r="113" spans="12:17" ht="14.25" customHeight="1">
      <c r="L113"/>
      <c r="Q113"/>
    </row>
    <row r="114" spans="12:17" ht="14.25" customHeight="1">
      <c r="L114"/>
      <c r="Q114"/>
    </row>
    <row r="115" spans="12:17" ht="14.25" customHeight="1">
      <c r="L115"/>
      <c r="Q115"/>
    </row>
    <row r="116" spans="12:17" ht="14.25" customHeight="1">
      <c r="L116"/>
      <c r="Q116"/>
    </row>
    <row r="117" spans="12:17" ht="14.25" customHeight="1">
      <c r="L117"/>
      <c r="Q117"/>
    </row>
    <row r="118" spans="12:17" ht="14.25" customHeight="1">
      <c r="L118"/>
      <c r="Q118"/>
    </row>
    <row r="119" spans="12:17" ht="14.25" customHeight="1">
      <c r="L119"/>
      <c r="Q119"/>
    </row>
    <row r="120" spans="12:17" ht="14.25" customHeight="1">
      <c r="L120"/>
      <c r="Q120"/>
    </row>
    <row r="121" spans="12:17" ht="14.25" customHeight="1">
      <c r="L121"/>
      <c r="Q121"/>
    </row>
    <row r="122" spans="12:17" ht="14.25" customHeight="1">
      <c r="L122"/>
      <c r="Q122"/>
    </row>
    <row r="123" spans="12:17" ht="14.25" customHeight="1">
      <c r="L123"/>
      <c r="Q123"/>
    </row>
    <row r="124" spans="12:17" ht="14.25" customHeight="1">
      <c r="L124"/>
      <c r="Q124"/>
    </row>
    <row r="125" spans="12:17" ht="14.25" customHeight="1">
      <c r="L125"/>
      <c r="Q125"/>
    </row>
    <row r="126" spans="12:17" ht="14.25" customHeight="1">
      <c r="L126"/>
      <c r="Q126"/>
    </row>
    <row r="127" spans="12:17" ht="14.25" customHeight="1">
      <c r="L127"/>
      <c r="Q127"/>
    </row>
    <row r="128" spans="12:17" ht="14.25" customHeight="1">
      <c r="L128"/>
      <c r="Q128"/>
    </row>
    <row r="129" spans="12:17" ht="14.25" customHeight="1">
      <c r="L129"/>
      <c r="Q129"/>
    </row>
    <row r="130" spans="12:17" ht="14.25" customHeight="1">
      <c r="L130"/>
      <c r="Q130"/>
    </row>
    <row r="131" spans="12:17" ht="14.25" customHeight="1">
      <c r="L131"/>
      <c r="Q131"/>
    </row>
    <row r="132" spans="12:17" ht="14.25" customHeight="1">
      <c r="L132"/>
      <c r="Q132"/>
    </row>
    <row r="133" spans="12:17" ht="14.25" customHeight="1">
      <c r="L133"/>
      <c r="Q133"/>
    </row>
    <row r="134" spans="12:17" ht="14.25" customHeight="1">
      <c r="L134"/>
      <c r="Q134"/>
    </row>
    <row r="135" spans="12:17" ht="14.25" customHeight="1">
      <c r="L135"/>
      <c r="Q135"/>
    </row>
    <row r="136" spans="12:17" ht="14.25" customHeight="1">
      <c r="L136"/>
      <c r="Q136"/>
    </row>
    <row r="137" spans="12:17" ht="14.25" customHeight="1">
      <c r="L137"/>
      <c r="Q137"/>
    </row>
    <row r="138" spans="12:17" ht="14.25" customHeight="1">
      <c r="L138"/>
      <c r="Q138"/>
    </row>
    <row r="139" spans="12:17" ht="14.25" customHeight="1">
      <c r="L139"/>
      <c r="Q139"/>
    </row>
    <row r="140" spans="12:17" ht="14.25" customHeight="1">
      <c r="L140"/>
      <c r="Q140"/>
    </row>
    <row r="141" spans="12:17" ht="14.25" customHeight="1">
      <c r="L141"/>
      <c r="Q141"/>
    </row>
    <row r="142" spans="12:17" ht="14.25" customHeight="1">
      <c r="L142"/>
      <c r="Q142"/>
    </row>
    <row r="143" spans="12:17" ht="14.25" customHeight="1">
      <c r="L143"/>
      <c r="Q143"/>
    </row>
    <row r="144" spans="12:17" ht="14.25" customHeight="1">
      <c r="L144"/>
      <c r="Q144"/>
    </row>
    <row r="145" spans="12:17" ht="14.25" customHeight="1">
      <c r="L145"/>
      <c r="Q145"/>
    </row>
    <row r="146" spans="12:17" ht="14.25" customHeight="1">
      <c r="L146"/>
      <c r="Q146"/>
    </row>
    <row r="147" spans="12:17" ht="14.25" customHeight="1">
      <c r="L147"/>
      <c r="Q147"/>
    </row>
    <row r="148" spans="12:17" ht="14.25" customHeight="1">
      <c r="L148"/>
      <c r="Q148"/>
    </row>
    <row r="149" spans="12:17" ht="14.25" customHeight="1">
      <c r="L149"/>
      <c r="Q149"/>
    </row>
    <row r="150" spans="12:17" ht="14.25" customHeight="1">
      <c r="L150"/>
      <c r="Q150"/>
    </row>
    <row r="151" spans="12:17" ht="14.25" customHeight="1">
      <c r="L151"/>
      <c r="Q151"/>
    </row>
    <row r="152" spans="12:17" ht="14.25" customHeight="1">
      <c r="L152"/>
      <c r="Q152"/>
    </row>
    <row r="153" spans="12:17" ht="14.25" customHeight="1">
      <c r="L153"/>
      <c r="Q153"/>
    </row>
    <row r="154" spans="12:17" ht="14.25" customHeight="1">
      <c r="L154"/>
      <c r="Q154"/>
    </row>
    <row r="155" spans="12:17" ht="14.25" customHeight="1">
      <c r="L155"/>
      <c r="Q155"/>
    </row>
    <row r="156" spans="12:17" ht="14.25" customHeight="1">
      <c r="L156"/>
      <c r="Q156"/>
    </row>
    <row r="157" spans="12:17" ht="14.25" customHeight="1">
      <c r="L157"/>
      <c r="Q157"/>
    </row>
    <row r="158" spans="12:17" ht="14.25" customHeight="1">
      <c r="L158"/>
      <c r="Q158"/>
    </row>
    <row r="159" spans="12:17" ht="14.25" customHeight="1">
      <c r="L159"/>
      <c r="Q159"/>
    </row>
    <row r="160" spans="12:17" ht="14.25" customHeight="1">
      <c r="L160"/>
      <c r="Q160"/>
    </row>
    <row r="161" spans="12:17" ht="14.25" customHeight="1">
      <c r="L161"/>
      <c r="Q161"/>
    </row>
    <row r="162" spans="12:17" ht="14.25" customHeight="1">
      <c r="L162"/>
      <c r="Q162"/>
    </row>
    <row r="163" spans="12:17" ht="14.25" customHeight="1">
      <c r="L163"/>
      <c r="Q163"/>
    </row>
    <row r="164" spans="12:17" ht="14.25" customHeight="1">
      <c r="L164"/>
      <c r="Q164"/>
    </row>
    <row r="165" spans="12:17" ht="14.25" customHeight="1">
      <c r="L165"/>
      <c r="Q165"/>
    </row>
    <row r="166" spans="12:17" ht="14.25" customHeight="1">
      <c r="L166"/>
      <c r="Q166"/>
    </row>
    <row r="167" spans="12:17" ht="14.25" customHeight="1">
      <c r="L167"/>
      <c r="Q167"/>
    </row>
    <row r="168" spans="12:17" ht="14.25" customHeight="1">
      <c r="L168"/>
      <c r="Q168"/>
    </row>
    <row r="169" spans="12:17" ht="14.25" customHeight="1">
      <c r="L169"/>
      <c r="Q169"/>
    </row>
    <row r="170" spans="12:17" ht="14.25" customHeight="1">
      <c r="L170"/>
      <c r="Q170"/>
    </row>
    <row r="171" spans="12:17" ht="14.25" customHeight="1">
      <c r="L171"/>
      <c r="Q171"/>
    </row>
    <row r="172" spans="12:17" ht="14.25" customHeight="1">
      <c r="L172"/>
      <c r="Q172"/>
    </row>
    <row r="173" spans="12:17" ht="14.25" customHeight="1">
      <c r="L173"/>
      <c r="Q173"/>
    </row>
    <row r="174" spans="12:17" ht="14.25" customHeight="1">
      <c r="L174"/>
      <c r="Q174"/>
    </row>
    <row r="175" spans="12:17" ht="14.25" customHeight="1">
      <c r="L175"/>
      <c r="Q175"/>
    </row>
    <row r="176" spans="12:17" ht="14.25" customHeight="1">
      <c r="L176"/>
      <c r="Q176"/>
    </row>
    <row r="177" spans="12:17" ht="14.25" customHeight="1">
      <c r="L177"/>
      <c r="Q177"/>
    </row>
    <row r="178" spans="12:17" ht="14.25" customHeight="1">
      <c r="L178"/>
      <c r="Q178"/>
    </row>
    <row r="179" spans="12:17" ht="14.25" customHeight="1">
      <c r="L179"/>
      <c r="Q179"/>
    </row>
    <row r="180" spans="12:17" ht="14.25" customHeight="1">
      <c r="L180"/>
      <c r="Q180"/>
    </row>
    <row r="181" spans="12:17" ht="14.25" customHeight="1">
      <c r="L181"/>
      <c r="Q181"/>
    </row>
    <row r="182" spans="12:17" ht="14.25" customHeight="1">
      <c r="L182"/>
      <c r="Q182"/>
    </row>
    <row r="183" spans="12:17" ht="14.25" customHeight="1">
      <c r="L183"/>
      <c r="Q183"/>
    </row>
    <row r="184" spans="12:17" ht="14.25" customHeight="1">
      <c r="L184"/>
      <c r="Q184"/>
    </row>
    <row r="185" spans="12:17" ht="14.25" customHeight="1">
      <c r="L185"/>
      <c r="Q185"/>
    </row>
    <row r="186" spans="12:17" ht="14.25" customHeight="1">
      <c r="L186"/>
      <c r="Q186"/>
    </row>
    <row r="187" spans="12:17" ht="14.25" customHeight="1">
      <c r="L187"/>
      <c r="Q187"/>
    </row>
    <row r="188" spans="12:17" ht="14.25" customHeight="1">
      <c r="L188"/>
      <c r="Q188"/>
    </row>
    <row r="189" spans="12:17" ht="14.25" customHeight="1">
      <c r="L189"/>
      <c r="Q189"/>
    </row>
    <row r="190" spans="12:17" ht="14.25" customHeight="1">
      <c r="L190"/>
      <c r="Q190"/>
    </row>
    <row r="191" spans="12:17" ht="14.25" customHeight="1">
      <c r="L191"/>
      <c r="Q191"/>
    </row>
    <row r="192" spans="12:17" ht="14.25" customHeight="1">
      <c r="L192"/>
      <c r="Q192"/>
    </row>
    <row r="193" spans="12:17" ht="14.25" customHeight="1">
      <c r="L193"/>
      <c r="Q193"/>
    </row>
    <row r="194" spans="12:17" ht="14.25" customHeight="1">
      <c r="L194"/>
      <c r="Q194"/>
    </row>
    <row r="195" spans="12:17" ht="14.25" customHeight="1">
      <c r="L195"/>
      <c r="Q195"/>
    </row>
    <row r="196" spans="12:17" ht="14.25" customHeight="1">
      <c r="L196"/>
      <c r="Q196"/>
    </row>
    <row r="197" spans="12:17" ht="14.25" customHeight="1">
      <c r="L197"/>
      <c r="Q197"/>
    </row>
    <row r="198" spans="12:17" ht="14.25" customHeight="1">
      <c r="L198"/>
      <c r="Q198"/>
    </row>
    <row r="199" spans="12:17" ht="14.25" customHeight="1">
      <c r="L199"/>
      <c r="Q199"/>
    </row>
    <row r="200" spans="12:17" ht="14.25" customHeight="1">
      <c r="L200"/>
      <c r="Q200"/>
    </row>
    <row r="201" spans="12:17" ht="14.25" customHeight="1">
      <c r="L201"/>
      <c r="Q201"/>
    </row>
    <row r="202" spans="12:17" ht="14.25" customHeight="1">
      <c r="L202"/>
      <c r="Q202"/>
    </row>
    <row r="203" spans="12:17" ht="14.25" customHeight="1">
      <c r="L203"/>
      <c r="Q203"/>
    </row>
    <row r="204" spans="12:17" ht="14.25" customHeight="1">
      <c r="L204"/>
      <c r="Q204"/>
    </row>
    <row r="205" spans="12:17" ht="14.25" customHeight="1">
      <c r="L205"/>
      <c r="Q205"/>
    </row>
    <row r="206" spans="12:17" ht="14.25" customHeight="1">
      <c r="L206"/>
      <c r="Q206"/>
    </row>
    <row r="207" spans="12:17" ht="14.25" customHeight="1">
      <c r="L207"/>
      <c r="Q207"/>
    </row>
    <row r="208" spans="12:17" ht="14.25" customHeight="1">
      <c r="L208"/>
      <c r="Q208"/>
    </row>
    <row r="209" spans="12:17" ht="14.25" customHeight="1">
      <c r="L209"/>
      <c r="Q209"/>
    </row>
    <row r="210" spans="12:17" ht="14.25" customHeight="1">
      <c r="L210"/>
      <c r="Q210"/>
    </row>
    <row r="211" spans="12:17" ht="14.25" customHeight="1">
      <c r="L211"/>
      <c r="Q211"/>
    </row>
    <row r="212" spans="12:17" ht="14.25" customHeight="1">
      <c r="L212"/>
      <c r="Q212"/>
    </row>
    <row r="213" spans="12:17" ht="14.25" customHeight="1">
      <c r="L213"/>
      <c r="Q213"/>
    </row>
    <row r="214" spans="12:17" ht="14.25" customHeight="1">
      <c r="L214"/>
      <c r="Q214"/>
    </row>
    <row r="215" spans="12:17" ht="14.25" customHeight="1">
      <c r="L215"/>
      <c r="Q215"/>
    </row>
    <row r="216" spans="12:17" ht="14.25" customHeight="1">
      <c r="L216"/>
      <c r="Q216"/>
    </row>
    <row r="217" spans="12:17" ht="14.25" customHeight="1">
      <c r="L217"/>
      <c r="Q217"/>
    </row>
    <row r="218" spans="12:17" ht="14.25" customHeight="1">
      <c r="L218"/>
      <c r="Q218"/>
    </row>
    <row r="219" spans="12:17" ht="14.25" customHeight="1">
      <c r="L219"/>
      <c r="Q219"/>
    </row>
    <row r="220" spans="12:17" ht="14.25" customHeight="1">
      <c r="L220"/>
      <c r="Q220"/>
    </row>
    <row r="221" spans="12:17" ht="14.25" customHeight="1">
      <c r="L221"/>
      <c r="Q221"/>
    </row>
    <row r="222" spans="12:17" ht="14.25" customHeight="1">
      <c r="L222"/>
      <c r="Q222"/>
    </row>
    <row r="223" spans="12:17" ht="14.25" customHeight="1">
      <c r="L223"/>
      <c r="Q223"/>
    </row>
    <row r="224" spans="12:17" ht="14.25" customHeight="1">
      <c r="L224"/>
      <c r="Q224"/>
    </row>
    <row r="225" spans="12:17" ht="14.25" customHeight="1">
      <c r="L225"/>
      <c r="Q225"/>
    </row>
    <row r="226" spans="12:17" ht="14.25" customHeight="1">
      <c r="L226"/>
      <c r="Q226"/>
    </row>
    <row r="227" spans="12:17" ht="14.25" customHeight="1">
      <c r="L227"/>
      <c r="Q227"/>
    </row>
    <row r="228" spans="12:17" ht="14.25" customHeight="1">
      <c r="L228"/>
      <c r="Q228"/>
    </row>
    <row r="229" spans="12:17" ht="14.25" customHeight="1">
      <c r="L229"/>
      <c r="Q229"/>
    </row>
    <row r="230" spans="12:17" ht="14.25" customHeight="1">
      <c r="L230"/>
      <c r="Q230"/>
    </row>
    <row r="231" spans="12:17" ht="14.25" customHeight="1">
      <c r="L231"/>
      <c r="Q231"/>
    </row>
    <row r="232" spans="12:17" ht="14.25" customHeight="1">
      <c r="L232"/>
      <c r="Q232"/>
    </row>
    <row r="233" spans="12:17" ht="14.25" customHeight="1">
      <c r="L233"/>
      <c r="Q233"/>
    </row>
    <row r="234" spans="12:17" ht="14.25" customHeight="1">
      <c r="L234"/>
      <c r="Q234"/>
    </row>
    <row r="235" spans="12:17" ht="14.25" customHeight="1">
      <c r="L235"/>
      <c r="Q235"/>
    </row>
    <row r="236" spans="12:17" ht="14.25" customHeight="1">
      <c r="L236"/>
      <c r="Q236"/>
    </row>
    <row r="237" spans="12:17" ht="14.25" customHeight="1">
      <c r="L237"/>
      <c r="Q237"/>
    </row>
    <row r="238" spans="12:17" ht="14.25" customHeight="1">
      <c r="L238"/>
      <c r="Q238"/>
    </row>
    <row r="239" spans="12:17" ht="14.25" customHeight="1">
      <c r="L239"/>
      <c r="Q239"/>
    </row>
    <row r="240" spans="12:17" ht="14.25" customHeight="1">
      <c r="L240"/>
      <c r="Q240"/>
    </row>
    <row r="241" spans="12:17" ht="14.25" customHeight="1">
      <c r="L241"/>
      <c r="Q241"/>
    </row>
    <row r="242" spans="12:17" ht="14.25" customHeight="1">
      <c r="L242"/>
      <c r="Q242"/>
    </row>
    <row r="243" spans="12:17" ht="14.25" customHeight="1">
      <c r="L243"/>
      <c r="Q243"/>
    </row>
    <row r="244" spans="12:17" ht="14.25" customHeight="1">
      <c r="L244"/>
      <c r="Q244"/>
    </row>
    <row r="245" spans="12:17" ht="14.25" customHeight="1">
      <c r="L245"/>
      <c r="Q245"/>
    </row>
    <row r="246" spans="12:17" ht="14.25" customHeight="1">
      <c r="L246"/>
      <c r="Q246"/>
    </row>
    <row r="247" spans="12:17" ht="14.25" customHeight="1">
      <c r="L247"/>
      <c r="Q247"/>
    </row>
    <row r="248" spans="12:17" ht="14.25" customHeight="1">
      <c r="L248"/>
      <c r="Q248"/>
    </row>
    <row r="249" spans="12:17" ht="14.25" customHeight="1">
      <c r="L249"/>
      <c r="Q249"/>
    </row>
    <row r="250" spans="12:17" ht="14.25" customHeight="1">
      <c r="L250"/>
      <c r="Q250"/>
    </row>
    <row r="251" spans="12:17" ht="14.25" customHeight="1">
      <c r="L251"/>
      <c r="Q251"/>
    </row>
    <row r="252" spans="12:17" ht="14.25" customHeight="1">
      <c r="L252"/>
      <c r="Q252"/>
    </row>
    <row r="253" spans="12:17" ht="14.25" customHeight="1">
      <c r="L253"/>
      <c r="Q253"/>
    </row>
    <row r="254" spans="12:17" ht="14.25" customHeight="1">
      <c r="L254"/>
      <c r="Q254"/>
    </row>
    <row r="255" spans="12:17" ht="14.25" customHeight="1">
      <c r="L255"/>
      <c r="Q255"/>
    </row>
    <row r="256" spans="12:17" ht="14.25" customHeight="1">
      <c r="L256"/>
      <c r="Q256"/>
    </row>
    <row r="257" spans="12:17" ht="14.25" customHeight="1">
      <c r="L257"/>
      <c r="Q257"/>
    </row>
    <row r="258" spans="12:17" ht="14.25" customHeight="1">
      <c r="L258"/>
      <c r="Q258"/>
    </row>
    <row r="259" spans="12:17" ht="14.25" customHeight="1">
      <c r="L259"/>
      <c r="Q259"/>
    </row>
    <row r="260" spans="12:17" ht="14.25" customHeight="1">
      <c r="L260"/>
      <c r="Q260"/>
    </row>
    <row r="261" spans="12:17" ht="14.25" customHeight="1">
      <c r="L261"/>
      <c r="Q261"/>
    </row>
    <row r="262" spans="12:17" ht="14.25" customHeight="1">
      <c r="L262"/>
      <c r="Q262"/>
    </row>
    <row r="263" spans="12:17" ht="14.25" customHeight="1">
      <c r="L263"/>
      <c r="Q263"/>
    </row>
    <row r="264" spans="12:17" ht="14.25" customHeight="1">
      <c r="L264"/>
      <c r="Q264"/>
    </row>
    <row r="265" spans="12:17" ht="14.25" customHeight="1">
      <c r="L265"/>
      <c r="Q265"/>
    </row>
    <row r="266" spans="12:17" ht="14.25" customHeight="1">
      <c r="L266"/>
      <c r="Q266"/>
    </row>
    <row r="267" spans="12:17" ht="14.25" customHeight="1">
      <c r="L267"/>
      <c r="Q267"/>
    </row>
    <row r="268" spans="12:17" ht="14.25" customHeight="1">
      <c r="L268"/>
      <c r="Q268"/>
    </row>
    <row r="269" spans="12:17" ht="14.25" customHeight="1">
      <c r="L269"/>
      <c r="Q269"/>
    </row>
    <row r="270" spans="12:17" ht="14.25" customHeight="1">
      <c r="L270"/>
      <c r="Q270"/>
    </row>
    <row r="271" spans="12:17" ht="14.25" customHeight="1">
      <c r="L271"/>
      <c r="Q271"/>
    </row>
    <row r="272" spans="12:17" ht="14.25" customHeight="1">
      <c r="L272"/>
      <c r="Q272"/>
    </row>
    <row r="273" spans="12:17" ht="14.25" customHeight="1">
      <c r="L273"/>
      <c r="Q273"/>
    </row>
    <row r="274" spans="12:17" ht="14.25" customHeight="1">
      <c r="L274"/>
      <c r="Q274"/>
    </row>
    <row r="275" spans="12:17" ht="14.25" customHeight="1">
      <c r="L275"/>
      <c r="Q275"/>
    </row>
    <row r="276" spans="12:17" ht="14.25" customHeight="1">
      <c r="L276"/>
      <c r="Q276"/>
    </row>
    <row r="277" spans="12:17" ht="14.25" customHeight="1">
      <c r="L277"/>
      <c r="Q277"/>
    </row>
    <row r="278" spans="12:17" ht="14.25" customHeight="1">
      <c r="L278"/>
      <c r="Q278"/>
    </row>
    <row r="279" spans="12:17" ht="14.25" customHeight="1">
      <c r="L279"/>
      <c r="Q279"/>
    </row>
    <row r="280" spans="12:17" ht="14.25" customHeight="1">
      <c r="L280"/>
      <c r="Q280"/>
    </row>
    <row r="281" spans="12:17" ht="14.25" customHeight="1">
      <c r="L281"/>
      <c r="Q281"/>
    </row>
    <row r="282" spans="12:17" ht="14.25" customHeight="1">
      <c r="L282"/>
      <c r="Q282"/>
    </row>
    <row r="283" spans="12:17" ht="14.25" customHeight="1">
      <c r="L283"/>
      <c r="Q283"/>
    </row>
    <row r="284" spans="12:17" ht="14.25" customHeight="1">
      <c r="L284"/>
      <c r="Q284"/>
    </row>
    <row r="285" spans="12:17" ht="14.25" customHeight="1">
      <c r="L285"/>
      <c r="Q285"/>
    </row>
    <row r="286" spans="12:17" ht="14.25" customHeight="1">
      <c r="L286"/>
      <c r="Q286"/>
    </row>
    <row r="287" spans="12:17" ht="14.25" customHeight="1">
      <c r="L287"/>
      <c r="Q287"/>
    </row>
    <row r="288" spans="12:17" ht="14.25" customHeight="1">
      <c r="L288"/>
      <c r="Q288"/>
    </row>
    <row r="289" spans="12:17" ht="14.25" customHeight="1">
      <c r="L289"/>
      <c r="Q289"/>
    </row>
    <row r="290" spans="12:17" ht="14.25" customHeight="1">
      <c r="L290"/>
      <c r="Q290"/>
    </row>
    <row r="291" spans="12:17" ht="14.25" customHeight="1">
      <c r="L291"/>
      <c r="Q291"/>
    </row>
    <row r="292" spans="12:17" ht="14.25" customHeight="1">
      <c r="L292"/>
      <c r="Q292"/>
    </row>
    <row r="293" spans="12:17" ht="14.25" customHeight="1">
      <c r="L293"/>
      <c r="Q293"/>
    </row>
    <row r="294" spans="12:17" ht="14.25" customHeight="1">
      <c r="L294"/>
      <c r="Q294"/>
    </row>
    <row r="295" spans="12:17" ht="14.25" customHeight="1">
      <c r="L295"/>
      <c r="Q295"/>
    </row>
    <row r="296" spans="12:17" ht="14.25" customHeight="1">
      <c r="L296"/>
      <c r="Q296"/>
    </row>
    <row r="297" spans="12:17" ht="14.25" customHeight="1">
      <c r="L297"/>
      <c r="Q297"/>
    </row>
    <row r="298" spans="12:17" ht="14.25" customHeight="1">
      <c r="L298"/>
      <c r="Q298"/>
    </row>
    <row r="299" spans="12:17" ht="14.25" customHeight="1">
      <c r="L299"/>
      <c r="Q299"/>
    </row>
    <row r="300" spans="12:17" ht="14.25" customHeight="1">
      <c r="L300"/>
      <c r="Q300"/>
    </row>
    <row r="301" spans="12:17" ht="14.25" customHeight="1">
      <c r="Q301"/>
    </row>
    <row r="302" spans="12:17" ht="14.25" customHeight="1">
      <c r="Q302"/>
    </row>
    <row r="303" spans="12:17" ht="14.25" customHeight="1">
      <c r="Q303"/>
    </row>
    <row r="304" spans="12:17" ht="14.25" customHeight="1">
      <c r="Q304"/>
    </row>
    <row r="305" spans="17:17" ht="14.25" customHeight="1">
      <c r="Q305"/>
    </row>
    <row r="306" spans="17:17" ht="14.25" customHeight="1">
      <c r="Q306"/>
    </row>
    <row r="307" spans="17:17" ht="14.25" customHeight="1">
      <c r="Q307"/>
    </row>
    <row r="308" spans="17:17" ht="14.25" customHeight="1">
      <c r="Q308"/>
    </row>
    <row r="309" spans="17:17" ht="14.25" customHeight="1">
      <c r="Q309"/>
    </row>
    <row r="310" spans="17:17" ht="14.25" customHeight="1">
      <c r="Q310"/>
    </row>
    <row r="311" spans="17:17" ht="14.25" customHeight="1">
      <c r="Q311"/>
    </row>
    <row r="312" spans="17:17" ht="14.25" customHeight="1">
      <c r="Q312"/>
    </row>
    <row r="313" spans="17:17" ht="14.25" customHeight="1">
      <c r="Q313"/>
    </row>
    <row r="314" spans="17:17" ht="14.25" customHeight="1">
      <c r="Q314"/>
    </row>
    <row r="315" spans="17:17" ht="14.25" customHeight="1">
      <c r="Q315"/>
    </row>
    <row r="316" spans="17:17" ht="14.25" customHeight="1">
      <c r="Q316"/>
    </row>
    <row r="317" spans="17:17" ht="14.25" customHeight="1">
      <c r="Q317"/>
    </row>
    <row r="318" spans="17:17" ht="14.25" customHeight="1">
      <c r="Q318"/>
    </row>
    <row r="319" spans="17:17" ht="14.25" customHeight="1">
      <c r="Q319"/>
    </row>
    <row r="320" spans="17:17" ht="14.25" customHeight="1">
      <c r="Q320"/>
    </row>
    <row r="321" spans="17:17" ht="14.25" customHeight="1">
      <c r="Q321"/>
    </row>
    <row r="322" spans="17:17" ht="14.25" customHeight="1">
      <c r="Q322"/>
    </row>
    <row r="323" spans="17:17" ht="14.25" customHeight="1">
      <c r="Q323"/>
    </row>
    <row r="324" spans="17:17" ht="14.25" customHeight="1">
      <c r="Q324"/>
    </row>
    <row r="325" spans="17:17" ht="14.25" customHeight="1">
      <c r="Q325"/>
    </row>
    <row r="326" spans="17:17" ht="14.25" customHeight="1">
      <c r="Q326"/>
    </row>
    <row r="327" spans="17:17" ht="14.25" customHeight="1">
      <c r="Q327"/>
    </row>
    <row r="328" spans="17:17" ht="14.25" customHeight="1">
      <c r="Q328"/>
    </row>
    <row r="329" spans="17:17" ht="14.25" customHeight="1">
      <c r="Q329"/>
    </row>
    <row r="330" spans="17:17" ht="14.25" customHeight="1">
      <c r="Q330"/>
    </row>
    <row r="331" spans="17:17" ht="14.25" customHeight="1">
      <c r="Q331"/>
    </row>
    <row r="332" spans="17:17" ht="14.25" customHeight="1">
      <c r="Q332"/>
    </row>
    <row r="333" spans="17:17" ht="14.25" customHeight="1">
      <c r="Q333"/>
    </row>
    <row r="334" spans="17:17" ht="14.25" customHeight="1">
      <c r="Q334"/>
    </row>
    <row r="335" spans="17:17" ht="14.25" customHeight="1">
      <c r="Q335"/>
    </row>
    <row r="336" spans="17:17" ht="14.25" customHeight="1">
      <c r="Q336"/>
    </row>
    <row r="337" spans="17:17" ht="14.25" customHeight="1">
      <c r="Q337"/>
    </row>
    <row r="338" spans="17:17" ht="14.25" customHeight="1">
      <c r="Q338"/>
    </row>
    <row r="339" spans="17:17" ht="14.25" customHeight="1">
      <c r="Q339"/>
    </row>
    <row r="340" spans="17:17" ht="14.25" customHeight="1">
      <c r="Q340"/>
    </row>
    <row r="341" spans="17:17" ht="14.25" customHeight="1">
      <c r="Q341"/>
    </row>
    <row r="342" spans="17:17" ht="14.25" customHeight="1">
      <c r="Q342"/>
    </row>
    <row r="343" spans="17:17" ht="14.25" customHeight="1">
      <c r="Q343"/>
    </row>
    <row r="344" spans="17:17" ht="14.25" customHeight="1">
      <c r="Q344"/>
    </row>
    <row r="345" spans="17:17" ht="14.25" customHeight="1">
      <c r="Q345"/>
    </row>
    <row r="346" spans="17:17" ht="14.25" customHeight="1">
      <c r="Q346"/>
    </row>
    <row r="347" spans="17:17" ht="14.25" customHeight="1">
      <c r="Q347"/>
    </row>
    <row r="348" spans="17:17" ht="14.25" customHeight="1">
      <c r="Q348"/>
    </row>
    <row r="349" spans="17:17" ht="14.25" customHeight="1">
      <c r="Q349"/>
    </row>
    <row r="350" spans="17:17" ht="14.25" customHeight="1">
      <c r="Q350"/>
    </row>
    <row r="351" spans="17:17" ht="14.25" customHeight="1">
      <c r="Q351"/>
    </row>
    <row r="352" spans="17:17" ht="14.25" customHeight="1">
      <c r="Q352"/>
    </row>
    <row r="353" spans="17:17" ht="14.25" customHeight="1">
      <c r="Q353"/>
    </row>
    <row r="354" spans="17:17" ht="14.25" customHeight="1">
      <c r="Q354"/>
    </row>
    <row r="355" spans="17:17" ht="14.25" customHeight="1">
      <c r="Q355"/>
    </row>
    <row r="356" spans="17:17" ht="14.25" customHeight="1">
      <c r="Q356"/>
    </row>
    <row r="357" spans="17:17" ht="14.25" customHeight="1">
      <c r="Q357"/>
    </row>
    <row r="358" spans="17:17" ht="14.25" customHeight="1">
      <c r="Q358"/>
    </row>
    <row r="359" spans="17:17" ht="14.25" customHeight="1">
      <c r="Q359"/>
    </row>
    <row r="360" spans="17:17" ht="14.25" customHeight="1">
      <c r="Q360"/>
    </row>
    <row r="361" spans="17:17" ht="14.25" customHeight="1">
      <c r="Q361"/>
    </row>
    <row r="362" spans="17:17" ht="14.25" customHeight="1">
      <c r="Q362"/>
    </row>
    <row r="363" spans="17:17" ht="14.25" customHeight="1">
      <c r="Q363"/>
    </row>
    <row r="364" spans="17:17" ht="14.25" customHeight="1">
      <c r="Q364"/>
    </row>
    <row r="365" spans="17:17" ht="14.25" customHeight="1">
      <c r="Q365"/>
    </row>
    <row r="366" spans="17:17" ht="14.25" customHeight="1">
      <c r="Q366"/>
    </row>
    <row r="367" spans="17:17" ht="14.25" customHeight="1">
      <c r="Q367"/>
    </row>
    <row r="368" spans="17:17" ht="14.25" customHeight="1">
      <c r="Q368"/>
    </row>
    <row r="369" spans="17:17" ht="14.25" customHeight="1">
      <c r="Q369"/>
    </row>
    <row r="370" spans="17:17" ht="14.25" customHeight="1">
      <c r="Q370"/>
    </row>
    <row r="371" spans="17:17" ht="14.25" customHeight="1">
      <c r="Q371"/>
    </row>
    <row r="372" spans="17:17" ht="14.25" customHeight="1">
      <c r="Q372"/>
    </row>
    <row r="373" spans="17:17" ht="14.25" customHeight="1">
      <c r="Q373"/>
    </row>
    <row r="374" spans="17:17" ht="14.25" customHeight="1">
      <c r="Q374"/>
    </row>
    <row r="375" spans="17:17" ht="14.25" customHeight="1">
      <c r="Q375"/>
    </row>
    <row r="376" spans="17:17" ht="14.25" customHeight="1">
      <c r="Q376"/>
    </row>
    <row r="377" spans="17:17" ht="14.25" customHeight="1">
      <c r="Q377"/>
    </row>
    <row r="378" spans="17:17" ht="14.25" customHeight="1">
      <c r="Q378"/>
    </row>
    <row r="379" spans="17:17" ht="14.25" customHeight="1">
      <c r="Q379"/>
    </row>
    <row r="380" spans="17:17" ht="14.25" customHeight="1">
      <c r="Q380"/>
    </row>
    <row r="381" spans="17:17" ht="14.25" customHeight="1">
      <c r="Q381"/>
    </row>
    <row r="382" spans="17:17" ht="14.25" customHeight="1">
      <c r="Q382"/>
    </row>
    <row r="383" spans="17:17" ht="14.25" customHeight="1">
      <c r="Q383"/>
    </row>
    <row r="384" spans="17:17" ht="14.25" customHeight="1">
      <c r="Q384"/>
    </row>
    <row r="385" spans="17:17" ht="14.25" customHeight="1">
      <c r="Q385"/>
    </row>
    <row r="386" spans="17:17" ht="14.25" customHeight="1">
      <c r="Q386"/>
    </row>
    <row r="387" spans="17:17" ht="14.25" customHeight="1">
      <c r="Q387"/>
    </row>
    <row r="388" spans="17:17" ht="14.25" customHeight="1">
      <c r="Q388"/>
    </row>
    <row r="389" spans="17:17" ht="14.25" customHeight="1">
      <c r="Q389"/>
    </row>
    <row r="390" spans="17:17" ht="14.25" customHeight="1">
      <c r="Q390"/>
    </row>
    <row r="391" spans="17:17" ht="14.25" customHeight="1">
      <c r="Q391"/>
    </row>
    <row r="392" spans="17:17" ht="14.25" customHeight="1">
      <c r="Q392"/>
    </row>
    <row r="393" spans="17:17" ht="14.25" customHeight="1">
      <c r="Q393"/>
    </row>
    <row r="394" spans="17:17" ht="14.25" customHeight="1">
      <c r="Q394"/>
    </row>
    <row r="395" spans="17:17" ht="14.25" customHeight="1">
      <c r="Q395"/>
    </row>
    <row r="396" spans="17:17" ht="14.25" customHeight="1">
      <c r="Q396"/>
    </row>
    <row r="397" spans="17:17" ht="14.25" customHeight="1">
      <c r="Q397"/>
    </row>
    <row r="398" spans="17:17" ht="14.25" customHeight="1">
      <c r="Q398"/>
    </row>
    <row r="399" spans="17:17" ht="14.25" customHeight="1">
      <c r="Q399"/>
    </row>
    <row r="400" spans="17:17" ht="14.25" customHeight="1">
      <c r="Q400"/>
    </row>
    <row r="401" spans="17:17" ht="14.25" customHeight="1">
      <c r="Q401"/>
    </row>
    <row r="402" spans="17:17" ht="14.25" customHeight="1">
      <c r="Q402"/>
    </row>
    <row r="403" spans="17:17" ht="14.25" customHeight="1">
      <c r="Q403"/>
    </row>
    <row r="404" spans="17:17" ht="14.25" customHeight="1">
      <c r="Q404"/>
    </row>
    <row r="405" spans="17:17" ht="14.25" customHeight="1">
      <c r="Q405"/>
    </row>
    <row r="406" spans="17:17" ht="14.25" customHeight="1">
      <c r="Q406"/>
    </row>
    <row r="407" spans="17:17" ht="14.25" customHeight="1">
      <c r="Q407"/>
    </row>
    <row r="408" spans="17:17" ht="14.25" customHeight="1">
      <c r="Q408"/>
    </row>
    <row r="409" spans="17:17" ht="14.25" customHeight="1">
      <c r="Q409"/>
    </row>
    <row r="410" spans="17:17" ht="14.25" customHeight="1">
      <c r="Q410"/>
    </row>
    <row r="411" spans="17:17" ht="14.25" customHeight="1">
      <c r="Q411"/>
    </row>
    <row r="412" spans="17:17" ht="14.25" customHeight="1">
      <c r="Q412"/>
    </row>
    <row r="413" spans="17:17" ht="14.25" customHeight="1">
      <c r="Q413"/>
    </row>
    <row r="414" spans="17:17" ht="14.25" customHeight="1">
      <c r="Q414"/>
    </row>
    <row r="415" spans="17:17" ht="14.25" customHeight="1">
      <c r="Q415"/>
    </row>
    <row r="416" spans="17:17" ht="14.25" customHeight="1">
      <c r="Q416"/>
    </row>
    <row r="417" spans="17:17" ht="14.25" customHeight="1">
      <c r="Q417"/>
    </row>
    <row r="418" spans="17:17" ht="14.25" customHeight="1">
      <c r="Q418"/>
    </row>
    <row r="419" spans="17:17" ht="14.25" customHeight="1">
      <c r="Q419"/>
    </row>
    <row r="420" spans="17:17" ht="14.25" customHeight="1">
      <c r="Q420"/>
    </row>
    <row r="421" spans="17:17" ht="14.25" customHeight="1">
      <c r="Q421"/>
    </row>
    <row r="422" spans="17:17" ht="14.25" customHeight="1">
      <c r="Q422"/>
    </row>
    <row r="423" spans="17:17" ht="14.25" customHeight="1">
      <c r="Q423"/>
    </row>
    <row r="424" spans="17:17" ht="14.25" customHeight="1">
      <c r="Q424"/>
    </row>
    <row r="425" spans="17:17" ht="14.25" customHeight="1">
      <c r="Q425"/>
    </row>
    <row r="426" spans="17:17" ht="14.25" customHeight="1">
      <c r="Q426"/>
    </row>
    <row r="427" spans="17:17" ht="14.25" customHeight="1">
      <c r="Q427"/>
    </row>
    <row r="428" spans="17:17" ht="14.25" customHeight="1">
      <c r="Q428"/>
    </row>
    <row r="429" spans="17:17" ht="14.25" customHeight="1">
      <c r="Q429"/>
    </row>
    <row r="430" spans="17:17" ht="14.25" customHeight="1">
      <c r="Q430"/>
    </row>
    <row r="431" spans="17:17" ht="14.25" customHeight="1">
      <c r="Q431"/>
    </row>
    <row r="432" spans="17:17" ht="14.25" customHeight="1">
      <c r="Q432"/>
    </row>
    <row r="433" spans="17:17" ht="14.25" customHeight="1">
      <c r="Q433"/>
    </row>
    <row r="434" spans="17:17" ht="14.25" customHeight="1">
      <c r="Q434"/>
    </row>
    <row r="435" spans="17:17" ht="14.25" customHeight="1">
      <c r="Q435"/>
    </row>
    <row r="436" spans="17:17" ht="14.25" customHeight="1">
      <c r="Q436"/>
    </row>
    <row r="437" spans="17:17" ht="14.25" customHeight="1">
      <c r="Q437"/>
    </row>
    <row r="438" spans="17:17" ht="14.25" customHeight="1">
      <c r="Q438"/>
    </row>
    <row r="439" spans="17:17" ht="14.25" customHeight="1">
      <c r="Q439"/>
    </row>
    <row r="440" spans="17:17" ht="14.25" customHeight="1">
      <c r="Q440"/>
    </row>
    <row r="441" spans="17:17" ht="14.25" customHeight="1">
      <c r="Q441"/>
    </row>
    <row r="442" spans="17:17" ht="14.25" customHeight="1">
      <c r="Q442"/>
    </row>
    <row r="443" spans="17:17" ht="14.25" customHeight="1">
      <c r="Q443"/>
    </row>
    <row r="444" spans="17:17" ht="14.25" customHeight="1">
      <c r="Q444"/>
    </row>
    <row r="445" spans="17:17" ht="14.25" customHeight="1">
      <c r="Q445"/>
    </row>
    <row r="446" spans="17:17" ht="14.25" customHeight="1">
      <c r="Q446"/>
    </row>
    <row r="447" spans="17:17" ht="14.25" customHeight="1">
      <c r="Q447"/>
    </row>
    <row r="448" spans="17:17" ht="14.25" customHeight="1">
      <c r="Q448"/>
    </row>
    <row r="449" spans="17:17" ht="14.25" customHeight="1">
      <c r="Q449"/>
    </row>
    <row r="450" spans="17:17" ht="14.25" customHeight="1">
      <c r="Q450"/>
    </row>
    <row r="451" spans="17:17" ht="14.25" customHeight="1">
      <c r="Q451"/>
    </row>
    <row r="452" spans="17:17" ht="14.25" customHeight="1">
      <c r="Q452"/>
    </row>
    <row r="453" spans="17:17" ht="14.25" customHeight="1">
      <c r="Q453"/>
    </row>
    <row r="454" spans="17:17" ht="14.25" customHeight="1">
      <c r="Q454"/>
    </row>
    <row r="455" spans="17:17" ht="14.25" customHeight="1">
      <c r="Q455"/>
    </row>
    <row r="456" spans="17:17" ht="14.25" customHeight="1">
      <c r="Q456"/>
    </row>
    <row r="457" spans="17:17" ht="14.25" customHeight="1">
      <c r="Q457"/>
    </row>
    <row r="458" spans="17:17" ht="14.25" customHeight="1">
      <c r="Q458"/>
    </row>
    <row r="459" spans="17:17" ht="14.25" customHeight="1">
      <c r="Q459"/>
    </row>
    <row r="460" spans="17:17" ht="14.25" customHeight="1">
      <c r="Q460"/>
    </row>
    <row r="461" spans="17:17" ht="14.25" customHeight="1">
      <c r="Q461"/>
    </row>
    <row r="462" spans="17:17" ht="14.25" customHeight="1">
      <c r="Q462"/>
    </row>
    <row r="463" spans="17:17" ht="14.25" customHeight="1">
      <c r="Q463"/>
    </row>
    <row r="464" spans="17:17" ht="14.25" customHeight="1">
      <c r="Q464"/>
    </row>
    <row r="465" spans="17:17" ht="14.25" customHeight="1">
      <c r="Q465"/>
    </row>
    <row r="466" spans="17:17" ht="14.25" customHeight="1">
      <c r="Q466"/>
    </row>
    <row r="467" spans="17:17" ht="14.25" customHeight="1">
      <c r="Q467"/>
    </row>
    <row r="468" spans="17:17" ht="14.25" customHeight="1">
      <c r="Q468"/>
    </row>
    <row r="469" spans="17:17" ht="14.25" customHeight="1">
      <c r="Q469"/>
    </row>
    <row r="470" spans="17:17" ht="14.25" customHeight="1">
      <c r="Q470"/>
    </row>
    <row r="471" spans="17:17" ht="14.25" customHeight="1">
      <c r="Q471"/>
    </row>
    <row r="472" spans="17:17" ht="14.25" customHeight="1">
      <c r="Q472"/>
    </row>
    <row r="473" spans="17:17" ht="14.25" customHeight="1">
      <c r="Q473"/>
    </row>
    <row r="474" spans="17:17" ht="14.25" customHeight="1">
      <c r="Q474"/>
    </row>
    <row r="475" spans="17:17" ht="14.25" customHeight="1">
      <c r="Q475"/>
    </row>
    <row r="476" spans="17:17" ht="14.25" customHeight="1">
      <c r="Q476"/>
    </row>
    <row r="477" spans="17:17" ht="14.25" customHeight="1">
      <c r="Q477"/>
    </row>
    <row r="478" spans="17:17" ht="14.25" customHeight="1">
      <c r="Q478"/>
    </row>
    <row r="479" spans="17:17" ht="14.25" customHeight="1">
      <c r="Q479"/>
    </row>
    <row r="480" spans="17:17" ht="14.25" customHeight="1">
      <c r="Q480"/>
    </row>
    <row r="481" spans="17:17" ht="14.25" customHeight="1">
      <c r="Q481"/>
    </row>
    <row r="482" spans="17:17" ht="14.25" customHeight="1">
      <c r="Q482"/>
    </row>
    <row r="483" spans="17:17" ht="14.25" customHeight="1">
      <c r="Q483"/>
    </row>
    <row r="484" spans="17:17" ht="14.25" customHeight="1">
      <c r="Q484"/>
    </row>
    <row r="485" spans="17:17" ht="14.25" customHeight="1">
      <c r="Q485"/>
    </row>
    <row r="486" spans="17:17" ht="14.25" customHeight="1">
      <c r="Q486"/>
    </row>
    <row r="487" spans="17:17" ht="14.25" customHeight="1">
      <c r="Q487"/>
    </row>
    <row r="488" spans="17:17" ht="14.25" customHeight="1">
      <c r="Q488"/>
    </row>
    <row r="489" spans="17:17" ht="14.25" customHeight="1">
      <c r="Q489"/>
    </row>
    <row r="490" spans="17:17" ht="14.25" customHeight="1">
      <c r="Q490"/>
    </row>
    <row r="491" spans="17:17" ht="14.25" customHeight="1">
      <c r="Q491"/>
    </row>
    <row r="492" spans="17:17" ht="14.25" customHeight="1">
      <c r="Q492"/>
    </row>
    <row r="493" spans="17:17" ht="14.25" customHeight="1">
      <c r="Q493"/>
    </row>
    <row r="494" spans="17:17" ht="14.25" customHeight="1">
      <c r="Q494"/>
    </row>
    <row r="495" spans="17:17" ht="14.25" customHeight="1">
      <c r="Q495"/>
    </row>
    <row r="496" spans="17:17" ht="14.25" customHeight="1">
      <c r="Q496"/>
    </row>
    <row r="497" spans="17:17" ht="14.25" customHeight="1">
      <c r="Q497"/>
    </row>
    <row r="498" spans="17:17" ht="14.25" customHeight="1">
      <c r="Q498"/>
    </row>
    <row r="499" spans="17:17" ht="14.25" customHeight="1">
      <c r="Q499"/>
    </row>
    <row r="500" spans="17:17" ht="14.25" customHeight="1">
      <c r="Q500"/>
    </row>
    <row r="501" spans="17:17" ht="14.25" customHeight="1">
      <c r="Q501"/>
    </row>
    <row r="502" spans="17:17" ht="14.25" customHeight="1">
      <c r="Q502"/>
    </row>
    <row r="503" spans="17:17" ht="14.25" customHeight="1">
      <c r="Q503"/>
    </row>
    <row r="504" spans="17:17" ht="14.25" customHeight="1">
      <c r="Q504"/>
    </row>
    <row r="505" spans="17:17" ht="14.25" customHeight="1">
      <c r="Q505"/>
    </row>
    <row r="506" spans="17:17" ht="14.25" customHeight="1">
      <c r="Q506"/>
    </row>
    <row r="507" spans="17:17" ht="14.25" customHeight="1">
      <c r="Q507"/>
    </row>
    <row r="508" spans="17:17" ht="14.25" customHeight="1">
      <c r="Q508"/>
    </row>
    <row r="509" spans="17:17" ht="14.25" customHeight="1">
      <c r="Q509"/>
    </row>
    <row r="510" spans="17:17" ht="14.25" customHeight="1">
      <c r="Q510"/>
    </row>
    <row r="511" spans="17:17" ht="14.25" customHeight="1">
      <c r="Q511"/>
    </row>
    <row r="512" spans="17:17" ht="14.25" customHeight="1">
      <c r="Q512"/>
    </row>
    <row r="513" spans="17:17" ht="14.25" customHeight="1">
      <c r="Q513"/>
    </row>
    <row r="514" spans="17:17" ht="14.25" customHeight="1">
      <c r="Q514"/>
    </row>
    <row r="515" spans="17:17" ht="14.25" customHeight="1">
      <c r="Q515"/>
    </row>
    <row r="516" spans="17:17" ht="14.25" customHeight="1">
      <c r="Q516"/>
    </row>
    <row r="517" spans="17:17" ht="14.25" customHeight="1">
      <c r="Q517"/>
    </row>
    <row r="518" spans="17:17" ht="14.25" customHeight="1">
      <c r="Q518"/>
    </row>
    <row r="519" spans="17:17" ht="14.25" customHeight="1">
      <c r="Q519"/>
    </row>
    <row r="520" spans="17:17" ht="14.25" customHeight="1">
      <c r="Q520"/>
    </row>
    <row r="521" spans="17:17" ht="14.25" customHeight="1">
      <c r="Q521"/>
    </row>
    <row r="522" spans="17:17" ht="14.25" customHeight="1">
      <c r="Q522"/>
    </row>
    <row r="523" spans="17:17" ht="14.25" customHeight="1">
      <c r="Q523"/>
    </row>
    <row r="524" spans="17:17" ht="14.25" customHeight="1">
      <c r="Q524"/>
    </row>
    <row r="525" spans="17:17" ht="14.25" customHeight="1">
      <c r="Q525"/>
    </row>
    <row r="526" spans="17:17" ht="14.25" customHeight="1">
      <c r="Q526"/>
    </row>
    <row r="527" spans="17:17" ht="14.25" customHeight="1">
      <c r="Q527"/>
    </row>
    <row r="528" spans="17:17" ht="14.25" customHeight="1">
      <c r="Q528"/>
    </row>
    <row r="529" spans="17:17" ht="14.25" customHeight="1">
      <c r="Q529"/>
    </row>
    <row r="530" spans="17:17" ht="14.25" customHeight="1">
      <c r="Q530"/>
    </row>
    <row r="531" spans="17:17" ht="14.25" customHeight="1">
      <c r="Q531"/>
    </row>
    <row r="532" spans="17:17" ht="14.25" customHeight="1">
      <c r="Q532"/>
    </row>
    <row r="533" spans="17:17" ht="14.25" customHeight="1">
      <c r="Q533"/>
    </row>
    <row r="534" spans="17:17" ht="14.25" customHeight="1">
      <c r="Q534"/>
    </row>
    <row r="535" spans="17:17" ht="14.25" customHeight="1">
      <c r="Q535"/>
    </row>
    <row r="536" spans="17:17" ht="14.25" customHeight="1">
      <c r="Q536"/>
    </row>
    <row r="537" spans="17:17" ht="14.25" customHeight="1">
      <c r="Q537"/>
    </row>
    <row r="538" spans="17:17" ht="14.25" customHeight="1">
      <c r="Q538"/>
    </row>
    <row r="539" spans="17:17" ht="14.25" customHeight="1">
      <c r="Q539"/>
    </row>
    <row r="540" spans="17:17" ht="14.25" customHeight="1">
      <c r="Q540"/>
    </row>
    <row r="541" spans="17:17" ht="14.25" customHeight="1">
      <c r="Q541"/>
    </row>
    <row r="542" spans="17:17" ht="14.25" customHeight="1">
      <c r="Q542"/>
    </row>
    <row r="543" spans="17:17" ht="14.25" customHeight="1">
      <c r="Q543"/>
    </row>
    <row r="544" spans="17:17" ht="14.25" customHeight="1">
      <c r="Q544"/>
    </row>
    <row r="545" spans="17:17" ht="14.25" customHeight="1">
      <c r="Q545"/>
    </row>
    <row r="546" spans="17:17" ht="14.25" customHeight="1">
      <c r="Q546"/>
    </row>
    <row r="547" spans="17:17" ht="14.25" customHeight="1">
      <c r="Q547"/>
    </row>
    <row r="548" spans="17:17" ht="14.25" customHeight="1">
      <c r="Q548"/>
    </row>
    <row r="549" spans="17:17" ht="14.25" customHeight="1">
      <c r="Q549"/>
    </row>
    <row r="550" spans="17:17" ht="14.25" customHeight="1">
      <c r="Q550"/>
    </row>
    <row r="551" spans="17:17" ht="14.25" customHeight="1">
      <c r="Q551"/>
    </row>
    <row r="552" spans="17:17" ht="14.25" customHeight="1">
      <c r="Q552"/>
    </row>
    <row r="553" spans="17:17" ht="14.25" customHeight="1">
      <c r="Q553"/>
    </row>
    <row r="554" spans="17:17" ht="14.25" customHeight="1">
      <c r="Q554"/>
    </row>
    <row r="555" spans="17:17" ht="14.25" customHeight="1">
      <c r="Q555"/>
    </row>
    <row r="556" spans="17:17" ht="14.25" customHeight="1">
      <c r="Q556"/>
    </row>
    <row r="557" spans="17:17" ht="14.25" customHeight="1">
      <c r="Q557"/>
    </row>
    <row r="558" spans="17:17" ht="14.25" customHeight="1">
      <c r="Q558"/>
    </row>
    <row r="559" spans="17:17" ht="14.25" customHeight="1">
      <c r="Q559"/>
    </row>
    <row r="560" spans="17:17" ht="14.25" customHeight="1">
      <c r="Q560"/>
    </row>
    <row r="561" spans="17:17" ht="14.25" customHeight="1">
      <c r="Q561"/>
    </row>
    <row r="562" spans="17:17" ht="14.25" customHeight="1">
      <c r="Q562"/>
    </row>
    <row r="563" spans="17:17" ht="14.25" customHeight="1">
      <c r="Q563"/>
    </row>
    <row r="564" spans="17:17" ht="14.25" customHeight="1">
      <c r="Q564"/>
    </row>
    <row r="565" spans="17:17" ht="14.25" customHeight="1">
      <c r="Q565"/>
    </row>
    <row r="566" spans="17:17" ht="14.25" customHeight="1">
      <c r="Q566"/>
    </row>
    <row r="567" spans="17:17" ht="14.25" customHeight="1">
      <c r="Q567"/>
    </row>
    <row r="568" spans="17:17" ht="14.25" customHeight="1">
      <c r="Q568"/>
    </row>
    <row r="569" spans="17:17" ht="14.25" customHeight="1">
      <c r="Q569"/>
    </row>
    <row r="570" spans="17:17" ht="14.25" customHeight="1">
      <c r="Q570"/>
    </row>
    <row r="571" spans="17:17" ht="14.25" customHeight="1">
      <c r="Q571"/>
    </row>
    <row r="572" spans="17:17" ht="14.25" customHeight="1">
      <c r="Q572"/>
    </row>
    <row r="573" spans="17:17" ht="14.25" customHeight="1">
      <c r="Q573"/>
    </row>
    <row r="574" spans="17:17" ht="14.25" customHeight="1">
      <c r="Q574"/>
    </row>
    <row r="575" spans="17:17" ht="14.25" customHeight="1">
      <c r="Q575"/>
    </row>
    <row r="576" spans="17:17" ht="14.25" customHeight="1">
      <c r="Q576"/>
    </row>
    <row r="577" spans="17:17" ht="14.25" customHeight="1">
      <c r="Q577"/>
    </row>
    <row r="578" spans="17:17" ht="14.25" customHeight="1">
      <c r="Q578"/>
    </row>
    <row r="579" spans="17:17" ht="14.25" customHeight="1">
      <c r="Q579"/>
    </row>
    <row r="580" spans="17:17" ht="14.25" customHeight="1">
      <c r="Q580"/>
    </row>
    <row r="581" spans="17:17" ht="14.25" customHeight="1">
      <c r="Q581"/>
    </row>
    <row r="582" spans="17:17" ht="14.25" customHeight="1">
      <c r="Q582"/>
    </row>
    <row r="583" spans="17:17" ht="14.25" customHeight="1">
      <c r="Q583"/>
    </row>
    <row r="584" spans="17:17" ht="14.25" customHeight="1">
      <c r="Q584"/>
    </row>
    <row r="585" spans="17:17" ht="14.25" customHeight="1">
      <c r="Q585"/>
    </row>
    <row r="586" spans="17:17" ht="14.25" customHeight="1">
      <c r="Q586"/>
    </row>
    <row r="587" spans="17:17" ht="14.25" customHeight="1">
      <c r="Q587"/>
    </row>
    <row r="588" spans="17:17" ht="14.25" customHeight="1">
      <c r="Q588"/>
    </row>
    <row r="589" spans="17:17" ht="14.25" customHeight="1">
      <c r="Q589"/>
    </row>
    <row r="590" spans="17:17" ht="14.25" customHeight="1">
      <c r="Q590"/>
    </row>
    <row r="591" spans="17:17" ht="14.25" customHeight="1">
      <c r="Q591"/>
    </row>
    <row r="592" spans="17:17" ht="14.25" customHeight="1">
      <c r="Q592"/>
    </row>
    <row r="593" spans="17:17" ht="14.25" customHeight="1">
      <c r="Q593"/>
    </row>
    <row r="594" spans="17:17" ht="14.25" customHeight="1">
      <c r="Q594"/>
    </row>
    <row r="595" spans="17:17" ht="14.25" customHeight="1">
      <c r="Q595"/>
    </row>
    <row r="596" spans="17:17" ht="14.25" customHeight="1">
      <c r="Q596"/>
    </row>
    <row r="597" spans="17:17" ht="14.25" customHeight="1">
      <c r="Q597"/>
    </row>
    <row r="598" spans="17:17" ht="14.25" customHeight="1">
      <c r="Q598"/>
    </row>
    <row r="599" spans="17:17" ht="14.25" customHeight="1">
      <c r="Q599"/>
    </row>
    <row r="600" spans="17:17" ht="14.25" customHeight="1">
      <c r="Q600"/>
    </row>
    <row r="601" spans="17:17" ht="14.25" customHeight="1">
      <c r="Q601"/>
    </row>
    <row r="602" spans="17:17" ht="14.25" customHeight="1">
      <c r="Q602"/>
    </row>
    <row r="603" spans="17:17" ht="14.25" customHeight="1">
      <c r="Q603"/>
    </row>
    <row r="604" spans="17:17" ht="14.25" customHeight="1">
      <c r="Q604"/>
    </row>
    <row r="605" spans="17:17" ht="14.25" customHeight="1">
      <c r="Q605"/>
    </row>
    <row r="606" spans="17:17" ht="14.25" customHeight="1">
      <c r="Q606"/>
    </row>
    <row r="607" spans="17:17" ht="14.25" customHeight="1">
      <c r="Q607"/>
    </row>
    <row r="608" spans="17:17" ht="14.25" customHeight="1">
      <c r="Q608"/>
    </row>
    <row r="609" spans="17:17" ht="14.25" customHeight="1">
      <c r="Q609"/>
    </row>
    <row r="610" spans="17:17" ht="14.25" customHeight="1">
      <c r="Q610"/>
    </row>
    <row r="611" spans="17:17" ht="14.25" customHeight="1">
      <c r="Q611"/>
    </row>
    <row r="612" spans="17:17" ht="14.25" customHeight="1">
      <c r="Q612"/>
    </row>
    <row r="613" spans="17:17" ht="14.25" customHeight="1">
      <c r="Q613"/>
    </row>
    <row r="614" spans="17:17" ht="14.25" customHeight="1">
      <c r="Q614"/>
    </row>
    <row r="615" spans="17:17" ht="14.25" customHeight="1">
      <c r="Q615"/>
    </row>
    <row r="616" spans="17:17" ht="14.25" customHeight="1">
      <c r="Q616"/>
    </row>
    <row r="617" spans="17:17" ht="14.25" customHeight="1">
      <c r="Q617"/>
    </row>
    <row r="618" spans="17:17" ht="14.25" customHeight="1">
      <c r="Q618"/>
    </row>
    <row r="619" spans="17:17" ht="14.25" customHeight="1">
      <c r="Q619"/>
    </row>
    <row r="620" spans="17:17" ht="14.25" customHeight="1">
      <c r="Q620"/>
    </row>
    <row r="621" spans="17:17" ht="14.25" customHeight="1">
      <c r="Q621"/>
    </row>
    <row r="622" spans="17:17" ht="14.25" customHeight="1">
      <c r="Q622"/>
    </row>
    <row r="623" spans="17:17" ht="14.25" customHeight="1">
      <c r="Q623"/>
    </row>
    <row r="624" spans="17:17" ht="14.25" customHeight="1">
      <c r="Q624"/>
    </row>
    <row r="625" spans="17:17" ht="14.25" customHeight="1">
      <c r="Q625"/>
    </row>
    <row r="626" spans="17:17" ht="14.25" customHeight="1">
      <c r="Q626"/>
    </row>
    <row r="627" spans="17:17" ht="14.25" customHeight="1">
      <c r="Q627"/>
    </row>
    <row r="628" spans="17:17" ht="14.25" customHeight="1">
      <c r="Q628"/>
    </row>
    <row r="629" spans="17:17" ht="14.25" customHeight="1">
      <c r="Q629"/>
    </row>
    <row r="630" spans="17:17" ht="14.25" customHeight="1">
      <c r="Q630"/>
    </row>
    <row r="631" spans="17:17" ht="14.25" customHeight="1">
      <c r="Q631"/>
    </row>
    <row r="632" spans="17:17" ht="14.25" customHeight="1">
      <c r="Q632"/>
    </row>
    <row r="633" spans="17:17" ht="14.25" customHeight="1">
      <c r="Q633"/>
    </row>
    <row r="634" spans="17:17" ht="14.25" customHeight="1">
      <c r="Q634"/>
    </row>
    <row r="635" spans="17:17" ht="14.25" customHeight="1">
      <c r="Q635"/>
    </row>
    <row r="636" spans="17:17" ht="14.25" customHeight="1">
      <c r="Q636"/>
    </row>
    <row r="637" spans="17:17" ht="14.25" customHeight="1">
      <c r="Q637"/>
    </row>
    <row r="638" spans="17:17" ht="14.25" customHeight="1">
      <c r="Q638"/>
    </row>
    <row r="639" spans="17:17" ht="14.25" customHeight="1">
      <c r="Q639"/>
    </row>
    <row r="640" spans="17:17" ht="14.25" customHeight="1">
      <c r="Q640"/>
    </row>
    <row r="641" spans="17:17" ht="14.25" customHeight="1">
      <c r="Q641"/>
    </row>
    <row r="642" spans="17:17" ht="14.25" customHeight="1">
      <c r="Q642"/>
    </row>
    <row r="643" spans="17:17" ht="14.25" customHeight="1">
      <c r="Q643"/>
    </row>
    <row r="644" spans="17:17" ht="14.25" customHeight="1">
      <c r="Q644"/>
    </row>
    <row r="645" spans="17:17" ht="14.25" customHeight="1">
      <c r="Q645"/>
    </row>
    <row r="646" spans="17:17" ht="14.25" customHeight="1">
      <c r="Q646"/>
    </row>
    <row r="647" spans="17:17" ht="14.25" customHeight="1">
      <c r="Q647"/>
    </row>
    <row r="648" spans="17:17" ht="14.25" customHeight="1">
      <c r="Q648"/>
    </row>
    <row r="649" spans="17:17" ht="14.25" customHeight="1">
      <c r="Q649"/>
    </row>
    <row r="650" spans="17:17" ht="14.25" customHeight="1">
      <c r="Q650"/>
    </row>
    <row r="651" spans="17:17" ht="14.25" customHeight="1">
      <c r="Q651"/>
    </row>
    <row r="652" spans="17:17" ht="14.25" customHeight="1">
      <c r="Q652"/>
    </row>
    <row r="653" spans="17:17" ht="14.25" customHeight="1">
      <c r="Q653"/>
    </row>
    <row r="654" spans="17:17" ht="14.25" customHeight="1">
      <c r="Q654"/>
    </row>
    <row r="655" spans="17:17" ht="14.25" customHeight="1">
      <c r="Q655"/>
    </row>
    <row r="656" spans="17:17" ht="14.25" customHeight="1">
      <c r="Q656"/>
    </row>
    <row r="657" spans="17:17" ht="14.25" customHeight="1">
      <c r="Q657"/>
    </row>
    <row r="658" spans="17:17" ht="14.25" customHeight="1">
      <c r="Q658"/>
    </row>
    <row r="659" spans="17:17" ht="14.25" customHeight="1">
      <c r="Q659"/>
    </row>
    <row r="660" spans="17:17" ht="14.25" customHeight="1">
      <c r="Q660"/>
    </row>
    <row r="661" spans="17:17" ht="14.25" customHeight="1">
      <c r="Q661"/>
    </row>
    <row r="662" spans="17:17" ht="14.25" customHeight="1">
      <c r="Q662"/>
    </row>
    <row r="663" spans="17:17" ht="14.25" customHeight="1">
      <c r="Q663"/>
    </row>
    <row r="664" spans="17:17" ht="14.25" customHeight="1">
      <c r="Q664"/>
    </row>
    <row r="665" spans="17:17" ht="14.25" customHeight="1">
      <c r="Q665"/>
    </row>
    <row r="666" spans="17:17" ht="14.25" customHeight="1">
      <c r="Q666"/>
    </row>
    <row r="667" spans="17:17" ht="14.25" customHeight="1">
      <c r="Q667"/>
    </row>
    <row r="668" spans="17:17" ht="14.25" customHeight="1">
      <c r="Q668"/>
    </row>
    <row r="669" spans="17:17" ht="14.25" customHeight="1">
      <c r="Q669"/>
    </row>
    <row r="670" spans="17:17" ht="14.25" customHeight="1">
      <c r="Q670"/>
    </row>
    <row r="671" spans="17:17" ht="14.25" customHeight="1">
      <c r="Q671"/>
    </row>
    <row r="672" spans="17:17" ht="14.25" customHeight="1">
      <c r="Q672"/>
    </row>
    <row r="673" spans="17:17" ht="14.25" customHeight="1">
      <c r="Q673"/>
    </row>
    <row r="674" spans="17:17" ht="14.25" customHeight="1">
      <c r="Q674"/>
    </row>
    <row r="675" spans="17:17" ht="14.25" customHeight="1">
      <c r="Q675"/>
    </row>
    <row r="676" spans="17:17" ht="14.25" customHeight="1">
      <c r="Q676"/>
    </row>
    <row r="677" spans="17:17" ht="14.25" customHeight="1">
      <c r="Q677"/>
    </row>
    <row r="678" spans="17:17" ht="14.25" customHeight="1">
      <c r="Q678"/>
    </row>
    <row r="679" spans="17:17" ht="14.25" customHeight="1">
      <c r="Q679"/>
    </row>
    <row r="680" spans="17:17" ht="14.25" customHeight="1">
      <c r="Q680"/>
    </row>
    <row r="681" spans="17:17" ht="14.25" customHeight="1">
      <c r="Q681"/>
    </row>
    <row r="682" spans="17:17" ht="14.25" customHeight="1">
      <c r="Q682"/>
    </row>
    <row r="683" spans="17:17" ht="14.25" customHeight="1">
      <c r="Q683"/>
    </row>
    <row r="684" spans="17:17" ht="14.25" customHeight="1">
      <c r="Q684"/>
    </row>
    <row r="685" spans="17:17" ht="14.25" customHeight="1">
      <c r="Q685"/>
    </row>
    <row r="686" spans="17:17" ht="14.25" customHeight="1">
      <c r="Q686"/>
    </row>
    <row r="687" spans="17:17" ht="14.25" customHeight="1">
      <c r="Q687"/>
    </row>
    <row r="688" spans="17:17" ht="14.25" customHeight="1">
      <c r="Q688"/>
    </row>
    <row r="689" spans="17:17" ht="14.25" customHeight="1">
      <c r="Q689"/>
    </row>
    <row r="690" spans="17:17" ht="14.25" customHeight="1">
      <c r="Q690"/>
    </row>
    <row r="691" spans="17:17" ht="14.25" customHeight="1">
      <c r="Q691"/>
    </row>
    <row r="692" spans="17:17" ht="14.25" customHeight="1">
      <c r="Q692"/>
    </row>
    <row r="693" spans="17:17" ht="14.25" customHeight="1">
      <c r="Q693"/>
    </row>
    <row r="694" spans="17:17" ht="14.25" customHeight="1">
      <c r="Q694"/>
    </row>
    <row r="695" spans="17:17" ht="14.25" customHeight="1">
      <c r="Q695"/>
    </row>
    <row r="696" spans="17:17" ht="14.25" customHeight="1">
      <c r="Q696"/>
    </row>
    <row r="697" spans="17:17" ht="14.25" customHeight="1">
      <c r="Q697"/>
    </row>
    <row r="698" spans="17:17" ht="14.25" customHeight="1">
      <c r="Q698"/>
    </row>
    <row r="699" spans="17:17" ht="14.25" customHeight="1">
      <c r="Q699"/>
    </row>
    <row r="700" spans="17:17" ht="14.25" customHeight="1">
      <c r="Q700"/>
    </row>
    <row r="701" spans="17:17" ht="14.25" customHeight="1">
      <c r="Q701"/>
    </row>
    <row r="702" spans="17:17" ht="14.25" customHeight="1">
      <c r="Q702"/>
    </row>
    <row r="703" spans="17:17" ht="14.25" customHeight="1">
      <c r="Q703"/>
    </row>
    <row r="704" spans="17:17" ht="14.25" customHeight="1">
      <c r="Q704"/>
    </row>
    <row r="705" spans="17:17" ht="14.25" customHeight="1">
      <c r="Q705"/>
    </row>
    <row r="706" spans="17:17" ht="14.25" customHeight="1">
      <c r="Q706"/>
    </row>
    <row r="707" spans="17:17" ht="14.25" customHeight="1">
      <c r="Q707"/>
    </row>
    <row r="708" spans="17:17" ht="14.25" customHeight="1">
      <c r="Q708"/>
    </row>
    <row r="709" spans="17:17" ht="14.25" customHeight="1">
      <c r="Q709"/>
    </row>
    <row r="710" spans="17:17" ht="14.25" customHeight="1">
      <c r="Q710"/>
    </row>
    <row r="711" spans="17:17" ht="14.25" customHeight="1">
      <c r="Q711"/>
    </row>
    <row r="712" spans="17:17" ht="14.25" customHeight="1">
      <c r="Q712"/>
    </row>
    <row r="713" spans="17:17" ht="14.25" customHeight="1">
      <c r="Q713"/>
    </row>
    <row r="714" spans="17:17" ht="14.25" customHeight="1">
      <c r="Q714"/>
    </row>
    <row r="715" spans="17:17" ht="14.25" customHeight="1">
      <c r="Q715"/>
    </row>
    <row r="716" spans="17:17" ht="14.25" customHeight="1">
      <c r="Q716"/>
    </row>
    <row r="717" spans="17:17" ht="14.25" customHeight="1">
      <c r="Q717"/>
    </row>
    <row r="718" spans="17:17" ht="14.25" customHeight="1">
      <c r="Q718"/>
    </row>
    <row r="719" spans="17:17" ht="14.25" customHeight="1">
      <c r="Q719"/>
    </row>
    <row r="720" spans="17:17" ht="14.25" customHeight="1">
      <c r="Q720"/>
    </row>
    <row r="721" spans="17:17" ht="14.25" customHeight="1">
      <c r="Q721"/>
    </row>
    <row r="722" spans="17:17" ht="14.25" customHeight="1">
      <c r="Q722"/>
    </row>
    <row r="723" spans="17:17" ht="14.25" customHeight="1">
      <c r="Q723"/>
    </row>
    <row r="724" spans="17:17" ht="14.25" customHeight="1">
      <c r="Q724"/>
    </row>
    <row r="725" spans="17:17" ht="14.25" customHeight="1">
      <c r="Q725"/>
    </row>
    <row r="726" spans="17:17" ht="14.25" customHeight="1">
      <c r="Q726"/>
    </row>
    <row r="727" spans="17:17" ht="14.25" customHeight="1">
      <c r="Q727"/>
    </row>
    <row r="728" spans="17:17" ht="14.25" customHeight="1">
      <c r="Q728"/>
    </row>
    <row r="729" spans="17:17" ht="14.25" customHeight="1">
      <c r="Q729"/>
    </row>
    <row r="730" spans="17:17" ht="14.25" customHeight="1">
      <c r="Q730"/>
    </row>
    <row r="731" spans="17:17" ht="14.25" customHeight="1">
      <c r="Q731"/>
    </row>
    <row r="732" spans="17:17" ht="14.25" customHeight="1">
      <c r="Q732"/>
    </row>
    <row r="733" spans="17:17" ht="14.25" customHeight="1">
      <c r="Q733"/>
    </row>
    <row r="734" spans="17:17" ht="14.25" customHeight="1">
      <c r="Q734"/>
    </row>
    <row r="735" spans="17:17" ht="14.25" customHeight="1">
      <c r="Q735"/>
    </row>
    <row r="736" spans="17:17" ht="14.25" customHeight="1">
      <c r="Q736"/>
    </row>
    <row r="737" spans="17:17" ht="14.25" customHeight="1">
      <c r="Q737"/>
    </row>
    <row r="738" spans="17:17" ht="14.25" customHeight="1">
      <c r="Q738"/>
    </row>
    <row r="739" spans="17:17" ht="14.25" customHeight="1">
      <c r="Q739"/>
    </row>
    <row r="740" spans="17:17" ht="14.25" customHeight="1">
      <c r="Q740"/>
    </row>
    <row r="741" spans="17:17" ht="14.25" customHeight="1">
      <c r="Q741"/>
    </row>
    <row r="742" spans="17:17" ht="14.25" customHeight="1">
      <c r="Q742"/>
    </row>
    <row r="743" spans="17:17" ht="14.25" customHeight="1">
      <c r="Q743"/>
    </row>
    <row r="744" spans="17:17" ht="14.25" customHeight="1">
      <c r="Q744"/>
    </row>
    <row r="745" spans="17:17" ht="14.25" customHeight="1">
      <c r="Q745"/>
    </row>
    <row r="746" spans="17:17" ht="14.25" customHeight="1">
      <c r="Q746"/>
    </row>
    <row r="747" spans="17:17" ht="14.25" customHeight="1">
      <c r="Q747"/>
    </row>
    <row r="748" spans="17:17" ht="14.25" customHeight="1">
      <c r="Q748"/>
    </row>
    <row r="749" spans="17:17" ht="14.25" customHeight="1">
      <c r="Q749"/>
    </row>
    <row r="750" spans="17:17" ht="14.25" customHeight="1">
      <c r="Q750"/>
    </row>
    <row r="751" spans="17:17" ht="14.25" customHeight="1">
      <c r="Q751"/>
    </row>
    <row r="752" spans="17:17" ht="14.25" customHeight="1">
      <c r="Q752"/>
    </row>
    <row r="753" spans="17:17" ht="14.25" customHeight="1">
      <c r="Q753"/>
    </row>
    <row r="754" spans="17:17" ht="14.25" customHeight="1">
      <c r="Q754"/>
    </row>
    <row r="755" spans="17:17" ht="14.25" customHeight="1">
      <c r="Q755"/>
    </row>
    <row r="756" spans="17:17" ht="14.25" customHeight="1">
      <c r="Q756"/>
    </row>
    <row r="757" spans="17:17" ht="14.25" customHeight="1">
      <c r="Q757"/>
    </row>
    <row r="758" spans="17:17" ht="14.25" customHeight="1">
      <c r="Q758"/>
    </row>
    <row r="759" spans="17:17" ht="14.25" customHeight="1">
      <c r="Q759"/>
    </row>
    <row r="760" spans="17:17" ht="14.25" customHeight="1">
      <c r="Q760"/>
    </row>
    <row r="761" spans="17:17" ht="14.25" customHeight="1">
      <c r="Q761"/>
    </row>
    <row r="762" spans="17:17" ht="14.25" customHeight="1">
      <c r="Q762"/>
    </row>
    <row r="763" spans="17:17" ht="14.25" customHeight="1">
      <c r="Q763"/>
    </row>
    <row r="764" spans="17:17" ht="14.25" customHeight="1">
      <c r="Q764"/>
    </row>
    <row r="765" spans="17:17" ht="14.25" customHeight="1">
      <c r="Q765"/>
    </row>
    <row r="766" spans="17:17" ht="14.25" customHeight="1">
      <c r="Q766"/>
    </row>
    <row r="767" spans="17:17" ht="14.25" customHeight="1">
      <c r="Q767"/>
    </row>
    <row r="768" spans="17:17" ht="14.25" customHeight="1">
      <c r="Q768"/>
    </row>
    <row r="769" spans="17:17" ht="14.25" customHeight="1">
      <c r="Q769"/>
    </row>
    <row r="770" spans="17:17" ht="14.25" customHeight="1">
      <c r="Q770"/>
    </row>
    <row r="771" spans="17:17" ht="14.25" customHeight="1">
      <c r="Q771"/>
    </row>
    <row r="772" spans="17:17" ht="14.25" customHeight="1">
      <c r="Q772"/>
    </row>
    <row r="773" spans="17:17" ht="14.25" customHeight="1">
      <c r="Q773"/>
    </row>
    <row r="774" spans="17:17" ht="14.25" customHeight="1">
      <c r="Q774"/>
    </row>
    <row r="775" spans="17:17" ht="14.25" customHeight="1">
      <c r="Q775"/>
    </row>
    <row r="776" spans="17:17" ht="14.25" customHeight="1">
      <c r="Q776"/>
    </row>
    <row r="777" spans="17:17" ht="14.25" customHeight="1">
      <c r="Q777"/>
    </row>
    <row r="778" spans="17:17" ht="14.25" customHeight="1">
      <c r="Q778"/>
    </row>
    <row r="779" spans="17:17" ht="14.25" customHeight="1">
      <c r="Q779"/>
    </row>
    <row r="780" spans="17:17" ht="14.25" customHeight="1">
      <c r="Q780"/>
    </row>
    <row r="781" spans="17:17" ht="14.25" customHeight="1">
      <c r="Q781"/>
    </row>
    <row r="782" spans="17:17" ht="14.25" customHeight="1">
      <c r="Q782"/>
    </row>
    <row r="783" spans="17:17" ht="14.25" customHeight="1">
      <c r="Q783"/>
    </row>
    <row r="784" spans="17:17" ht="14.25" customHeight="1">
      <c r="Q784"/>
    </row>
    <row r="785" spans="17:17" ht="14.25" customHeight="1">
      <c r="Q785"/>
    </row>
    <row r="786" spans="17:17" ht="14.25" customHeight="1">
      <c r="Q786"/>
    </row>
    <row r="787" spans="17:17" ht="14.25" customHeight="1">
      <c r="Q787"/>
    </row>
    <row r="788" spans="17:17" ht="14.25" customHeight="1">
      <c r="Q788"/>
    </row>
    <row r="789" spans="17:17" ht="14.25" customHeight="1">
      <c r="Q789"/>
    </row>
    <row r="790" spans="17:17" ht="14.25" customHeight="1">
      <c r="Q790"/>
    </row>
    <row r="791" spans="17:17" ht="14.25" customHeight="1">
      <c r="Q791"/>
    </row>
    <row r="792" spans="17:17" ht="14.25" customHeight="1">
      <c r="Q792"/>
    </row>
    <row r="793" spans="17:17" ht="14.25" customHeight="1">
      <c r="Q793"/>
    </row>
    <row r="794" spans="17:17" ht="14.25" customHeight="1">
      <c r="Q794"/>
    </row>
    <row r="795" spans="17:17" ht="14.25" customHeight="1">
      <c r="Q795"/>
    </row>
    <row r="796" spans="17:17" ht="14.25" customHeight="1">
      <c r="Q796"/>
    </row>
    <row r="797" spans="17:17" ht="14.25" customHeight="1">
      <c r="Q797"/>
    </row>
    <row r="798" spans="17:17" ht="14.25" customHeight="1">
      <c r="Q798"/>
    </row>
    <row r="799" spans="17:17" ht="14.25" customHeight="1">
      <c r="Q799"/>
    </row>
    <row r="800" spans="17:17" ht="14.25" customHeight="1">
      <c r="Q800"/>
    </row>
    <row r="801" spans="17:17" ht="14.25" customHeight="1">
      <c r="Q801"/>
    </row>
    <row r="802" spans="17:17" ht="14.25" customHeight="1">
      <c r="Q802"/>
    </row>
    <row r="803" spans="17:17" ht="14.25" customHeight="1">
      <c r="Q803"/>
    </row>
    <row r="804" spans="17:17" ht="14.25" customHeight="1">
      <c r="Q804"/>
    </row>
    <row r="805" spans="17:17" ht="14.25" customHeight="1">
      <c r="Q805"/>
    </row>
    <row r="806" spans="17:17" ht="14.25" customHeight="1">
      <c r="Q806"/>
    </row>
    <row r="807" spans="17:17" ht="14.25" customHeight="1">
      <c r="Q807"/>
    </row>
    <row r="808" spans="17:17" ht="14.25" customHeight="1">
      <c r="Q808"/>
    </row>
    <row r="809" spans="17:17" ht="14.25" customHeight="1">
      <c r="Q809"/>
    </row>
    <row r="810" spans="17:17" ht="14.25" customHeight="1">
      <c r="Q810"/>
    </row>
    <row r="811" spans="17:17" ht="14.25" customHeight="1">
      <c r="Q811"/>
    </row>
    <row r="812" spans="17:17" ht="14.25" customHeight="1">
      <c r="Q812"/>
    </row>
    <row r="813" spans="17:17" ht="14.25" customHeight="1">
      <c r="Q813"/>
    </row>
    <row r="814" spans="17:17" ht="14.25" customHeight="1">
      <c r="Q814"/>
    </row>
    <row r="815" spans="17:17" ht="14.25" customHeight="1">
      <c r="Q815"/>
    </row>
    <row r="816" spans="17:17" ht="14.25" customHeight="1">
      <c r="Q816"/>
    </row>
    <row r="817" spans="17:17" ht="14.25" customHeight="1">
      <c r="Q817"/>
    </row>
    <row r="818" spans="17:17" ht="14.25" customHeight="1">
      <c r="Q818"/>
    </row>
    <row r="819" spans="17:17" ht="14.25" customHeight="1">
      <c r="Q819"/>
    </row>
    <row r="820" spans="17:17" ht="14.25" customHeight="1">
      <c r="Q820"/>
    </row>
    <row r="821" spans="17:17" ht="14.25" customHeight="1">
      <c r="Q821"/>
    </row>
    <row r="822" spans="17:17" ht="14.25" customHeight="1">
      <c r="Q822"/>
    </row>
    <row r="823" spans="17:17" ht="14.25" customHeight="1">
      <c r="Q823"/>
    </row>
    <row r="824" spans="17:17" ht="14.25" customHeight="1">
      <c r="Q824"/>
    </row>
    <row r="825" spans="17:17" ht="14.25" customHeight="1">
      <c r="Q825"/>
    </row>
    <row r="826" spans="17:17" ht="14.25" customHeight="1">
      <c r="Q826"/>
    </row>
    <row r="827" spans="17:17" ht="14.25" customHeight="1">
      <c r="Q827"/>
    </row>
    <row r="828" spans="17:17" ht="14.25" customHeight="1">
      <c r="Q828"/>
    </row>
    <row r="829" spans="17:17" ht="14.25" customHeight="1">
      <c r="Q829"/>
    </row>
    <row r="830" spans="17:17" ht="14.25" customHeight="1">
      <c r="Q830"/>
    </row>
    <row r="831" spans="17:17" ht="14.25" customHeight="1">
      <c r="Q831"/>
    </row>
    <row r="832" spans="17:17" ht="14.25" customHeight="1">
      <c r="Q832"/>
    </row>
    <row r="833" spans="17:17" ht="14.25" customHeight="1">
      <c r="Q833"/>
    </row>
    <row r="834" spans="17:17" ht="14.25" customHeight="1">
      <c r="Q834"/>
    </row>
    <row r="835" spans="17:17" ht="14.25" customHeight="1">
      <c r="Q835"/>
    </row>
    <row r="836" spans="17:17" ht="14.25" customHeight="1">
      <c r="Q836"/>
    </row>
    <row r="837" spans="17:17" ht="14.25" customHeight="1">
      <c r="Q837"/>
    </row>
    <row r="838" spans="17:17" ht="14.25" customHeight="1">
      <c r="Q838"/>
    </row>
    <row r="839" spans="17:17" ht="14.25" customHeight="1">
      <c r="Q839"/>
    </row>
    <row r="840" spans="17:17" ht="14.25" customHeight="1">
      <c r="Q840"/>
    </row>
    <row r="841" spans="17:17" ht="14.25" customHeight="1">
      <c r="Q841"/>
    </row>
    <row r="842" spans="17:17" ht="14.25" customHeight="1">
      <c r="Q842"/>
    </row>
    <row r="843" spans="17:17" ht="14.25" customHeight="1">
      <c r="Q843"/>
    </row>
    <row r="844" spans="17:17" ht="14.25" customHeight="1">
      <c r="Q844"/>
    </row>
    <row r="845" spans="17:17" ht="14.25" customHeight="1">
      <c r="Q845"/>
    </row>
    <row r="846" spans="17:17" ht="14.25" customHeight="1">
      <c r="Q846"/>
    </row>
    <row r="847" spans="17:17" ht="14.25" customHeight="1">
      <c r="Q847"/>
    </row>
    <row r="848" spans="17:17" ht="14.25" customHeight="1">
      <c r="Q848"/>
    </row>
    <row r="849" spans="17:17" ht="14.25" customHeight="1">
      <c r="Q849"/>
    </row>
    <row r="850" spans="17:17" ht="14.25" customHeight="1">
      <c r="Q850"/>
    </row>
    <row r="851" spans="17:17" ht="14.25" customHeight="1">
      <c r="Q851"/>
    </row>
    <row r="852" spans="17:17" ht="14.25" customHeight="1">
      <c r="Q852"/>
    </row>
    <row r="853" spans="17:17" ht="14.25" customHeight="1">
      <c r="Q853"/>
    </row>
    <row r="854" spans="17:17" ht="14.25" customHeight="1">
      <c r="Q854"/>
    </row>
    <row r="855" spans="17:17" ht="14.25" customHeight="1">
      <c r="Q855"/>
    </row>
    <row r="856" spans="17:17" ht="14.25" customHeight="1">
      <c r="Q856"/>
    </row>
    <row r="857" spans="17:17" ht="14.25" customHeight="1">
      <c r="Q857"/>
    </row>
    <row r="858" spans="17:17" ht="14.25" customHeight="1">
      <c r="Q858"/>
    </row>
    <row r="859" spans="17:17" ht="14.25" customHeight="1">
      <c r="Q859"/>
    </row>
    <row r="860" spans="17:17" ht="14.25" customHeight="1">
      <c r="Q860"/>
    </row>
    <row r="861" spans="17:17" ht="14.25" customHeight="1">
      <c r="Q861"/>
    </row>
    <row r="862" spans="17:17" ht="14.25" customHeight="1">
      <c r="Q862"/>
    </row>
    <row r="863" spans="17:17" ht="14.25" customHeight="1">
      <c r="Q863"/>
    </row>
    <row r="864" spans="17:17" ht="14.25" customHeight="1">
      <c r="Q864"/>
    </row>
    <row r="865" spans="17:17" ht="14.25" customHeight="1">
      <c r="Q865"/>
    </row>
    <row r="866" spans="17:17" ht="14.25" customHeight="1">
      <c r="Q866"/>
    </row>
    <row r="867" spans="17:17" ht="14.25" customHeight="1">
      <c r="Q867"/>
    </row>
    <row r="868" spans="17:17" ht="14.25" customHeight="1">
      <c r="Q868"/>
    </row>
    <row r="869" spans="17:17" ht="14.25" customHeight="1">
      <c r="Q869"/>
    </row>
    <row r="870" spans="17:17" ht="14.25" customHeight="1">
      <c r="Q870"/>
    </row>
    <row r="871" spans="17:17" ht="14.25" customHeight="1">
      <c r="Q871"/>
    </row>
    <row r="872" spans="17:17" ht="14.25" customHeight="1">
      <c r="Q872"/>
    </row>
    <row r="873" spans="17:17" ht="14.25" customHeight="1">
      <c r="Q873"/>
    </row>
    <row r="874" spans="17:17" ht="14.25" customHeight="1">
      <c r="Q874"/>
    </row>
    <row r="875" spans="17:17" ht="14.25" customHeight="1">
      <c r="Q875"/>
    </row>
    <row r="876" spans="17:17" ht="14.25" customHeight="1">
      <c r="Q876"/>
    </row>
    <row r="877" spans="17:17" ht="14.25" customHeight="1">
      <c r="Q877"/>
    </row>
    <row r="878" spans="17:17" ht="14.25" customHeight="1">
      <c r="Q878"/>
    </row>
    <row r="879" spans="17:17" ht="14.25" customHeight="1">
      <c r="Q879"/>
    </row>
    <row r="880" spans="17:17" ht="14.25" customHeight="1">
      <c r="Q880"/>
    </row>
    <row r="881" spans="17:17" ht="14.25" customHeight="1">
      <c r="Q881"/>
    </row>
    <row r="882" spans="17:17" ht="14.25" customHeight="1">
      <c r="Q882"/>
    </row>
    <row r="883" spans="17:17" ht="14.25" customHeight="1">
      <c r="Q883"/>
    </row>
    <row r="884" spans="17:17" ht="14.25" customHeight="1">
      <c r="Q884"/>
    </row>
    <row r="885" spans="17:17" ht="14.25" customHeight="1">
      <c r="Q885"/>
    </row>
    <row r="886" spans="17:17" ht="14.25" customHeight="1">
      <c r="Q886"/>
    </row>
    <row r="887" spans="17:17" ht="14.25" customHeight="1">
      <c r="Q887"/>
    </row>
    <row r="888" spans="17:17" ht="14.25" customHeight="1">
      <c r="Q888"/>
    </row>
    <row r="889" spans="17:17" ht="14.25" customHeight="1">
      <c r="Q889"/>
    </row>
    <row r="890" spans="17:17" ht="14.25" customHeight="1">
      <c r="Q890"/>
    </row>
    <row r="891" spans="17:17" ht="14.25" customHeight="1">
      <c r="Q891"/>
    </row>
    <row r="892" spans="17:17" ht="14.25" customHeight="1">
      <c r="Q892"/>
    </row>
    <row r="893" spans="17:17" ht="14.25" customHeight="1">
      <c r="Q893"/>
    </row>
    <row r="894" spans="17:17" ht="14.25" customHeight="1">
      <c r="Q894"/>
    </row>
    <row r="895" spans="17:17" ht="14.25" customHeight="1">
      <c r="Q895"/>
    </row>
    <row r="896" spans="17:17" ht="14.25" customHeight="1">
      <c r="Q896"/>
    </row>
    <row r="897" spans="17:17" ht="14.25" customHeight="1">
      <c r="Q897"/>
    </row>
    <row r="898" spans="17:17" ht="14.25" customHeight="1">
      <c r="Q898"/>
    </row>
    <row r="899" spans="17:17" ht="14.25" customHeight="1">
      <c r="Q899"/>
    </row>
    <row r="900" spans="17:17" ht="14.25" customHeight="1">
      <c r="Q900"/>
    </row>
    <row r="901" spans="17:17" ht="14.25" customHeight="1">
      <c r="Q901"/>
    </row>
    <row r="902" spans="17:17" ht="14.25" customHeight="1">
      <c r="Q902"/>
    </row>
    <row r="903" spans="17:17" ht="14.25" customHeight="1">
      <c r="Q903"/>
    </row>
    <row r="904" spans="17:17" ht="14.25" customHeight="1">
      <c r="Q904"/>
    </row>
    <row r="905" spans="17:17" ht="14.25" customHeight="1">
      <c r="Q905"/>
    </row>
    <row r="906" spans="17:17" ht="14.25" customHeight="1">
      <c r="Q906"/>
    </row>
    <row r="907" spans="17:17" ht="14.25" customHeight="1">
      <c r="Q907"/>
    </row>
    <row r="908" spans="17:17" ht="14.25" customHeight="1">
      <c r="Q908"/>
    </row>
    <row r="909" spans="17:17" ht="14.25" customHeight="1">
      <c r="Q909"/>
    </row>
    <row r="910" spans="17:17" ht="14.25" customHeight="1">
      <c r="Q910"/>
    </row>
    <row r="911" spans="17:17" ht="14.25" customHeight="1">
      <c r="Q911"/>
    </row>
    <row r="912" spans="17:17" ht="14.25" customHeight="1">
      <c r="Q912"/>
    </row>
    <row r="913" spans="17:17" ht="14.25" customHeight="1">
      <c r="Q913"/>
    </row>
    <row r="914" spans="17:17" ht="14.25" customHeight="1">
      <c r="Q914"/>
    </row>
    <row r="915" spans="17:17" ht="14.25" customHeight="1">
      <c r="Q915"/>
    </row>
    <row r="916" spans="17:17" ht="14.25" customHeight="1">
      <c r="Q916"/>
    </row>
    <row r="917" spans="17:17" ht="14.25" customHeight="1">
      <c r="Q917"/>
    </row>
    <row r="918" spans="17:17" ht="14.25" customHeight="1">
      <c r="Q918"/>
    </row>
    <row r="919" spans="17:17" ht="14.25" customHeight="1">
      <c r="Q919"/>
    </row>
    <row r="920" spans="17:17" ht="14.25" customHeight="1">
      <c r="Q920"/>
    </row>
    <row r="921" spans="17:17" ht="14.25" customHeight="1">
      <c r="Q921"/>
    </row>
    <row r="922" spans="17:17" ht="14.25" customHeight="1">
      <c r="Q922"/>
    </row>
    <row r="923" spans="17:17" ht="14.25" customHeight="1">
      <c r="Q923"/>
    </row>
    <row r="924" spans="17:17" ht="14.25" customHeight="1">
      <c r="Q924"/>
    </row>
    <row r="925" spans="17:17" ht="14.25" customHeight="1">
      <c r="Q925"/>
    </row>
    <row r="926" spans="17:17" ht="14.25" customHeight="1">
      <c r="Q926"/>
    </row>
    <row r="927" spans="17:17" ht="14.25" customHeight="1">
      <c r="Q927"/>
    </row>
    <row r="928" spans="17:17" ht="14.25" customHeight="1">
      <c r="Q928"/>
    </row>
    <row r="929" spans="17:17" ht="14.25" customHeight="1">
      <c r="Q929"/>
    </row>
    <row r="930" spans="17:17" ht="14.25" customHeight="1">
      <c r="Q930"/>
    </row>
    <row r="931" spans="17:17" ht="14.25" customHeight="1">
      <c r="Q931"/>
    </row>
    <row r="932" spans="17:17" ht="14.25" customHeight="1">
      <c r="Q932"/>
    </row>
    <row r="933" spans="17:17" ht="14.25" customHeight="1">
      <c r="Q933"/>
    </row>
    <row r="934" spans="17:17" ht="14.25" customHeight="1">
      <c r="Q934"/>
    </row>
    <row r="935" spans="17:17" ht="14.25" customHeight="1">
      <c r="Q935"/>
    </row>
    <row r="936" spans="17:17" ht="14.25" customHeight="1">
      <c r="Q936"/>
    </row>
    <row r="937" spans="17:17" ht="14.25" customHeight="1">
      <c r="Q937"/>
    </row>
    <row r="938" spans="17:17" ht="14.25" customHeight="1">
      <c r="Q938"/>
    </row>
    <row r="939" spans="17:17" ht="14.25" customHeight="1">
      <c r="Q939"/>
    </row>
    <row r="940" spans="17:17" ht="14.25" customHeight="1">
      <c r="Q940"/>
    </row>
    <row r="941" spans="17:17" ht="14.25" customHeight="1">
      <c r="Q941"/>
    </row>
    <row r="942" spans="17:17" ht="14.25" customHeight="1">
      <c r="Q942"/>
    </row>
    <row r="943" spans="17:17" ht="14.25" customHeight="1">
      <c r="Q943"/>
    </row>
    <row r="944" spans="17:17" ht="14.25" customHeight="1">
      <c r="Q944"/>
    </row>
    <row r="945" spans="17:17" ht="14.25" customHeight="1">
      <c r="Q945"/>
    </row>
    <row r="946" spans="17:17" ht="14.25" customHeight="1">
      <c r="Q946"/>
    </row>
    <row r="947" spans="17:17" ht="14.25" customHeight="1">
      <c r="Q947"/>
    </row>
    <row r="948" spans="17:17" ht="14.25" customHeight="1">
      <c r="Q948"/>
    </row>
    <row r="949" spans="17:17" ht="14.25" customHeight="1">
      <c r="Q949"/>
    </row>
    <row r="950" spans="17:17" ht="14.25" customHeight="1">
      <c r="Q950"/>
    </row>
    <row r="951" spans="17:17" ht="14.25" customHeight="1">
      <c r="Q951"/>
    </row>
    <row r="952" spans="17:17" ht="14.25" customHeight="1">
      <c r="Q952"/>
    </row>
    <row r="953" spans="17:17" ht="14.25" customHeight="1">
      <c r="Q953"/>
    </row>
    <row r="954" spans="17:17" ht="14.25" customHeight="1">
      <c r="Q954"/>
    </row>
    <row r="955" spans="17:17" ht="14.25" customHeight="1">
      <c r="Q955"/>
    </row>
    <row r="956" spans="17:17" ht="14.25" customHeight="1">
      <c r="Q956"/>
    </row>
    <row r="957" spans="17:17" ht="14.25" customHeight="1">
      <c r="Q957"/>
    </row>
    <row r="958" spans="17:17" ht="14.25" customHeight="1">
      <c r="Q958"/>
    </row>
    <row r="959" spans="17:17" ht="14.25" customHeight="1">
      <c r="Q959"/>
    </row>
    <row r="960" spans="17:17" ht="14.25" customHeight="1">
      <c r="Q960"/>
    </row>
    <row r="961" spans="17:17" ht="14.25" customHeight="1">
      <c r="Q961"/>
    </row>
    <row r="962" spans="17:17" ht="14.25" customHeight="1">
      <c r="Q962"/>
    </row>
    <row r="963" spans="17:17" ht="14.25" customHeight="1">
      <c r="Q963"/>
    </row>
    <row r="964" spans="17:17" ht="14.25" customHeight="1">
      <c r="Q964"/>
    </row>
    <row r="965" spans="17:17" ht="14.25" customHeight="1">
      <c r="Q965"/>
    </row>
    <row r="966" spans="17:17" ht="14.25" customHeight="1">
      <c r="Q966"/>
    </row>
    <row r="967" spans="17:17" ht="14.25" customHeight="1">
      <c r="Q967"/>
    </row>
    <row r="968" spans="17:17" ht="14.25" customHeight="1">
      <c r="Q968"/>
    </row>
    <row r="969" spans="17:17" ht="14.25" customHeight="1">
      <c r="Q969"/>
    </row>
    <row r="970" spans="17:17" ht="14.25" customHeight="1">
      <c r="Q970"/>
    </row>
    <row r="971" spans="17:17" ht="14.25" customHeight="1">
      <c r="Q971"/>
    </row>
    <row r="972" spans="17:17" ht="14.25" customHeight="1">
      <c r="Q972"/>
    </row>
    <row r="973" spans="17:17" ht="14.25" customHeight="1">
      <c r="Q973"/>
    </row>
    <row r="974" spans="17:17" ht="14.25" customHeight="1">
      <c r="Q974"/>
    </row>
    <row r="975" spans="17:17" ht="14.25" customHeight="1">
      <c r="Q975"/>
    </row>
    <row r="976" spans="17:17" ht="14.25" customHeight="1">
      <c r="Q976"/>
    </row>
    <row r="977" spans="17:17" ht="14.25" customHeight="1">
      <c r="Q977"/>
    </row>
    <row r="978" spans="17:17" ht="14.25" customHeight="1">
      <c r="Q978"/>
    </row>
    <row r="979" spans="17:17" ht="14.25" customHeight="1">
      <c r="Q979"/>
    </row>
    <row r="980" spans="17:17" ht="14.25" customHeight="1">
      <c r="Q980"/>
    </row>
    <row r="981" spans="17:17" ht="14.25" customHeight="1">
      <c r="Q981"/>
    </row>
    <row r="982" spans="17:17" ht="14.25" customHeight="1">
      <c r="Q982"/>
    </row>
    <row r="983" spans="17:17" ht="14.25" customHeight="1">
      <c r="Q983"/>
    </row>
    <row r="984" spans="17:17" ht="14.25" customHeight="1">
      <c r="Q984"/>
    </row>
    <row r="985" spans="17:17" ht="14.25" customHeight="1">
      <c r="Q985"/>
    </row>
    <row r="986" spans="17:17" ht="14.25" customHeight="1">
      <c r="Q986"/>
    </row>
    <row r="987" spans="17:17" ht="14.25" customHeight="1">
      <c r="Q987"/>
    </row>
    <row r="988" spans="17:17" ht="14.25" customHeight="1">
      <c r="Q988"/>
    </row>
    <row r="989" spans="17:17" ht="14.25" customHeight="1">
      <c r="Q989"/>
    </row>
    <row r="990" spans="17:17" ht="14.25" customHeight="1">
      <c r="Q990"/>
    </row>
    <row r="991" spans="17:17" ht="14.25" customHeight="1">
      <c r="Q991"/>
    </row>
    <row r="992" spans="17:17" ht="14.25" customHeight="1">
      <c r="Q992"/>
    </row>
    <row r="993" spans="17:17" ht="14.25" customHeight="1">
      <c r="Q993"/>
    </row>
    <row r="994" spans="17:17" ht="14.25" customHeight="1">
      <c r="Q994"/>
    </row>
    <row r="995" spans="17:17" ht="14.25" customHeight="1">
      <c r="Q995"/>
    </row>
    <row r="996" spans="17:17" ht="14.25" customHeight="1">
      <c r="Q996"/>
    </row>
    <row r="997" spans="17:17" ht="14.25" customHeight="1">
      <c r="Q997"/>
    </row>
    <row r="998" spans="17:17" ht="14.25" customHeight="1">
      <c r="Q998"/>
    </row>
    <row r="999" spans="17:17" ht="14.25" customHeight="1">
      <c r="Q999"/>
    </row>
    <row r="1000" spans="17:17" ht="14.25" customHeight="1">
      <c r="Q1000"/>
    </row>
    <row r="1001" spans="17:17" ht="14.25" customHeight="1">
      <c r="Q1001"/>
    </row>
    <row r="1002" spans="17:17" ht="14.25" customHeight="1">
      <c r="Q1002"/>
    </row>
    <row r="1003" spans="17:17" ht="14.25" customHeight="1">
      <c r="Q1003"/>
    </row>
    <row r="1004" spans="17:17" ht="14.25" customHeight="1">
      <c r="Q1004"/>
    </row>
    <row r="1005" spans="17:17" ht="14.25" customHeight="1">
      <c r="Q1005"/>
    </row>
  </sheetData>
  <mergeCells count="392">
    <mergeCell ref="X26:X28"/>
    <mergeCell ref="Y26:Y28"/>
    <mergeCell ref="Z26:Z28"/>
    <mergeCell ref="R26:R28"/>
    <mergeCell ref="S26:S28"/>
    <mergeCell ref="T26:T28"/>
    <mergeCell ref="U26:U28"/>
    <mergeCell ref="V26:V28"/>
    <mergeCell ref="W26:W28"/>
    <mergeCell ref="Y22:Y25"/>
    <mergeCell ref="Z22:Z25"/>
    <mergeCell ref="J26:J28"/>
    <mergeCell ref="K26:K28"/>
    <mergeCell ref="L26:L28"/>
    <mergeCell ref="M26:M28"/>
    <mergeCell ref="N26:N28"/>
    <mergeCell ref="O26:O28"/>
    <mergeCell ref="P26:P28"/>
    <mergeCell ref="Q26:Q28"/>
    <mergeCell ref="S22:S25"/>
    <mergeCell ref="T22:T25"/>
    <mergeCell ref="U22:U25"/>
    <mergeCell ref="V22:V25"/>
    <mergeCell ref="W22:W25"/>
    <mergeCell ref="X22:X25"/>
    <mergeCell ref="Z17:Z19"/>
    <mergeCell ref="J22:J25"/>
    <mergeCell ref="K22:K25"/>
    <mergeCell ref="L22:L25"/>
    <mergeCell ref="M22:M25"/>
    <mergeCell ref="N22:N25"/>
    <mergeCell ref="O22:O25"/>
    <mergeCell ref="P22:P25"/>
    <mergeCell ref="Q22:Q25"/>
    <mergeCell ref="R22:R25"/>
    <mergeCell ref="T17:T19"/>
    <mergeCell ref="U17:U19"/>
    <mergeCell ref="V17:V19"/>
    <mergeCell ref="W17:W19"/>
    <mergeCell ref="X17:X19"/>
    <mergeCell ref="Y17:Y19"/>
    <mergeCell ref="N17:N19"/>
    <mergeCell ref="O17:O19"/>
    <mergeCell ref="P17:P19"/>
    <mergeCell ref="Q17:Q19"/>
    <mergeCell ref="R17:R19"/>
    <mergeCell ref="S17:S19"/>
    <mergeCell ref="I22:I25"/>
    <mergeCell ref="I26:I28"/>
    <mergeCell ref="J17:J19"/>
    <mergeCell ref="K17:K19"/>
    <mergeCell ref="L17:L19"/>
    <mergeCell ref="M17:M19"/>
    <mergeCell ref="U9:U11"/>
    <mergeCell ref="V9:V11"/>
    <mergeCell ref="W9:W11"/>
    <mergeCell ref="X9:X11"/>
    <mergeCell ref="Y9:Y11"/>
    <mergeCell ref="Z9:Z11"/>
    <mergeCell ref="O9:O11"/>
    <mergeCell ref="P9:P11"/>
    <mergeCell ref="Q9:Q11"/>
    <mergeCell ref="R9:R11"/>
    <mergeCell ref="S9:S11"/>
    <mergeCell ref="T9:T11"/>
    <mergeCell ref="U7:U8"/>
    <mergeCell ref="V7:V8"/>
    <mergeCell ref="W7:W8"/>
    <mergeCell ref="X7:X8"/>
    <mergeCell ref="Y7:Y8"/>
    <mergeCell ref="Z7:Z8"/>
    <mergeCell ref="O7:O8"/>
    <mergeCell ref="P7:P8"/>
    <mergeCell ref="Q7:Q8"/>
    <mergeCell ref="R7:R8"/>
    <mergeCell ref="S7:S8"/>
    <mergeCell ref="T7:T8"/>
    <mergeCell ref="J7:J12"/>
    <mergeCell ref="K7:K8"/>
    <mergeCell ref="K9:K11"/>
    <mergeCell ref="L7:L8"/>
    <mergeCell ref="M7:M8"/>
    <mergeCell ref="N7:N8"/>
    <mergeCell ref="L9:L11"/>
    <mergeCell ref="M9:M11"/>
    <mergeCell ref="N9:N11"/>
    <mergeCell ref="Y13:Y14"/>
    <mergeCell ref="Z13:Z14"/>
    <mergeCell ref="S13:S14"/>
    <mergeCell ref="T13:T14"/>
    <mergeCell ref="U13:U14"/>
    <mergeCell ref="V13:V14"/>
    <mergeCell ref="W13:W14"/>
    <mergeCell ref="X13:X14"/>
    <mergeCell ref="M13:M14"/>
    <mergeCell ref="N13:N14"/>
    <mergeCell ref="O13:O14"/>
    <mergeCell ref="P13:P14"/>
    <mergeCell ref="Q13:Q14"/>
    <mergeCell ref="R13:R14"/>
    <mergeCell ref="V29:V31"/>
    <mergeCell ref="W29:W31"/>
    <mergeCell ref="X29:X31"/>
    <mergeCell ref="Y29:Y31"/>
    <mergeCell ref="H15:H28"/>
    <mergeCell ref="H13:H14"/>
    <mergeCell ref="I13:I14"/>
    <mergeCell ref="J13:J14"/>
    <mergeCell ref="K13:K14"/>
    <mergeCell ref="L13:L14"/>
    <mergeCell ref="P29:P31"/>
    <mergeCell ref="Q29:Q31"/>
    <mergeCell ref="R29:R31"/>
    <mergeCell ref="S29:S31"/>
    <mergeCell ref="T29:T31"/>
    <mergeCell ref="U29:U31"/>
    <mergeCell ref="J29:J31"/>
    <mergeCell ref="K29:K31"/>
    <mergeCell ref="L29:L31"/>
    <mergeCell ref="M29:M31"/>
    <mergeCell ref="N29:N31"/>
    <mergeCell ref="O29:O31"/>
    <mergeCell ref="G7:G12"/>
    <mergeCell ref="G13:G14"/>
    <mergeCell ref="G15:G28"/>
    <mergeCell ref="G29:G31"/>
    <mergeCell ref="H29:H31"/>
    <mergeCell ref="I29:I31"/>
    <mergeCell ref="H7:H12"/>
    <mergeCell ref="I7:I12"/>
    <mergeCell ref="I15:I16"/>
    <mergeCell ref="I17:I19"/>
    <mergeCell ref="T55:T57"/>
    <mergeCell ref="U55:U57"/>
    <mergeCell ref="V55:V57"/>
    <mergeCell ref="W55:W57"/>
    <mergeCell ref="X55:X57"/>
    <mergeCell ref="Y55:Y57"/>
    <mergeCell ref="N55:N57"/>
    <mergeCell ref="O55:O57"/>
    <mergeCell ref="P55:P57"/>
    <mergeCell ref="Q55:Q57"/>
    <mergeCell ref="R55:R57"/>
    <mergeCell ref="S55:S57"/>
    <mergeCell ref="H55:H57"/>
    <mergeCell ref="I55:I57"/>
    <mergeCell ref="J55:J57"/>
    <mergeCell ref="K55:K57"/>
    <mergeCell ref="L55:L57"/>
    <mergeCell ref="M55:M57"/>
    <mergeCell ref="T52:T54"/>
    <mergeCell ref="U52:U54"/>
    <mergeCell ref="V52:V54"/>
    <mergeCell ref="W52:W54"/>
    <mergeCell ref="X52:X54"/>
    <mergeCell ref="Y52:Y54"/>
    <mergeCell ref="N52:N54"/>
    <mergeCell ref="O52:O54"/>
    <mergeCell ref="P52:P54"/>
    <mergeCell ref="Q52:Q54"/>
    <mergeCell ref="R52:R54"/>
    <mergeCell ref="S52:S54"/>
    <mergeCell ref="Y48:Y51"/>
    <mergeCell ref="Z48:Z51"/>
    <mergeCell ref="G52:G54"/>
    <mergeCell ref="G55:G57"/>
    <mergeCell ref="H52:H54"/>
    <mergeCell ref="I52:I54"/>
    <mergeCell ref="J52:J54"/>
    <mergeCell ref="K52:K54"/>
    <mergeCell ref="L52:L54"/>
    <mergeCell ref="M52:M54"/>
    <mergeCell ref="S48:S51"/>
    <mergeCell ref="T48:T51"/>
    <mergeCell ref="U48:U51"/>
    <mergeCell ref="V48:V51"/>
    <mergeCell ref="W48:W51"/>
    <mergeCell ref="X48:X51"/>
    <mergeCell ref="M48:M51"/>
    <mergeCell ref="N48:N51"/>
    <mergeCell ref="O48:O51"/>
    <mergeCell ref="P48:P51"/>
    <mergeCell ref="Q48:Q51"/>
    <mergeCell ref="R48:R51"/>
    <mergeCell ref="W43:W47"/>
    <mergeCell ref="X43:X47"/>
    <mergeCell ref="Y43:Y47"/>
    <mergeCell ref="Z43:Z47"/>
    <mergeCell ref="G48:G51"/>
    <mergeCell ref="H48:H51"/>
    <mergeCell ref="I48:I51"/>
    <mergeCell ref="J48:J51"/>
    <mergeCell ref="K48:K51"/>
    <mergeCell ref="L48:L51"/>
    <mergeCell ref="Q43:Q47"/>
    <mergeCell ref="R43:R47"/>
    <mergeCell ref="S43:S47"/>
    <mergeCell ref="T43:T47"/>
    <mergeCell ref="U43:U47"/>
    <mergeCell ref="V43:V47"/>
    <mergeCell ref="J43:J47"/>
    <mergeCell ref="K43:K47"/>
    <mergeCell ref="L43:L47"/>
    <mergeCell ref="N43:N47"/>
    <mergeCell ref="O43:O47"/>
    <mergeCell ref="P43:P47"/>
    <mergeCell ref="U58:U59"/>
    <mergeCell ref="V58:V59"/>
    <mergeCell ref="W58:W59"/>
    <mergeCell ref="X58:X59"/>
    <mergeCell ref="Y58:Y59"/>
    <mergeCell ref="Z58:Z59"/>
    <mergeCell ref="O58:O59"/>
    <mergeCell ref="P58:P59"/>
    <mergeCell ref="Q58:Q59"/>
    <mergeCell ref="R58:R59"/>
    <mergeCell ref="S58:S59"/>
    <mergeCell ref="T58:T59"/>
    <mergeCell ref="Y60:Y61"/>
    <mergeCell ref="Z60:Z61"/>
    <mergeCell ref="G58:G59"/>
    <mergeCell ref="H58:H59"/>
    <mergeCell ref="I58:I59"/>
    <mergeCell ref="J58:J59"/>
    <mergeCell ref="K58:K59"/>
    <mergeCell ref="L58:L59"/>
    <mergeCell ref="M58:M59"/>
    <mergeCell ref="N58:N59"/>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U62:U63"/>
    <mergeCell ref="V62:V63"/>
    <mergeCell ref="W62:W63"/>
    <mergeCell ref="X62:X63"/>
    <mergeCell ref="Y62:Y63"/>
    <mergeCell ref="Z62:Z63"/>
    <mergeCell ref="O62:O63"/>
    <mergeCell ref="P62:P63"/>
    <mergeCell ref="Q62:Q63"/>
    <mergeCell ref="R62:R63"/>
    <mergeCell ref="S62:S63"/>
    <mergeCell ref="T62:T63"/>
    <mergeCell ref="Y64:Y65"/>
    <mergeCell ref="Z64:Z65"/>
    <mergeCell ref="G62:G63"/>
    <mergeCell ref="H62:H63"/>
    <mergeCell ref="I62:I63"/>
    <mergeCell ref="J62:J63"/>
    <mergeCell ref="K62:K63"/>
    <mergeCell ref="L62:L63"/>
    <mergeCell ref="M62:M63"/>
    <mergeCell ref="N62:N63"/>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Y39:Y41"/>
    <mergeCell ref="G43:G47"/>
    <mergeCell ref="H43:H47"/>
    <mergeCell ref="I43:I47"/>
    <mergeCell ref="S39:S41"/>
    <mergeCell ref="T39:T41"/>
    <mergeCell ref="U39:U41"/>
    <mergeCell ref="V39:V41"/>
    <mergeCell ref="W39:W41"/>
    <mergeCell ref="X39:X41"/>
    <mergeCell ref="M39:M41"/>
    <mergeCell ref="N39:N41"/>
    <mergeCell ref="O39:O41"/>
    <mergeCell ref="P39:P41"/>
    <mergeCell ref="Q39:Q41"/>
    <mergeCell ref="R39:R41"/>
    <mergeCell ref="V37:V38"/>
    <mergeCell ref="W37:W38"/>
    <mergeCell ref="X37:X38"/>
    <mergeCell ref="Y37:Y38"/>
    <mergeCell ref="G39:G41"/>
    <mergeCell ref="H39:H41"/>
    <mergeCell ref="I39:I41"/>
    <mergeCell ref="J39:J41"/>
    <mergeCell ref="K39:K41"/>
    <mergeCell ref="L39:L41"/>
    <mergeCell ref="P37:P38"/>
    <mergeCell ref="Q37:Q38"/>
    <mergeCell ref="R37:R38"/>
    <mergeCell ref="S37:S38"/>
    <mergeCell ref="T37:T38"/>
    <mergeCell ref="U37:U38"/>
    <mergeCell ref="Z35:Z36"/>
    <mergeCell ref="G37:G38"/>
    <mergeCell ref="H37:H38"/>
    <mergeCell ref="I37:I38"/>
    <mergeCell ref="J37:J38"/>
    <mergeCell ref="K37:K38"/>
    <mergeCell ref="L37:L38"/>
    <mergeCell ref="M37:M38"/>
    <mergeCell ref="N37:N38"/>
    <mergeCell ref="O37:O38"/>
    <mergeCell ref="T35:T36"/>
    <mergeCell ref="U35:U36"/>
    <mergeCell ref="V35:V36"/>
    <mergeCell ref="W35:W36"/>
    <mergeCell ref="X35:X36"/>
    <mergeCell ref="Y35:Y36"/>
    <mergeCell ref="N35:N36"/>
    <mergeCell ref="O35:O36"/>
    <mergeCell ref="P35:P36"/>
    <mergeCell ref="Q35:Q36"/>
    <mergeCell ref="R35:R36"/>
    <mergeCell ref="S35:S36"/>
    <mergeCell ref="V32:V34"/>
    <mergeCell ref="W32:W34"/>
    <mergeCell ref="X32:X34"/>
    <mergeCell ref="Y32:Y34"/>
    <mergeCell ref="H35:H36"/>
    <mergeCell ref="I35:I36"/>
    <mergeCell ref="J35:J36"/>
    <mergeCell ref="K35:K36"/>
    <mergeCell ref="L35:L36"/>
    <mergeCell ref="M35:M36"/>
    <mergeCell ref="P32:P34"/>
    <mergeCell ref="Q32:Q34"/>
    <mergeCell ref="R32:R34"/>
    <mergeCell ref="S32:S34"/>
    <mergeCell ref="T32:T34"/>
    <mergeCell ref="U32:U34"/>
    <mergeCell ref="J32:J34"/>
    <mergeCell ref="K32:K34"/>
    <mergeCell ref="L32:L34"/>
    <mergeCell ref="M32:M34"/>
    <mergeCell ref="N32:N34"/>
    <mergeCell ref="O32:O34"/>
    <mergeCell ref="G32:G34"/>
    <mergeCell ref="G35:G36"/>
    <mergeCell ref="H32:H34"/>
    <mergeCell ref="I32:I34"/>
    <mergeCell ref="C37:C41"/>
    <mergeCell ref="B32:B36"/>
    <mergeCell ref="C32:C36"/>
    <mergeCell ref="D32:D36"/>
    <mergeCell ref="E32:E36"/>
    <mergeCell ref="F32:F36"/>
    <mergeCell ref="F37:F41"/>
    <mergeCell ref="E37:E41"/>
    <mergeCell ref="D37:D41"/>
    <mergeCell ref="A42:A65"/>
    <mergeCell ref="B7:B31"/>
    <mergeCell ref="C7:C31"/>
    <mergeCell ref="D7:D31"/>
    <mergeCell ref="E7:E31"/>
    <mergeCell ref="F7:F31"/>
    <mergeCell ref="A7:A31"/>
    <mergeCell ref="A32:A36"/>
    <mergeCell ref="A37:A41"/>
    <mergeCell ref="B37:B41"/>
    <mergeCell ref="M43:M47"/>
    <mergeCell ref="B42:B65"/>
    <mergeCell ref="C42:C65"/>
    <mergeCell ref="D42:D65"/>
    <mergeCell ref="E42:E65"/>
    <mergeCell ref="F42:F65"/>
    <mergeCell ref="AI5:BC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Ajustes</vt:lpstr>
      <vt:lpstr>codigos productos</vt:lpstr>
      <vt:lpstr>Hoja2</vt:lpstr>
      <vt:lpstr>V3</vt:lpstr>
      <vt:lpstr>PAI 2025 Accesible</vt:lpstr>
      <vt:lpstr>PAI 2025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CAMILO MALPICA CARDENAS</dc:creator>
  <cp:keywords/>
  <dc:description/>
  <cp:lastModifiedBy>Maria Victoria Losada Trujillo</cp:lastModifiedBy>
  <cp:revision/>
  <dcterms:created xsi:type="dcterms:W3CDTF">2024-06-24T16:42:35Z</dcterms:created>
  <dcterms:modified xsi:type="dcterms:W3CDTF">2025-01-31T19:44:39Z</dcterms:modified>
  <cp:category/>
  <cp:contentStatus/>
</cp:coreProperties>
</file>