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RESUPUESTO\2024 PPTO\INFORMES_2024\EJECUCION_PRESUPUESTAL_2024\4. ABRIL_2024\"/>
    </mc:Choice>
  </mc:AlternateContent>
  <bookViews>
    <workbookView xWindow="0" yWindow="0" windowWidth="28800" windowHeight="11430"/>
  </bookViews>
  <sheets>
    <sheet name="EjecucionAgregada" sheetId="1" r:id="rId1"/>
    <sheet name="Analisis" sheetId="2" state="hidden" r:id="rId2"/>
    <sheet name="Hoja2" sheetId="6" state="hidden" r:id="rId3"/>
    <sheet name="Reservas" sheetId="3" state="hidden" r:id="rId4"/>
    <sheet name="ADMON_RECURSOS" sheetId="4" state="hidden" r:id="rId5"/>
  </sheets>
  <externalReferences>
    <externalReference r:id="rId6"/>
  </externalReferences>
  <definedNames>
    <definedName name="_xlnm._FilterDatabase" localSheetId="4" hidden="1">ADMON_RECURSOS!$A$1:$AA$65</definedName>
  </definedNames>
  <calcPr calcId="162913"/>
</workbook>
</file>

<file path=xl/calcChain.xml><?xml version="1.0" encoding="utf-8"?>
<calcChain xmlns="http://schemas.openxmlformats.org/spreadsheetml/2006/main">
  <c r="G14" i="6" l="1"/>
  <c r="J14" i="6"/>
  <c r="E36" i="6"/>
  <c r="I35" i="6"/>
  <c r="F35" i="6"/>
  <c r="C35" i="6"/>
  <c r="G35" i="6" s="1"/>
  <c r="I34" i="6"/>
  <c r="F34" i="6"/>
  <c r="D34" i="6"/>
  <c r="I33" i="6"/>
  <c r="F33" i="6"/>
  <c r="C33" i="6"/>
  <c r="J33" i="6" s="1"/>
  <c r="H32" i="6"/>
  <c r="H36" i="6" s="1"/>
  <c r="F32" i="6"/>
  <c r="C32" i="6"/>
  <c r="D32" i="6" s="1"/>
  <c r="I31" i="6"/>
  <c r="F31" i="6"/>
  <c r="D31" i="6"/>
  <c r="I30" i="6"/>
  <c r="F30" i="6"/>
  <c r="D30" i="6"/>
  <c r="I29" i="6"/>
  <c r="F29" i="6"/>
  <c r="D29" i="6"/>
  <c r="I28" i="6"/>
  <c r="F28" i="6"/>
  <c r="D28" i="6"/>
  <c r="I27" i="6"/>
  <c r="F27" i="6"/>
  <c r="C27" i="6"/>
  <c r="G27" i="6" s="1"/>
  <c r="J26" i="6"/>
  <c r="I26" i="6"/>
  <c r="G26" i="6"/>
  <c r="F26" i="6"/>
  <c r="D26" i="6"/>
  <c r="H17" i="6"/>
  <c r="I17" i="6" s="1"/>
  <c r="E17" i="6"/>
  <c r="F17" i="6" s="1"/>
  <c r="C17" i="6"/>
  <c r="H16" i="6"/>
  <c r="I16" i="6" s="1"/>
  <c r="E16" i="6"/>
  <c r="C16" i="6"/>
  <c r="H15" i="6"/>
  <c r="I15" i="6" s="1"/>
  <c r="E15" i="6"/>
  <c r="F15" i="6" s="1"/>
  <c r="C15" i="6"/>
  <c r="K15" i="6" s="1"/>
  <c r="L15" i="6" s="1"/>
  <c r="H14" i="6"/>
  <c r="I14" i="6" s="1"/>
  <c r="E14" i="6"/>
  <c r="C14" i="6"/>
  <c r="H13" i="6"/>
  <c r="I13" i="6" s="1"/>
  <c r="E13" i="6"/>
  <c r="F13" i="6" s="1"/>
  <c r="C13" i="6"/>
  <c r="D13" i="6" s="1"/>
  <c r="K12" i="6"/>
  <c r="K13" i="6" s="1"/>
  <c r="L13" i="6" s="1"/>
  <c r="I12" i="6"/>
  <c r="F12" i="6"/>
  <c r="D12" i="6"/>
  <c r="C11" i="6"/>
  <c r="K10" i="6"/>
  <c r="L10" i="6" s="1"/>
  <c r="J10" i="6"/>
  <c r="I10" i="6"/>
  <c r="G10" i="6"/>
  <c r="F10" i="6"/>
  <c r="D10" i="6"/>
  <c r="H9" i="6"/>
  <c r="I9" i="6" s="1"/>
  <c r="E9" i="6"/>
  <c r="K9" i="6" s="1"/>
  <c r="L9" i="6" s="1"/>
  <c r="D9" i="6"/>
  <c r="H8" i="6"/>
  <c r="I8" i="6" s="1"/>
  <c r="E8" i="6"/>
  <c r="F8" i="6" s="1"/>
  <c r="D8" i="6"/>
  <c r="H7" i="6"/>
  <c r="J7" i="6" s="1"/>
  <c r="E7" i="6"/>
  <c r="K7" i="6" s="1"/>
  <c r="L7" i="6" s="1"/>
  <c r="D7" i="6"/>
  <c r="H6" i="6"/>
  <c r="J6" i="6" s="1"/>
  <c r="E6" i="6"/>
  <c r="F6" i="6" s="1"/>
  <c r="D6" i="6"/>
  <c r="H5" i="6"/>
  <c r="E5" i="6"/>
  <c r="K5" i="6" s="1"/>
  <c r="D5" i="6"/>
  <c r="K16" i="6" l="1"/>
  <c r="L16" i="6" s="1"/>
  <c r="D11" i="6"/>
  <c r="F7" i="6"/>
  <c r="C18" i="6"/>
  <c r="C19" i="6" s="1"/>
  <c r="D16" i="6"/>
  <c r="J8" i="6"/>
  <c r="J32" i="6"/>
  <c r="G6" i="6"/>
  <c r="I7" i="6"/>
  <c r="D14" i="6"/>
  <c r="K17" i="6"/>
  <c r="L17" i="6" s="1"/>
  <c r="J17" i="6"/>
  <c r="G32" i="6"/>
  <c r="D35" i="6"/>
  <c r="J35" i="6"/>
  <c r="J15" i="6"/>
  <c r="H11" i="6"/>
  <c r="K6" i="6"/>
  <c r="L6" i="6" s="1"/>
  <c r="G7" i="6"/>
  <c r="G16" i="6"/>
  <c r="F36" i="6"/>
  <c r="I32" i="6"/>
  <c r="I36" i="6" s="1"/>
  <c r="G33" i="6"/>
  <c r="L5" i="6"/>
  <c r="J11" i="6"/>
  <c r="I18" i="6"/>
  <c r="H18" i="6"/>
  <c r="J18" i="6" s="1"/>
  <c r="F5" i="6"/>
  <c r="J5" i="6"/>
  <c r="I6" i="6"/>
  <c r="G8" i="6"/>
  <c r="K8" i="6"/>
  <c r="L8" i="6" s="1"/>
  <c r="F9" i="6"/>
  <c r="J9" i="6"/>
  <c r="E11" i="6"/>
  <c r="L12" i="6"/>
  <c r="F14" i="6"/>
  <c r="D15" i="6"/>
  <c r="F16" i="6"/>
  <c r="J16" i="6"/>
  <c r="D17" i="6"/>
  <c r="D33" i="6"/>
  <c r="C36" i="6"/>
  <c r="G36" i="6" s="1"/>
  <c r="I5" i="6"/>
  <c r="G15" i="6"/>
  <c r="G17" i="6"/>
  <c r="E18" i="6"/>
  <c r="G18" i="6" s="1"/>
  <c r="D27" i="6"/>
  <c r="J27" i="6"/>
  <c r="G5" i="6"/>
  <c r="G9" i="6"/>
  <c r="K14" i="6"/>
  <c r="D18" i="6" l="1"/>
  <c r="D19" i="6" s="1"/>
  <c r="K11" i="6"/>
  <c r="D36" i="6"/>
  <c r="I11" i="6"/>
  <c r="I19" i="6" s="1"/>
  <c r="F18" i="6"/>
  <c r="K18" i="6"/>
  <c r="L18" i="6" s="1"/>
  <c r="L14" i="6"/>
  <c r="F11" i="6"/>
  <c r="E19" i="6"/>
  <c r="G19" i="6" s="1"/>
  <c r="G11" i="6"/>
  <c r="J36" i="6"/>
  <c r="H19" i="6"/>
  <c r="J19" i="6" s="1"/>
  <c r="K19" i="6" l="1"/>
  <c r="L19" i="6" s="1"/>
  <c r="L11" i="6"/>
  <c r="F19" i="6"/>
  <c r="W67" i="4" l="1"/>
  <c r="K18" i="2"/>
  <c r="I35" i="2"/>
  <c r="G29" i="2" l="1"/>
  <c r="U66" i="4"/>
  <c r="T66" i="4"/>
  <c r="V66" i="4"/>
  <c r="W66" i="4"/>
  <c r="S66" i="4"/>
  <c r="T9" i="3" l="1"/>
  <c r="T11" i="3" s="1"/>
  <c r="S9" i="3"/>
  <c r="U9" i="3"/>
  <c r="K17" i="2"/>
  <c r="K5" i="2"/>
  <c r="V9" i="3" l="1"/>
  <c r="G5" i="2" l="1"/>
  <c r="I20" i="2"/>
  <c r="E20" i="2"/>
  <c r="C20" i="2"/>
  <c r="I11" i="2"/>
  <c r="E11" i="2"/>
  <c r="I22" i="2" l="1"/>
  <c r="E22" i="2"/>
  <c r="I19" i="2"/>
  <c r="I18" i="2"/>
  <c r="I17" i="2"/>
  <c r="I16" i="2"/>
  <c r="E19" i="2"/>
  <c r="E18" i="2"/>
  <c r="E17" i="2"/>
  <c r="E16" i="2"/>
  <c r="C19" i="2"/>
  <c r="C18" i="2"/>
  <c r="C17" i="2"/>
  <c r="C16" i="2"/>
  <c r="I9" i="2"/>
  <c r="E9" i="2"/>
  <c r="I8" i="2"/>
  <c r="E8" i="2"/>
  <c r="I7" i="2"/>
  <c r="E7" i="2"/>
  <c r="I6" i="2"/>
  <c r="E6" i="2"/>
  <c r="I5" i="2"/>
  <c r="E5" i="2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5" i="1"/>
  <c r="Y19" i="1"/>
  <c r="U19" i="1" l="1"/>
  <c r="V19" i="1"/>
  <c r="W19" i="1"/>
  <c r="X19" i="1"/>
  <c r="Z19" i="1"/>
  <c r="AA19" i="1"/>
  <c r="T19" i="1"/>
  <c r="F8" i="2" l="1"/>
  <c r="J8" i="2"/>
  <c r="F7" i="2"/>
  <c r="I39" i="2"/>
  <c r="E39" i="2"/>
  <c r="J38" i="2"/>
  <c r="F38" i="2"/>
  <c r="C38" i="2"/>
  <c r="K38" i="2" s="1"/>
  <c r="J37" i="2"/>
  <c r="F37" i="2"/>
  <c r="D37" i="2"/>
  <c r="J36" i="2"/>
  <c r="F36" i="2"/>
  <c r="C36" i="2"/>
  <c r="G36" i="2" s="1"/>
  <c r="J35" i="2"/>
  <c r="J39" i="2" s="1"/>
  <c r="F35" i="2"/>
  <c r="C35" i="2"/>
  <c r="J34" i="2"/>
  <c r="F34" i="2"/>
  <c r="D34" i="2"/>
  <c r="J33" i="2"/>
  <c r="F33" i="2"/>
  <c r="D33" i="2"/>
  <c r="J32" i="2"/>
  <c r="F32" i="2"/>
  <c r="D32" i="2"/>
  <c r="J31" i="2"/>
  <c r="F31" i="2"/>
  <c r="D31" i="2"/>
  <c r="J30" i="2"/>
  <c r="F30" i="2"/>
  <c r="C30" i="2"/>
  <c r="G30" i="2" s="1"/>
  <c r="K29" i="2"/>
  <c r="J29" i="2"/>
  <c r="F29" i="2"/>
  <c r="F39" i="2" s="1"/>
  <c r="D29" i="2"/>
  <c r="D19" i="2"/>
  <c r="J18" i="2"/>
  <c r="F18" i="2"/>
  <c r="G18" i="2"/>
  <c r="F17" i="2"/>
  <c r="M17" i="2"/>
  <c r="N17" i="2" s="1"/>
  <c r="J16" i="2"/>
  <c r="D16" i="2"/>
  <c r="J14" i="2"/>
  <c r="I14" i="2"/>
  <c r="E14" i="2"/>
  <c r="F14" i="2" s="1"/>
  <c r="C14" i="2"/>
  <c r="D14" i="2" s="1"/>
  <c r="N13" i="2"/>
  <c r="M13" i="2"/>
  <c r="M14" i="2" s="1"/>
  <c r="N14" i="2" s="1"/>
  <c r="J13" i="2"/>
  <c r="F13" i="2"/>
  <c r="D13" i="2"/>
  <c r="J10" i="2"/>
  <c r="F10" i="2"/>
  <c r="K10" i="2"/>
  <c r="K9" i="2"/>
  <c r="K8" i="2"/>
  <c r="K7" i="2"/>
  <c r="D5" i="2"/>
  <c r="D35" i="2" l="1"/>
  <c r="K35" i="2"/>
  <c r="D6" i="2"/>
  <c r="K6" i="2"/>
  <c r="C11" i="2"/>
  <c r="C22" i="2" s="1"/>
  <c r="G6" i="2"/>
  <c r="J9" i="2"/>
  <c r="K36" i="2"/>
  <c r="F9" i="2"/>
  <c r="D18" i="2"/>
  <c r="M9" i="2"/>
  <c r="N9" i="2" s="1"/>
  <c r="G38" i="2"/>
  <c r="D36" i="2"/>
  <c r="D8" i="2"/>
  <c r="M10" i="2"/>
  <c r="N10" i="2" s="1"/>
  <c r="K16" i="2"/>
  <c r="G19" i="2"/>
  <c r="C39" i="2"/>
  <c r="K39" i="2" s="1"/>
  <c r="G9" i="2"/>
  <c r="G35" i="2"/>
  <c r="K30" i="2"/>
  <c r="G17" i="2"/>
  <c r="J6" i="2"/>
  <c r="D9" i="2"/>
  <c r="G16" i="2"/>
  <c r="K19" i="2"/>
  <c r="M18" i="2"/>
  <c r="N18" i="2" s="1"/>
  <c r="G8" i="2"/>
  <c r="M5" i="2"/>
  <c r="N5" i="2" s="1"/>
  <c r="M8" i="2"/>
  <c r="N8" i="2" s="1"/>
  <c r="M7" i="2"/>
  <c r="N7" i="2" s="1"/>
  <c r="G7" i="2"/>
  <c r="M6" i="2"/>
  <c r="N6" i="2" s="1"/>
  <c r="J7" i="2"/>
  <c r="M16" i="2"/>
  <c r="J17" i="2"/>
  <c r="F19" i="2"/>
  <c r="F5" i="2"/>
  <c r="D10" i="2"/>
  <c r="D30" i="2"/>
  <c r="D38" i="2"/>
  <c r="F6" i="2"/>
  <c r="D7" i="2"/>
  <c r="G10" i="2"/>
  <c r="F16" i="2"/>
  <c r="D17" i="2"/>
  <c r="J19" i="2"/>
  <c r="J5" i="2"/>
  <c r="M19" i="2"/>
  <c r="N19" i="2" s="1"/>
  <c r="D39" i="2" l="1"/>
  <c r="G39" i="2"/>
  <c r="D20" i="2"/>
  <c r="G11" i="2"/>
  <c r="K11" i="2"/>
  <c r="D11" i="2"/>
  <c r="J20" i="2"/>
  <c r="J11" i="2"/>
  <c r="K20" i="2"/>
  <c r="G20" i="2"/>
  <c r="F20" i="2"/>
  <c r="M11" i="2"/>
  <c r="N11" i="2" s="1"/>
  <c r="F11" i="2"/>
  <c r="M20" i="2"/>
  <c r="N20" i="2" s="1"/>
  <c r="N16" i="2"/>
  <c r="G22" i="2"/>
  <c r="K22" i="2"/>
  <c r="D22" i="2" l="1"/>
  <c r="J22" i="2"/>
  <c r="F22" i="2"/>
  <c r="M22" i="2"/>
  <c r="N22" i="2" s="1"/>
</calcChain>
</file>

<file path=xl/sharedStrings.xml><?xml version="1.0" encoding="utf-8"?>
<sst xmlns="http://schemas.openxmlformats.org/spreadsheetml/2006/main" count="2124" uniqueCount="475">
  <si>
    <t>Año Fiscal:</t>
  </si>
  <si>
    <t/>
  </si>
  <si>
    <t>Vigencia:</t>
  </si>
  <si>
    <t>Actual</t>
  </si>
  <si>
    <t>Periodo:</t>
  </si>
  <si>
    <t>Abril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</si>
  <si>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</si>
  <si>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</si>
  <si>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</si>
  <si>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</si>
  <si>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</si>
  <si>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</si>
  <si>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</si>
  <si>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</si>
  <si>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</si>
  <si>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</si>
  <si>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</si>
  <si>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</si>
  <si>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</si>
  <si>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</si>
  <si>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</si>
  <si>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</si>
  <si>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</si>
  <si>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</si>
  <si>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</si>
  <si>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</si>
  <si>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</si>
  <si>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</si>
  <si>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</si>
  <si>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</si>
  <si>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</si>
  <si>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</si>
  <si>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</si>
  <si>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02-09-00</t>
  </si>
  <si>
    <t xml:space="preserve">AGENCIA PRESIDENCIAL DE COOPERACION INTERNACIONAL DE COLOMBIA, APC - COLOMBIA 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</si>
  <si>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</si>
  <si>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</si>
  <si>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</si>
  <si>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</si>
  <si>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</si>
  <si>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</si>
  <si>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</si>
  <si>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</si>
  <si>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</si>
  <si>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</si>
  <si>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</si>
  <si>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</si>
  <si>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</si>
  <si>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</si>
  <si>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</si>
  <si>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A-03-02-02</t>
  </si>
  <si>
    <t>A ORGANIZACIONES INTERNACIONALES</t>
  </si>
  <si>
    <t>A-03-04-02-012</t>
  </si>
  <si>
    <t>04</t>
  </si>
  <si>
    <t>012</t>
  </si>
  <si>
    <t>INCAPACIDADES Y LICENCIAS DE MATERNIDAD Y PATERNIDAD (NO DE PENSIONES)</t>
  </si>
  <si>
    <t>A-08-01</t>
  </si>
  <si>
    <t>08</t>
  </si>
  <si>
    <t>IMPUESTOS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</si>
  <si>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</si>
  <si>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</si>
  <si>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</si>
  <si>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</si>
  <si>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</si>
  <si>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</si>
  <si>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</si>
  <si>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C-0208-1000-12-53105B</t>
  </si>
  <si>
    <t>C</t>
  </si>
  <si>
    <t>0208</t>
  </si>
  <si>
    <t>1000</t>
  </si>
  <si>
    <t>12</t>
  </si>
  <si>
    <t>53105B</t>
  </si>
  <si>
    <t>5. CONVERGENCIA REGIONAL / B. ENTIDADES PÚBLICAS TERRITORIALES Y NACIONALES FORTALECIDAS</t>
  </si>
  <si>
    <t>C-0208-1000-13-803001</t>
  </si>
  <si>
    <t>13</t>
  </si>
  <si>
    <t>803001</t>
  </si>
  <si>
    <t>8. ESTABILIDAD MACROECONÓMICA / 1. ADMINISTRACIÓN EFICIENTE DE LOS RECURSOS PÚBLICOS</t>
  </si>
  <si>
    <t>C-0208-1000-14-803001</t>
  </si>
  <si>
    <t>14</t>
  </si>
  <si>
    <t>Propios</t>
  </si>
  <si>
    <t>25</t>
  </si>
  <si>
    <t>C-0208-1000-15-803001</t>
  </si>
  <si>
    <t>15</t>
  </si>
  <si>
    <t>C-0208-1000-16-53105B</t>
  </si>
  <si>
    <t>16</t>
  </si>
  <si>
    <t xml:space="preserve">APC COLOMBIA </t>
  </si>
  <si>
    <t>APROPIACION VIGENTE</t>
  </si>
  <si>
    <t>%</t>
  </si>
  <si>
    <t>% META</t>
  </si>
  <si>
    <t>OBLIGADO</t>
  </si>
  <si>
    <t>POR COMPROMETER</t>
  </si>
  <si>
    <t>Gastos de Personal</t>
  </si>
  <si>
    <t>*</t>
  </si>
  <si>
    <t>Adquisición de Bienes y Servicios</t>
  </si>
  <si>
    <t>A organizaciones internacionales (Trans.Corrientes - FOCAI)</t>
  </si>
  <si>
    <t>Trasferencias Ctes Incapacidades y Licencias de Maternidad</t>
  </si>
  <si>
    <t>Gastos por TributosMultas Sanciones -Impuestos</t>
  </si>
  <si>
    <t>Gastos por TributosMultas Sanciones -Cuota de Auditaje</t>
  </si>
  <si>
    <t>FUNCIONAMIENTO</t>
  </si>
  <si>
    <t>META EN FUNCIONAMIENTO</t>
  </si>
  <si>
    <t>Aporte al fondo de contingencias</t>
  </si>
  <si>
    <t>SERVICIO DE LA DEUDA</t>
  </si>
  <si>
    <t>META EN SERVICIO DE LA DEUDA</t>
  </si>
  <si>
    <t>Fortalecimiento y articulación de actores e iniciativas de cooperación</t>
  </si>
  <si>
    <t>Aportes para apalancar proyectos  de cooperación internacional con recursos de contrapartida</t>
  </si>
  <si>
    <t>Admon Recursos de Cooperacion Internacional</t>
  </si>
  <si>
    <t>Fortalecimiento de las TIC para la transformación digital</t>
  </si>
  <si>
    <t>INVERSION</t>
  </si>
  <si>
    <t>META EN INVERSIÓN</t>
  </si>
  <si>
    <t xml:space="preserve">TOTAL </t>
  </si>
  <si>
    <t xml:space="preserve">Cifras expresadas en pesos </t>
  </si>
  <si>
    <t>Meta General/Mes</t>
  </si>
  <si>
    <t>ADMINIS. DE RECURSOS DE COOPERACION INTERNACIONAL NO REEMBOLSABLE_2024</t>
  </si>
  <si>
    <t>%
Compromisos</t>
  </si>
  <si>
    <t>OBLIGACIONES</t>
  </si>
  <si>
    <t>%
Ejecución - Oblig</t>
  </si>
  <si>
    <t>GESTIÓN GENRAL (00)</t>
  </si>
  <si>
    <t>GOBIERNO DE COREA (033)</t>
  </si>
  <si>
    <t>BID INFANCIA (039)</t>
  </si>
  <si>
    <t>626,771,820.00</t>
  </si>
  <si>
    <t>HOWARD BUFFETT DISTRITO DE TIBÚ (042)</t>
  </si>
  <si>
    <t>1,630,591,895.07</t>
  </si>
  <si>
    <t>GOBIERNO DE RUMANIA (043)</t>
  </si>
  <si>
    <t>HOWARD BUFFET - CANILES (044)</t>
  </si>
  <si>
    <t xml:space="preserve">           </t>
  </si>
  <si>
    <t>HOWARD BUFFET APOYO DESMINADO TERRESTRE</t>
  </si>
  <si>
    <t>HOWARD BUFFETT CATATUMBO SOSTENIBLE</t>
  </si>
  <si>
    <t>WARD BUFFETT INSERCIÓN LABORAL DE JÓVENES</t>
  </si>
  <si>
    <t>BID PROYECTO ATN / EE-18584-CO</t>
  </si>
  <si>
    <t>TOTAL GENERAL</t>
  </si>
  <si>
    <t>8:56AM</t>
  </si>
  <si>
    <t>L</t>
  </si>
  <si>
    <t>EJECUCION PRESUPUESTAL  AL  30 DE ABRIL 2024</t>
  </si>
  <si>
    <t>Reservas</t>
  </si>
  <si>
    <t>VALOR MAXIMO A CONSTITUIR</t>
  </si>
  <si>
    <t>VALOR CONSTITUIDO</t>
  </si>
  <si>
    <t>C-0208-1000-9</t>
  </si>
  <si>
    <t>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</si>
  <si>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</si>
  <si>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</si>
  <si>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</si>
  <si>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BID PROYECTO ATN / EE-18584-CO (UNICEF)</t>
  </si>
  <si>
    <t>FECHA GENERACION</t>
  </si>
  <si>
    <t>ANO_FISCAL</t>
  </si>
  <si>
    <t>VIGENCIA</t>
  </si>
  <si>
    <t>UNIDAD/SUB UNIDAD</t>
  </si>
  <si>
    <t>NOMBRE UNIDAD/SUB UNIDAD</t>
  </si>
  <si>
    <t>DEP GASTO</t>
  </si>
  <si>
    <t>DESCRIPCION DEP GASTO</t>
  </si>
  <si>
    <t>RUBRO PPTAL</t>
  </si>
  <si>
    <t>RECURSO</t>
  </si>
  <si>
    <t>CREDITOS</t>
  </si>
  <si>
    <t>CONTRACREDITOS</t>
  </si>
  <si>
    <t>MODIFICACIONES PPTALES SIN APROBACION</t>
  </si>
  <si>
    <t>MODIFICACIONES PPTALES APROBADAS</t>
  </si>
  <si>
    <t>2024-05-02 18:46:29</t>
  </si>
  <si>
    <t>AGENCIA PRESIDENCIAL DE COOPERACION INTERNACIONAL DE COLOMBIA, APC - COLOMBIA</t>
  </si>
  <si>
    <t>000</t>
  </si>
  <si>
    <t>CI GESTION GENERAL</t>
  </si>
  <si>
    <t>A-01-01-01-001-001</t>
  </si>
  <si>
    <t>SUELDO BÁSICO</t>
  </si>
  <si>
    <t>RECURSOS CORRIENTES</t>
  </si>
  <si>
    <t>6,036,894,528.59</t>
  </si>
  <si>
    <t>0.00</t>
  </si>
  <si>
    <t>2,387,975,231.00</t>
  </si>
  <si>
    <t>A-01-01-01-001-003</t>
  </si>
  <si>
    <t>PRIMA TÉCNICA SALARIAL</t>
  </si>
  <si>
    <t>569,518,351.75</t>
  </si>
  <si>
    <t>245,828,063.00</t>
  </si>
  <si>
    <t>A-01-01-01-001-004</t>
  </si>
  <si>
    <t>SUBSIDIO DE ALIMENTACIÓN</t>
  </si>
  <si>
    <t>7,973,256.92</t>
  </si>
  <si>
    <t>2,514,856.00</t>
  </si>
  <si>
    <t>A-01-01-01-001-005</t>
  </si>
  <si>
    <t>AUXILIO DE TRANSPORTE</t>
  </si>
  <si>
    <t>11,390,367.04</t>
  </si>
  <si>
    <t>4,406,400.00</t>
  </si>
  <si>
    <t>A-01-01-01-001-006</t>
  </si>
  <si>
    <t>PRIMA DE SERVICIO</t>
  </si>
  <si>
    <t>341,711,011.05</t>
  </si>
  <si>
    <t>4,749,807.00</t>
  </si>
  <si>
    <t>A-01-01-01-001-007</t>
  </si>
  <si>
    <t>BONIFICACIÓN POR SERVICIOS PRESTADOS</t>
  </si>
  <si>
    <t>212,999,863.56</t>
  </si>
  <si>
    <t>87,427,387.00</t>
  </si>
  <si>
    <t>A-01-01-01-001-008</t>
  </si>
  <si>
    <t>HORAS EXTRAS, DOMINICALES, FESTIVOS Y RECARGOS</t>
  </si>
  <si>
    <t>28,475,917.59</t>
  </si>
  <si>
    <t>8,564,528.00</t>
  </si>
  <si>
    <t>A-01-01-01-001-009</t>
  </si>
  <si>
    <t>PRIMA DE NAVIDAD</t>
  </si>
  <si>
    <t>626,470,186.93</t>
  </si>
  <si>
    <t>12,194,240.00</t>
  </si>
  <si>
    <t>A-01-01-01-001-010</t>
  </si>
  <si>
    <t>PRIMA DE VACACIONES</t>
  </si>
  <si>
    <t>68,079,222.00</t>
  </si>
  <si>
    <t>A-01-01-02-001</t>
  </si>
  <si>
    <t>APORTES A LA SEGURIDAD SOCIAL EN PENSIONES</t>
  </si>
  <si>
    <t>859,409,124.91</t>
  </si>
  <si>
    <t>327,859,000.00</t>
  </si>
  <si>
    <t>311,574,600.00</t>
  </si>
  <si>
    <t>A-01-01-02-002</t>
  </si>
  <si>
    <t>APORTES A LA SEGURIDAD SOCIAL EN SALUD</t>
  </si>
  <si>
    <t>617,950,635.75</t>
  </si>
  <si>
    <t>239,450,687.00</t>
  </si>
  <si>
    <t>226,301,487.00</t>
  </si>
  <si>
    <t>A-01-01-02-003</t>
  </si>
  <si>
    <t>AUXILIO DE CESANTÍAS</t>
  </si>
  <si>
    <t>720,942,408.38</t>
  </si>
  <si>
    <t>340,391,470.00</t>
  </si>
  <si>
    <t>340,335,330.00</t>
  </si>
  <si>
    <t>A-01-01-02-004</t>
  </si>
  <si>
    <t>APORTES A CAJAS DE COMPENSACIÓN FAMILIAR</t>
  </si>
  <si>
    <t>323,851,907.26</t>
  </si>
  <si>
    <t>112,980,300.00</t>
  </si>
  <si>
    <t>107,275,700.00</t>
  </si>
  <si>
    <t>A-01-01-02-005</t>
  </si>
  <si>
    <t>APORTES GENERALES AL SISTEMA DE RIESGOS LABORALES</t>
  </si>
  <si>
    <t>51,495,886.31</t>
  </si>
  <si>
    <t>16,256,800.00</t>
  </si>
  <si>
    <t>15,480,800.00</t>
  </si>
  <si>
    <t>A-01-01-02-006</t>
  </si>
  <si>
    <t>APORTES AL ICBF</t>
  </si>
  <si>
    <t>263,201,196.71</t>
  </si>
  <si>
    <t>84,738,700.00</t>
  </si>
  <si>
    <t>80,459,700.00</t>
  </si>
  <si>
    <t>A-01-01-02-007</t>
  </si>
  <si>
    <t>APORTES AL SENA</t>
  </si>
  <si>
    <t>14,233,300.00</t>
  </si>
  <si>
    <t>13,520,800.00</t>
  </si>
  <si>
    <t>A-01-01-03-001-001</t>
  </si>
  <si>
    <t>VACACIONES</t>
  </si>
  <si>
    <t>263,776,223.78</t>
  </si>
  <si>
    <t>73,668,642.00</t>
  </si>
  <si>
    <t>A-01-01-03-001-002</t>
  </si>
  <si>
    <t>INDEMNIZACIÓN POR VACACIONES</t>
  </si>
  <si>
    <t>217,902,097.90</t>
  </si>
  <si>
    <t>21,482,587.00</t>
  </si>
  <si>
    <t>A-01-01-03-001-003</t>
  </si>
  <si>
    <t>BONIFICACIÓN ESPECIAL DE RECREACIÓN</t>
  </si>
  <si>
    <t>34,405,594.41</t>
  </si>
  <si>
    <t>7,752,063.00</t>
  </si>
  <si>
    <t>A-01-01-03-002</t>
  </si>
  <si>
    <t>PRIMA TÉCNICA NO SALARIAL</t>
  </si>
  <si>
    <t>493,146,853.15</t>
  </si>
  <si>
    <t>123,780,834.00</t>
  </si>
  <si>
    <t>A-01-01-03-016</t>
  </si>
  <si>
    <t>PRIMA DE COORDINACIÓN</t>
  </si>
  <si>
    <t>125,006,993.01</t>
  </si>
  <si>
    <t>54,307,403.00</t>
  </si>
  <si>
    <t>A-01-01-03-030</t>
  </si>
  <si>
    <t>BONIFICACIÓN DE DIRECCIÓN</t>
  </si>
  <si>
    <t>100,923,076.92</t>
  </si>
  <si>
    <t>A-02-02-01-002-003</t>
  </si>
  <si>
    <t>PRODUCTOS DE MOLINERÍA, ALMIDONES Y PRODUCTOS DERIVADOS DEL ALMIDÓN; OTROS PRODUCTOS ALIMENTICIOS</t>
  </si>
  <si>
    <t>5,000,000.00</t>
  </si>
  <si>
    <t>2,965,703.64</t>
  </si>
  <si>
    <t>2,034,296.36</t>
  </si>
  <si>
    <t>A-02-02-01-002-008</t>
  </si>
  <si>
    <t>DOTACIÓN (PRENDAS DE VESTIR Y CALZADO)</t>
  </si>
  <si>
    <t>15,500,000.00</t>
  </si>
  <si>
    <t>A-02-02-01-003-002</t>
  </si>
  <si>
    <t>PASTA O PULPA, PAPEL Y PRODUCTOS DE PAPEL; IMPRESOS Y ARTÍCULOS SIMILARES</t>
  </si>
  <si>
    <t>30,000,000.00</t>
  </si>
  <si>
    <t>3,406,350.09</t>
  </si>
  <si>
    <t>26,593,649.91</t>
  </si>
  <si>
    <t>A-02-02-01-003-003</t>
  </si>
  <si>
    <t>PRODUCTOS DE HORNOS DE COQUE; PRODUCTOS DE REFINACIÓN DE PETRÓLEO Y COMBUSTIBLE NUCLEAR</t>
  </si>
  <si>
    <t>57,600,000.00</t>
  </si>
  <si>
    <t>10,000,000.00</t>
  </si>
  <si>
    <t>47,600,000.00</t>
  </si>
  <si>
    <t>43,458,500.00</t>
  </si>
  <si>
    <t>4,141,500.00</t>
  </si>
  <si>
    <t>8,213,959.00</t>
  </si>
  <si>
    <t>A-02-02-01-003-005</t>
  </si>
  <si>
    <t>OTROS PRODUCTOS QUÍMICOS; FIBRAS ARTIFICIALES (O FIBRAS INDUSTRIALES HECHAS POR EL HOMBRE)</t>
  </si>
  <si>
    <t>7,000,000.00</t>
  </si>
  <si>
    <t>300,000.00</t>
  </si>
  <si>
    <t>6,700,000.00</t>
  </si>
  <si>
    <t>1,500,000.00</t>
  </si>
  <si>
    <t>5,200,000.00</t>
  </si>
  <si>
    <t>A-02-02-01-003-006</t>
  </si>
  <si>
    <t>PRODUCTOS DE CAUCHO Y PLÁSTICO</t>
  </si>
  <si>
    <t>2,000,000.00</t>
  </si>
  <si>
    <t>674,000.00</t>
  </si>
  <si>
    <t>1,326,000.00</t>
  </si>
  <si>
    <t>A-02-02-01-004-002</t>
  </si>
  <si>
    <t>PRODUCTOS METÁLICOS ELABORADOS (EXCEPTO MAQUINARIA Y EQUIPO)</t>
  </si>
  <si>
    <t>3,000,000.00</t>
  </si>
  <si>
    <t>1,036,000.00</t>
  </si>
  <si>
    <t>1,964,000.00</t>
  </si>
  <si>
    <t>A-02-02-01-004-007</t>
  </si>
  <si>
    <t>EQUIPO Y APARATOS DE RADIO, TELEVISIÓN Y COMUNICACIONES</t>
  </si>
  <si>
    <t>330,000,000.00</t>
  </si>
  <si>
    <t>1,202,738.00</t>
  </si>
  <si>
    <t>328,797,262.00</t>
  </si>
  <si>
    <t>269,359,598.00</t>
  </si>
  <si>
    <t>59,437,664.00</t>
  </si>
  <si>
    <t>A-02-02-02-006-003</t>
  </si>
  <si>
    <t>ALOJAMIENTO; SERVICIOS DE SUMINISTROS DE COMIDAS Y BEBIDAS</t>
  </si>
  <si>
    <t>36,000,000.00</t>
  </si>
  <si>
    <t>30,427,058.53</t>
  </si>
  <si>
    <t>5,572,941.47</t>
  </si>
  <si>
    <t>6,942,058.53</t>
  </si>
  <si>
    <t>A-02-02-02-006-004</t>
  </si>
  <si>
    <t>SERVICIOS DE TRANSPORTE DE PASAJEROS</t>
  </si>
  <si>
    <t>120,000,000.00</t>
  </si>
  <si>
    <t>20,000,000.00</t>
  </si>
  <si>
    <t>140,000,000.00</t>
  </si>
  <si>
    <t>121,832,100.00</t>
  </si>
  <si>
    <t>18,167,900.00</t>
  </si>
  <si>
    <t>89,218,766.00</t>
  </si>
  <si>
    <t>48,728,654.00</t>
  </si>
  <si>
    <t>A-02-02-02-006-008</t>
  </si>
  <si>
    <t>SERVICIOS POSTALES Y DE MENSAJERÍA</t>
  </si>
  <si>
    <t>1,320,000.00</t>
  </si>
  <si>
    <t>420,000.00</t>
  </si>
  <si>
    <t>900,000.00</t>
  </si>
  <si>
    <t>A-02-02-02-006-009</t>
  </si>
  <si>
    <t>SERVICIOS DE DISTRIBUCIÓN DE ELECTRICIDAD, GAS Y AGUA (POR CUENTA PROPIA)</t>
  </si>
  <si>
    <t>97,075,000.00</t>
  </si>
  <si>
    <t>27,148,800.00</t>
  </si>
  <si>
    <t>27,141,702.00</t>
  </si>
  <si>
    <t>26,603,782.00</t>
  </si>
  <si>
    <t>A-02-02-02-007-001</t>
  </si>
  <si>
    <t>SERVICIOS FINANCIEROS Y SERVICIOS CONEXOS</t>
  </si>
  <si>
    <t>207,000,000.00</t>
  </si>
  <si>
    <t>200,000,000.00</t>
  </si>
  <si>
    <t>36,704,181.30</t>
  </si>
  <si>
    <t>36,362,179.89</t>
  </si>
  <si>
    <t>A-02-02-02-007-002</t>
  </si>
  <si>
    <t>SERVICIOS INMOBILIARIOS</t>
  </si>
  <si>
    <t>1,253,100,000.00</t>
  </si>
  <si>
    <t>177,352,981.00</t>
  </si>
  <si>
    <t>1,430,452,981.00</t>
  </si>
  <si>
    <t>1,429,561,532.00</t>
  </si>
  <si>
    <t>891,449.00</t>
  </si>
  <si>
    <t>832,417,814.00</t>
  </si>
  <si>
    <t>A-02-02-02-007-003</t>
  </si>
  <si>
    <t>SERVICIOS DE ARRENDAMIENTO O ALQUILER SIN OPERARIO</t>
  </si>
  <si>
    <t>50,000,000.00</t>
  </si>
  <si>
    <t>36,400,000.00</t>
  </si>
  <si>
    <t>A-02-02-02-008-002</t>
  </si>
  <si>
    <t>SERVICIOS JURÍDICOS Y CONTABLES</t>
  </si>
  <si>
    <t>1,000,000.00</t>
  </si>
  <si>
    <t>1,300,000.00</t>
  </si>
  <si>
    <t>1,190,200.00</t>
  </si>
  <si>
    <t>109,800.00</t>
  </si>
  <si>
    <t>A-02-02-02-008-003</t>
  </si>
  <si>
    <t>SERVICIOS PROFESIONALES, CIENTÍFICOS Y TÉCNICOS (EXCEPTO LOS SERVICIOS DE INVESTIGACION, URBANISMO, JURÍDICOS Y DE CONTABILIDAD)</t>
  </si>
  <si>
    <t>1,641,793,000.00</t>
  </si>
  <si>
    <t>176,352,981.00</t>
  </si>
  <si>
    <t>355,025,962.00</t>
  </si>
  <si>
    <t>1,463,120,019.00</t>
  </si>
  <si>
    <t>1,441,389,105.00</t>
  </si>
  <si>
    <t>21,730,914.00</t>
  </si>
  <si>
    <t>1,235,409,971.33</t>
  </si>
  <si>
    <t>343,259,701.00</t>
  </si>
  <si>
    <t>A-02-02-02-008-004</t>
  </si>
  <si>
    <t>SERVICIOS DE TELECOMUNICACIONES, TRANSMISIÓN Y SUMINISTRO DE INFORMACIÓN</t>
  </si>
  <si>
    <t>120,532,000.00</t>
  </si>
  <si>
    <t>121,734,738.00</t>
  </si>
  <si>
    <t>119,276,605.00</t>
  </si>
  <si>
    <t>27,072,089.58</t>
  </si>
  <si>
    <t>A-02-02-02-008-005</t>
  </si>
  <si>
    <t>SERVICIOS DE SOPORTE</t>
  </si>
  <si>
    <t>127,000,000.00</t>
  </si>
  <si>
    <t>126,510,658.48</t>
  </si>
  <si>
    <t>489,341.52</t>
  </si>
  <si>
    <t>110,215,993.46</t>
  </si>
  <si>
    <t>40,227,900.75</t>
  </si>
  <si>
    <t>A-02-02-02-008-007</t>
  </si>
  <si>
    <t>SERVICIOS DE MANTENIMIENTO, REPARACIÓN E INSTALACIÓN (EXCEPTO SERVICIOS DE CONSTRUCCIÓN)</t>
  </si>
  <si>
    <t>46,398,531.00</t>
  </si>
  <si>
    <t>3,601,469.00</t>
  </si>
  <si>
    <t>42,798,531.00</t>
  </si>
  <si>
    <t>11,498,273.48</t>
  </si>
  <si>
    <t>A-02-02-02-009-002</t>
  </si>
  <si>
    <t>SERVICIOS DE EDUCACIÓN</t>
  </si>
  <si>
    <t>22,547,025.00</t>
  </si>
  <si>
    <t>27,452,975.00</t>
  </si>
  <si>
    <t>A-02-02-02-009-003</t>
  </si>
  <si>
    <t>SERVICIOS PARA EL CUIDADO DE LA SALUD HUMANA Y SERVICIOS SOCIALES</t>
  </si>
  <si>
    <t>25,054,000.00</t>
  </si>
  <si>
    <t>24,946,000.00</t>
  </si>
  <si>
    <t>A-02-02-02-009-004</t>
  </si>
  <si>
    <t>SERVICIOS DE ALCANTARILLADO, RECOLECCIÓN, TRATAMIENTO Y DISPOSICIÓN DE DESECHOS Y OTROS SERVICIOS DE SANEAMIENTO AMBIENTAL</t>
  </si>
  <si>
    <t>5,400,000.00</t>
  </si>
  <si>
    <t>5,300,000.00</t>
  </si>
  <si>
    <t>100,000.00</t>
  </si>
  <si>
    <t>1,964,966.00</t>
  </si>
  <si>
    <t>1,572,674.00</t>
  </si>
  <si>
    <t>A-02-02-02-009-006</t>
  </si>
  <si>
    <t>SERVICIOS RECREATIVOS, CULTURALES Y DEPORTIVOS</t>
  </si>
  <si>
    <t>100,000,000.00</t>
  </si>
  <si>
    <t>99,012,122.00</t>
  </si>
  <si>
    <t>987,878.00</t>
  </si>
  <si>
    <t>A-02-02-02-010</t>
  </si>
  <si>
    <t>VIÁTICOS DE LOS FUNCIONARIOS EN COMISIÓN</t>
  </si>
  <si>
    <t>130,000,000.00</t>
  </si>
  <si>
    <t>32,123,060.00</t>
  </si>
  <si>
    <t>31,431,023.00</t>
  </si>
  <si>
    <t>30,217,410.00</t>
  </si>
  <si>
    <t>A-03-04-02-012-001</t>
  </si>
  <si>
    <t>INCAPACIDADES (NO DE PENSIONES)</t>
  </si>
  <si>
    <t>40,000,000.00</t>
  </si>
  <si>
    <t>28,458,766.00</t>
  </si>
  <si>
    <t>25,237,333.00</t>
  </si>
  <si>
    <t>A-03-04-02-012-002</t>
  </si>
  <si>
    <t>LICENCIAS DE MATERNIDAD Y PATERNIDAD (NO DE PENSIONES)</t>
  </si>
  <si>
    <t>1,207,600.00</t>
  </si>
  <si>
    <t>A-08-01-02-006</t>
  </si>
  <si>
    <t>IMPUESTO SOBRE VEHÍCULOS AUTOMOTORES</t>
  </si>
  <si>
    <t>696,000.00</t>
  </si>
  <si>
    <t>304,000.00</t>
  </si>
  <si>
    <t>261,000.00</t>
  </si>
  <si>
    <t>C-0208-1000-12-53105B-0208019-02</t>
  </si>
  <si>
    <t>ADQUIS. DE BYS - SERVICIO DE ASISTENCIA TÉCNICA - FORTALECIMIENTO Y ARTICULACIÓN DE ACTORES E INICIATIVAS DE COOPERACIÓN EN EL MARCO DEL SISTEMA NACIONAL DE COOPERACIÓN INTERNACIONAL A NIVEL NACIONAL</t>
  </si>
  <si>
    <t>677,432,914.00</t>
  </si>
  <si>
    <t>625,432,914.00</t>
  </si>
  <si>
    <t>52,000,000.00</t>
  </si>
  <si>
    <t>569,732,914.00</t>
  </si>
  <si>
    <t>112,193,291.00</t>
  </si>
  <si>
    <t>C-0208-1000-13-803001-0208011-02</t>
  </si>
  <si>
    <t>ADQUIS. DE BYS - SERVICIO DE APOYO FINANCIERO A PROYECTOS DE COOPERACIÓN INTERNACIONAL - APORTES PARA APALANCAR PROYECTOS DE COOPERACIÓN INTERNACIONAL CON RECURSOS DE CONTRAPARTIDA NACIONAL DESDE APC -COLOMBIA, FORTALECIENDO ACTIVIDADES Y RESULTADOS</t>
  </si>
  <si>
    <t>80,500,000.00</t>
  </si>
  <si>
    <t>21,000,000.00</t>
  </si>
  <si>
    <t>C-0208-1000-13-803001-0208011-03</t>
  </si>
  <si>
    <t>TRANSF. CTES. - SERVICIO DE APOYO FINANCIERO A PROYECTOS DE COOPERACIÓN INTERNACIONAL - APORTES PARA APALANCAR PROYECTOS DE COOPERACIÓN INTERNACIONAL CON RECURSOS DE CONTRAPARTIDA NACIONAL DESDE APC -COLOMBIA, FORTALECIENDO ACTIVIDADES Y RESULTADOS</t>
  </si>
  <si>
    <t>1,270,186,714.00</t>
  </si>
  <si>
    <t>1,189,686,714.00</t>
  </si>
  <si>
    <t>323,200,000.00</t>
  </si>
  <si>
    <t>DONACIONES</t>
  </si>
  <si>
    <t>4,300,000,000.00</t>
  </si>
  <si>
    <t>C-0208-1000-15-803001-0208014-02</t>
  </si>
  <si>
    <t>ADQUIS. DE BYS - SERVICIO DE ADMINISTRACIÓN DE RECURSOS DE COOPERACIÓN INTERNACIONAL - ADMINISTRACIÓN , GESTIÓN Y EJECUCIÓN DE LOS RECURSOS DE COOPERACIÓN INTERNACIONAL QUE RECIBEN LOS GRUPOS DE INTERÉS A NIVEL NACIONAL</t>
  </si>
  <si>
    <t>3,500,000,000.00</t>
  </si>
  <si>
    <t>C-0208-1000-16-53105B-0208015-02</t>
  </si>
  <si>
    <t>ADQUIS. DE BYS - SERVICIO DE INFORMACIÓN ACTUALIZADO - FORTALECIMIENTO DE LAS TIC PARA LA TRANSFORMACIÓN DIGITAL DE LA AGENCIA PRESIDENCIAL DE COOPERACIÓN INTERNACIONAL DE COLOMBIA - APC COLOMBIA A NIVEL NACIONAL</t>
  </si>
  <si>
    <t>245,278,086.00</t>
  </si>
  <si>
    <t>243,515,668.00</t>
  </si>
  <si>
    <t>1,762,418.00</t>
  </si>
  <si>
    <t>4,300,000.00</t>
  </si>
  <si>
    <t>C-0208-1000-16-53105B-0208017-02</t>
  </si>
  <si>
    <t>ADQUIS. DE BYS - SERVICIOS TECNOLÓGICOS - FORTALECIMIENTO DE LAS TIC PARA LA TRANSFORMACIÓN DIGITAL DE LA AGENCIA PRESIDENCIAL DE COOPERACIÓN INTERNACIONAL DE COLOMBIA - APC COLOMBIA A NIVEL NACIONAL</t>
  </si>
  <si>
    <t>412,466,772.00</t>
  </si>
  <si>
    <t>398,186,010.40</t>
  </si>
  <si>
    <t>14,280,761.60</t>
  </si>
  <si>
    <t>397,599,836.40</t>
  </si>
  <si>
    <t>100,070,933.00</t>
  </si>
  <si>
    <t>91,570,933.00</t>
  </si>
  <si>
    <t>C-0208-1000-16-53105B-0208018-02</t>
  </si>
  <si>
    <t>ADQUIS. DE BYS - DOCUMENTO PARA LA PLANEACIÓN ESTRATÉGICA EN TI - FORTALECIMIENTO DE LAS TIC PARA LA TRANSFORMACIÓN DIGITAL DE LA AGENCIA PRESIDENCIAL DE COOPERACIÓN INTERNACIONAL DE COLOMBIA - APC COLOMBIA A NIVEL NACIONAL</t>
  </si>
  <si>
    <t>104,367,170.00</t>
  </si>
  <si>
    <t>11,647,296.00</t>
  </si>
  <si>
    <t>92,719,874.00</t>
  </si>
  <si>
    <t>6,902,000.00</t>
  </si>
  <si>
    <t>033</t>
  </si>
  <si>
    <t>GOBIERNO DE COREA</t>
  </si>
  <si>
    <t>494,000,000.00</t>
  </si>
  <si>
    <t>02-09-00-004</t>
  </si>
  <si>
    <t>4,800,000,000.00</t>
  </si>
  <si>
    <t>02-09-00-005</t>
  </si>
  <si>
    <t>6,000,000,000.00</t>
  </si>
  <si>
    <t>02-09-00-007</t>
  </si>
  <si>
    <t>528,000,000.00</t>
  </si>
  <si>
    <t>02-09-00-00Z</t>
  </si>
  <si>
    <t>FONDO DE COOPERACIÓN Y ASISTENCIA INTERNACIONAL FOCAI</t>
  </si>
  <si>
    <t>FONDO DE COOPERACIÓN Y ASISTENCIA INTERNACIONAL FOCAL</t>
  </si>
  <si>
    <t>A-03-02-02-137-002</t>
  </si>
  <si>
    <t>DISTINTAS A MEMBRESÍAS</t>
  </si>
  <si>
    <t>21,135,000,000.00</t>
  </si>
  <si>
    <t>13,518,957,035.50</t>
  </si>
  <si>
    <t>6,368,188,243.50</t>
  </si>
  <si>
    <t>2024-04-30 16:46:29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</si>
</sst>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</numFmts>
  <fonts count="2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0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72">
    <xf numFmtId="0" fontId="3" fillId="0" borderId="0" xfId="0" applyFont="1" applyFill="1" applyBorder="1"/>
    <xf numFmtId="0" fontId="4" fillId="0" borderId="0" xfId="0" applyNumberFormat="1" applyFont="1" applyFill="1" applyBorder="1" applyAlignment="1">
      <alignment horizontal="center" vertical="center" wrapText="1" readingOrder="1"/>
    </xf>
    <xf numFmtId="0" fontId="2" fillId="0" borderId="0" xfId="2" applyFill="1" applyAlignment="1">
      <alignment vertical="center"/>
    </xf>
    <xf numFmtId="0" fontId="2" fillId="0" borderId="4" xfId="2" applyFill="1" applyBorder="1" applyAlignment="1">
      <alignment vertical="center"/>
    </xf>
    <xf numFmtId="0" fontId="2" fillId="0" borderId="0" xfId="2" applyFill="1" applyAlignment="1">
      <alignment vertical="center" wrapText="1"/>
    </xf>
    <xf numFmtId="0" fontId="13" fillId="2" borderId="8" xfId="2" applyFont="1" applyFill="1" applyBorder="1" applyAlignment="1">
      <alignment horizontal="center" vertical="center" wrapText="1"/>
    </xf>
    <xf numFmtId="0" fontId="13" fillId="2" borderId="9" xfId="2" applyFont="1" applyFill="1" applyBorder="1" applyAlignment="1">
      <alignment horizontal="center" vertical="center" wrapText="1"/>
    </xf>
    <xf numFmtId="0" fontId="13" fillId="2" borderId="10" xfId="2" applyFont="1" applyFill="1" applyBorder="1" applyAlignment="1">
      <alignment horizontal="center" vertical="center" wrapText="1"/>
    </xf>
    <xf numFmtId="0" fontId="2" fillId="0" borderId="4" xfId="2" applyFill="1" applyBorder="1" applyAlignment="1">
      <alignment vertical="center" wrapText="1"/>
    </xf>
    <xf numFmtId="0" fontId="9" fillId="0" borderId="0" xfId="2" applyFont="1" applyFill="1" applyAlignment="1">
      <alignment vertical="center"/>
    </xf>
    <xf numFmtId="0" fontId="14" fillId="0" borderId="1" xfId="2" applyFont="1" applyFill="1" applyBorder="1" applyAlignment="1">
      <alignment vertical="center"/>
    </xf>
    <xf numFmtId="4" fontId="14" fillId="0" borderId="2" xfId="2" applyNumberFormat="1" applyFont="1" applyFill="1" applyBorder="1" applyAlignment="1">
      <alignment horizontal="right" vertical="center" wrapText="1"/>
    </xf>
    <xf numFmtId="10" fontId="14" fillId="0" borderId="2" xfId="3" applyNumberFormat="1" applyFont="1" applyFill="1" applyBorder="1" applyAlignment="1">
      <alignment horizontal="center" vertical="center" wrapText="1"/>
    </xf>
    <xf numFmtId="10" fontId="14" fillId="0" borderId="2" xfId="3" applyNumberFormat="1" applyFont="1" applyFill="1" applyBorder="1" applyAlignment="1">
      <alignment horizontal="right" vertical="center" wrapText="1"/>
    </xf>
    <xf numFmtId="10" fontId="14" fillId="0" borderId="11" xfId="3" applyNumberFormat="1" applyFont="1" applyFill="1" applyBorder="1" applyAlignment="1">
      <alignment horizontal="right" vertical="center" wrapText="1"/>
    </xf>
    <xf numFmtId="4" fontId="14" fillId="0" borderId="12" xfId="2" applyNumberFormat="1" applyFont="1" applyFill="1" applyBorder="1" applyAlignment="1">
      <alignment horizontal="right" vertical="center" wrapText="1"/>
    </xf>
    <xf numFmtId="10" fontId="14" fillId="0" borderId="13" xfId="3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vertical="center"/>
    </xf>
    <xf numFmtId="0" fontId="15" fillId="0" borderId="0" xfId="2" applyFont="1" applyFill="1" applyAlignment="1">
      <alignment vertical="center"/>
    </xf>
    <xf numFmtId="0" fontId="14" fillId="0" borderId="5" xfId="2" applyFont="1" applyFill="1" applyBorder="1" applyAlignment="1">
      <alignment vertical="center"/>
    </xf>
    <xf numFmtId="4" fontId="14" fillId="0" borderId="6" xfId="2" applyNumberFormat="1" applyFont="1" applyFill="1" applyBorder="1" applyAlignment="1">
      <alignment horizontal="right" vertical="center" wrapText="1"/>
    </xf>
    <xf numFmtId="10" fontId="14" fillId="0" borderId="6" xfId="3" applyNumberFormat="1" applyFont="1" applyFill="1" applyBorder="1" applyAlignment="1">
      <alignment horizontal="center" vertical="center" wrapText="1"/>
    </xf>
    <xf numFmtId="10" fontId="14" fillId="0" borderId="6" xfId="3" applyNumberFormat="1" applyFont="1" applyFill="1" applyBorder="1" applyAlignment="1">
      <alignment horizontal="right" vertical="center" wrapText="1"/>
    </xf>
    <xf numFmtId="10" fontId="14" fillId="0" borderId="14" xfId="3" applyNumberFormat="1" applyFont="1" applyFill="1" applyBorder="1" applyAlignment="1">
      <alignment horizontal="right" vertical="center" wrapText="1"/>
    </xf>
    <xf numFmtId="41" fontId="14" fillId="3" borderId="15" xfId="2" applyNumberFormat="1" applyFont="1" applyFill="1" applyBorder="1" applyAlignment="1">
      <alignment vertical="center"/>
    </xf>
    <xf numFmtId="10" fontId="14" fillId="0" borderId="7" xfId="1" applyNumberFormat="1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vertical="center"/>
    </xf>
    <xf numFmtId="41" fontId="14" fillId="0" borderId="15" xfId="2" applyNumberFormat="1" applyFont="1" applyFill="1" applyBorder="1" applyAlignment="1">
      <alignment vertical="center"/>
    </xf>
    <xf numFmtId="9" fontId="14" fillId="0" borderId="7" xfId="1" applyNumberFormat="1" applyFont="1" applyFill="1" applyBorder="1" applyAlignment="1">
      <alignment horizontal="center" vertical="center"/>
    </xf>
    <xf numFmtId="0" fontId="10" fillId="4" borderId="5" xfId="2" applyFont="1" applyFill="1" applyBorder="1" applyAlignment="1">
      <alignment horizontal="center" vertical="center"/>
    </xf>
    <xf numFmtId="4" fontId="10" fillId="4" borderId="6" xfId="2" applyNumberFormat="1" applyFont="1" applyFill="1" applyBorder="1" applyAlignment="1">
      <alignment horizontal="right" vertical="center" wrapText="1"/>
    </xf>
    <xf numFmtId="10" fontId="10" fillId="4" borderId="6" xfId="3" applyNumberFormat="1" applyFont="1" applyFill="1" applyBorder="1" applyAlignment="1">
      <alignment horizontal="center" vertical="center" wrapText="1"/>
    </xf>
    <xf numFmtId="10" fontId="10" fillId="4" borderId="6" xfId="3" applyNumberFormat="1" applyFont="1" applyFill="1" applyBorder="1" applyAlignment="1">
      <alignment horizontal="right" vertical="center" wrapText="1"/>
    </xf>
    <xf numFmtId="10" fontId="10" fillId="4" borderId="14" xfId="3" applyNumberFormat="1" applyFont="1" applyFill="1" applyBorder="1" applyAlignment="1">
      <alignment horizontal="right" vertical="center" wrapText="1"/>
    </xf>
    <xf numFmtId="4" fontId="17" fillId="4" borderId="15" xfId="2" applyNumberFormat="1" applyFont="1" applyFill="1" applyBorder="1" applyAlignment="1">
      <alignment horizontal="right" vertical="center" wrapText="1"/>
    </xf>
    <xf numFmtId="10" fontId="17" fillId="4" borderId="7" xfId="1" applyNumberFormat="1" applyFont="1" applyFill="1" applyBorder="1" applyAlignment="1">
      <alignment horizontal="center" vertical="center"/>
    </xf>
    <xf numFmtId="3" fontId="2" fillId="0" borderId="0" xfId="2" applyNumberFormat="1" applyFill="1" applyAlignment="1">
      <alignment vertical="center"/>
    </xf>
    <xf numFmtId="0" fontId="10" fillId="0" borderId="8" xfId="2" applyFont="1" applyFill="1" applyBorder="1" applyAlignment="1">
      <alignment horizontal="center" vertical="center"/>
    </xf>
    <xf numFmtId="4" fontId="10" fillId="0" borderId="9" xfId="2" applyNumberFormat="1" applyFont="1" applyFill="1" applyBorder="1" applyAlignment="1">
      <alignment horizontal="right" vertical="center" wrapText="1"/>
    </xf>
    <xf numFmtId="10" fontId="18" fillId="0" borderId="9" xfId="2" applyNumberFormat="1" applyFont="1" applyBorder="1" applyAlignment="1">
      <alignment horizontal="center" vertical="center"/>
    </xf>
    <xf numFmtId="10" fontId="14" fillId="0" borderId="9" xfId="3" applyNumberFormat="1" applyFont="1" applyFill="1" applyBorder="1" applyAlignment="1">
      <alignment horizontal="right" vertical="center" wrapText="1"/>
    </xf>
    <xf numFmtId="10" fontId="18" fillId="0" borderId="9" xfId="3" applyNumberFormat="1" applyFont="1" applyFill="1" applyBorder="1" applyAlignment="1">
      <alignment horizontal="center" vertical="center" wrapText="1"/>
    </xf>
    <xf numFmtId="10" fontId="18" fillId="0" borderId="16" xfId="3" applyNumberFormat="1" applyFont="1" applyFill="1" applyBorder="1" applyAlignment="1">
      <alignment horizontal="right" vertical="center" wrapText="1"/>
    </xf>
    <xf numFmtId="0" fontId="16" fillId="0" borderId="7" xfId="2" applyFont="1" applyFill="1" applyBorder="1" applyAlignment="1">
      <alignment horizontal="center" vertical="center"/>
    </xf>
    <xf numFmtId="10" fontId="2" fillId="0" borderId="4" xfId="2" applyNumberFormat="1" applyFill="1" applyBorder="1" applyAlignment="1">
      <alignment vertical="center"/>
    </xf>
    <xf numFmtId="9" fontId="2" fillId="0" borderId="0" xfId="1" applyFont="1" applyFill="1" applyAlignment="1">
      <alignment vertical="center"/>
    </xf>
    <xf numFmtId="9" fontId="14" fillId="0" borderId="7" xfId="1" applyFont="1" applyFill="1" applyBorder="1" applyAlignment="1">
      <alignment horizontal="center" vertical="center"/>
    </xf>
    <xf numFmtId="9" fontId="17" fillId="4" borderId="7" xfId="1" applyNumberFormat="1" applyFont="1" applyFill="1" applyBorder="1" applyAlignment="1">
      <alignment horizontal="center" vertical="center"/>
    </xf>
    <xf numFmtId="10" fontId="18" fillId="0" borderId="9" xfId="2" applyNumberFormat="1" applyFont="1" applyBorder="1" applyAlignment="1">
      <alignment vertical="center"/>
    </xf>
    <xf numFmtId="0" fontId="16" fillId="0" borderId="1" xfId="2" applyFont="1" applyFill="1" applyBorder="1" applyAlignment="1">
      <alignment horizontal="left" vertical="center" wrapText="1"/>
    </xf>
    <xf numFmtId="10" fontId="16" fillId="0" borderId="7" xfId="1" applyNumberFormat="1" applyFont="1" applyFill="1" applyBorder="1" applyAlignment="1">
      <alignment horizontal="center" vertical="center"/>
    </xf>
    <xf numFmtId="0" fontId="15" fillId="0" borderId="0" xfId="2" applyFont="1" applyFill="1" applyAlignment="1">
      <alignment horizontal="right" vertical="center"/>
    </xf>
    <xf numFmtId="0" fontId="14" fillId="0" borderId="5" xfId="2" applyFont="1" applyFill="1" applyBorder="1" applyAlignment="1">
      <alignment horizontal="left" vertical="center" wrapText="1"/>
    </xf>
    <xf numFmtId="0" fontId="2" fillId="0" borderId="0" xfId="2" applyFill="1" applyAlignment="1">
      <alignment horizontal="right" vertical="center"/>
    </xf>
    <xf numFmtId="0" fontId="16" fillId="0" borderId="5" xfId="2" applyFont="1" applyFill="1" applyBorder="1" applyAlignment="1">
      <alignment horizontal="left" vertical="center" wrapText="1"/>
    </xf>
    <xf numFmtId="10" fontId="14" fillId="0" borderId="15" xfId="2" applyNumberFormat="1" applyFont="1" applyFill="1" applyBorder="1" applyAlignment="1">
      <alignment vertical="center"/>
    </xf>
    <xf numFmtId="0" fontId="17" fillId="5" borderId="17" xfId="2" applyFont="1" applyFill="1" applyBorder="1" applyAlignment="1">
      <alignment horizontal="center" vertical="center" wrapText="1"/>
    </xf>
    <xf numFmtId="4" fontId="10" fillId="5" borderId="18" xfId="2" applyNumberFormat="1" applyFont="1" applyFill="1" applyBorder="1" applyAlignment="1">
      <alignment vertical="center" wrapText="1"/>
    </xf>
    <xf numFmtId="10" fontId="10" fillId="5" borderId="18" xfId="3" applyNumberFormat="1" applyFont="1" applyFill="1" applyBorder="1" applyAlignment="1">
      <alignment horizontal="center" vertical="center" wrapText="1"/>
    </xf>
    <xf numFmtId="10" fontId="10" fillId="5" borderId="18" xfId="3" applyNumberFormat="1" applyFont="1" applyFill="1" applyBorder="1" applyAlignment="1">
      <alignment vertical="center" wrapText="1"/>
    </xf>
    <xf numFmtId="10" fontId="10" fillId="5" borderId="19" xfId="3" applyNumberFormat="1" applyFont="1" applyFill="1" applyBorder="1" applyAlignment="1">
      <alignment vertical="center" wrapText="1"/>
    </xf>
    <xf numFmtId="4" fontId="10" fillId="5" borderId="15" xfId="2" applyNumberFormat="1" applyFont="1" applyFill="1" applyBorder="1" applyAlignment="1">
      <alignment vertical="center" wrapText="1"/>
    </xf>
    <xf numFmtId="10" fontId="10" fillId="5" borderId="7" xfId="1" applyNumberFormat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left" vertical="top" wrapText="1"/>
    </xf>
    <xf numFmtId="4" fontId="20" fillId="0" borderId="0" xfId="2" applyNumberFormat="1" applyFont="1" applyFill="1" applyBorder="1" applyAlignment="1">
      <alignment vertical="center" wrapText="1"/>
    </xf>
    <xf numFmtId="9" fontId="8" fillId="0" borderId="0" xfId="3" applyFont="1" applyFill="1" applyBorder="1" applyAlignment="1">
      <alignment vertical="center" wrapText="1"/>
    </xf>
    <xf numFmtId="4" fontId="8" fillId="0" borderId="0" xfId="2" applyNumberFormat="1" applyFont="1" applyFill="1" applyBorder="1" applyAlignment="1">
      <alignment horizontal="center" vertical="center" wrapText="1"/>
    </xf>
    <xf numFmtId="4" fontId="8" fillId="0" borderId="0" xfId="2" applyNumberFormat="1" applyFont="1" applyFill="1" applyBorder="1" applyAlignment="1">
      <alignment vertical="center" wrapText="1"/>
    </xf>
    <xf numFmtId="10" fontId="8" fillId="0" borderId="0" xfId="3" applyNumberFormat="1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 wrapText="1"/>
    </xf>
    <xf numFmtId="10" fontId="20" fillId="0" borderId="0" xfId="3" applyNumberFormat="1" applyFont="1" applyFill="1" applyBorder="1" applyAlignment="1">
      <alignment horizontal="center" vertical="center" wrapText="1"/>
    </xf>
    <xf numFmtId="0" fontId="15" fillId="0" borderId="0" xfId="2" applyFont="1" applyFill="1" applyAlignment="1">
      <alignment horizontal="center" vertical="center"/>
    </xf>
    <xf numFmtId="0" fontId="17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vertical="center" wrapText="1"/>
    </xf>
    <xf numFmtId="0" fontId="17" fillId="0" borderId="20" xfId="2" applyFont="1" applyFill="1" applyBorder="1" applyAlignment="1">
      <alignment horizontal="right" vertical="center" wrapText="1"/>
    </xf>
    <xf numFmtId="3" fontId="17" fillId="0" borderId="20" xfId="2" applyNumberFormat="1" applyFont="1" applyFill="1" applyBorder="1" applyAlignment="1">
      <alignment vertical="center"/>
    </xf>
    <xf numFmtId="3" fontId="20" fillId="0" borderId="0" xfId="2" applyNumberFormat="1" applyFont="1" applyFill="1" applyBorder="1" applyAlignment="1">
      <alignment vertical="center" wrapText="1"/>
    </xf>
    <xf numFmtId="3" fontId="21" fillId="0" borderId="20" xfId="2" applyNumberFormat="1" applyFont="1" applyFill="1" applyBorder="1" applyAlignment="1">
      <alignment vertical="center"/>
    </xf>
    <xf numFmtId="0" fontId="16" fillId="0" borderId="4" xfId="2" applyFont="1" applyFill="1" applyBorder="1" applyAlignment="1">
      <alignment horizontal="right" vertical="center" wrapText="1"/>
    </xf>
    <xf numFmtId="3" fontId="16" fillId="0" borderId="0" xfId="2" quotePrefix="1" applyNumberFormat="1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3" fillId="2" borderId="1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4" fillId="0" borderId="5" xfId="2" applyFont="1" applyFill="1" applyBorder="1" applyAlignment="1">
      <alignment horizontal="left" vertical="center"/>
    </xf>
    <xf numFmtId="4" fontId="14" fillId="0" borderId="6" xfId="4" applyNumberFormat="1" applyFont="1" applyFill="1" applyBorder="1" applyAlignment="1">
      <alignment horizontal="right" vertical="center" wrapText="1"/>
    </xf>
    <xf numFmtId="4" fontId="16" fillId="0" borderId="6" xfId="4" applyNumberFormat="1" applyFont="1" applyFill="1" applyBorder="1" applyAlignment="1">
      <alignment horizontal="right" vertical="center" wrapText="1"/>
    </xf>
    <xf numFmtId="3" fontId="14" fillId="0" borderId="5" xfId="2" applyNumberFormat="1" applyFont="1" applyFill="1" applyBorder="1" applyAlignment="1">
      <alignment horizontal="left" vertical="center"/>
    </xf>
    <xf numFmtId="49" fontId="14" fillId="0" borderId="5" xfId="2" applyNumberFormat="1" applyFont="1" applyFill="1" applyBorder="1" applyAlignment="1">
      <alignment vertical="center" wrapText="1"/>
    </xf>
    <xf numFmtId="0" fontId="2" fillId="0" borderId="0" xfId="2" applyFont="1" applyFill="1" applyAlignment="1">
      <alignment horizontal="right" vertical="center"/>
    </xf>
    <xf numFmtId="0" fontId="14" fillId="0" borderId="26" xfId="2" applyFont="1" applyFill="1" applyBorder="1" applyAlignment="1">
      <alignment horizontal="left" vertical="center"/>
    </xf>
    <xf numFmtId="4" fontId="14" fillId="0" borderId="27" xfId="4" applyNumberFormat="1" applyFont="1" applyFill="1" applyBorder="1" applyAlignment="1">
      <alignment horizontal="right" vertical="center" wrapText="1"/>
    </xf>
    <xf numFmtId="4" fontId="16" fillId="0" borderId="27" xfId="4" applyNumberFormat="1" applyFont="1" applyFill="1" applyBorder="1" applyAlignment="1">
      <alignment horizontal="right" vertical="center" wrapText="1"/>
    </xf>
    <xf numFmtId="0" fontId="17" fillId="4" borderId="8" xfId="2" applyFont="1" applyFill="1" applyBorder="1" applyAlignment="1">
      <alignment vertical="center"/>
    </xf>
    <xf numFmtId="4" fontId="21" fillId="4" borderId="9" xfId="2" applyNumberFormat="1" applyFont="1" applyFill="1" applyBorder="1" applyAlignment="1">
      <alignment vertical="center"/>
    </xf>
    <xf numFmtId="4" fontId="17" fillId="4" borderId="9" xfId="2" applyNumberFormat="1" applyFont="1" applyFill="1" applyBorder="1" applyAlignment="1">
      <alignment vertical="center"/>
    </xf>
    <xf numFmtId="4" fontId="2" fillId="0" borderId="0" xfId="2" applyNumberFormat="1" applyFill="1" applyAlignment="1">
      <alignment vertical="center"/>
    </xf>
    <xf numFmtId="4" fontId="15" fillId="0" borderId="0" xfId="2" applyNumberFormat="1" applyFont="1" applyFill="1" applyAlignment="1">
      <alignment vertical="center"/>
    </xf>
    <xf numFmtId="14" fontId="4" fillId="0" borderId="0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0" fontId="3" fillId="0" borderId="0" xfId="0" applyFont="1" applyFill="1" applyBorder="1" applyAlignment="1">
      <alignment vertical="top" readingOrder="1"/>
    </xf>
    <xf numFmtId="0" fontId="3" fillId="0" borderId="0" xfId="0" applyFont="1" applyFill="1" applyBorder="1" applyAlignment="1">
      <alignment vertical="top"/>
    </xf>
    <xf numFmtId="0" fontId="5" fillId="0" borderId="30" xfId="0" applyNumberFormat="1" applyFont="1" applyFill="1" applyBorder="1" applyAlignment="1">
      <alignment horizontal="center" vertical="center" wrapText="1" readingOrder="1"/>
    </xf>
    <xf numFmtId="0" fontId="4" fillId="0" borderId="30" xfId="0" applyNumberFormat="1" applyFont="1" applyFill="1" applyBorder="1" applyAlignment="1">
      <alignment horizontal="left" vertical="top" wrapText="1" readingOrder="1"/>
    </xf>
    <xf numFmtId="0" fontId="5" fillId="0" borderId="30" xfId="0" applyNumberFormat="1" applyFont="1" applyFill="1" applyBorder="1" applyAlignment="1">
      <alignment vertical="center" wrapText="1" readingOrder="1"/>
    </xf>
    <xf numFmtId="0" fontId="5" fillId="0" borderId="30" xfId="0" applyNumberFormat="1" applyFont="1" applyFill="1" applyBorder="1" applyAlignment="1">
      <alignment horizontal="left" vertical="top" wrapText="1" readingOrder="1"/>
    </xf>
    <xf numFmtId="0" fontId="6" fillId="0" borderId="30" xfId="0" applyNumberFormat="1" applyFont="1" applyFill="1" applyBorder="1" applyAlignment="1">
      <alignment horizontal="right" vertical="center" wrapText="1" readingOrder="1"/>
    </xf>
    <xf numFmtId="0" fontId="5" fillId="0" borderId="6" xfId="0" applyNumberFormat="1" applyFont="1" applyFill="1" applyBorder="1" applyAlignment="1">
      <alignment horizontal="center" vertical="center" wrapText="1" readingOrder="1"/>
    </xf>
    <xf numFmtId="0" fontId="5" fillId="0" borderId="6" xfId="0" applyNumberFormat="1" applyFont="1" applyFill="1" applyBorder="1" applyAlignment="1">
      <alignment horizontal="left" vertical="top" wrapText="1" readingOrder="1"/>
    </xf>
    <xf numFmtId="0" fontId="5" fillId="0" borderId="6" xfId="0" applyNumberFormat="1" applyFont="1" applyFill="1" applyBorder="1" applyAlignment="1">
      <alignment vertical="center" wrapText="1" readingOrder="1"/>
    </xf>
    <xf numFmtId="164" fontId="5" fillId="0" borderId="6" xfId="0" applyNumberFormat="1" applyFont="1" applyFill="1" applyBorder="1" applyAlignment="1">
      <alignment horizontal="right" vertical="center" wrapText="1" readingOrder="1"/>
    </xf>
    <xf numFmtId="0" fontId="6" fillId="0" borderId="6" xfId="0" applyNumberFormat="1" applyFont="1" applyFill="1" applyBorder="1" applyAlignment="1">
      <alignment horizontal="center" vertical="center" wrapText="1" readingOrder="1"/>
    </xf>
    <xf numFmtId="0" fontId="6" fillId="0" borderId="6" xfId="0" applyNumberFormat="1" applyFont="1" applyFill="1" applyBorder="1" applyAlignment="1">
      <alignment horizontal="left" vertical="top" wrapText="1" readingOrder="1"/>
    </xf>
    <xf numFmtId="0" fontId="6" fillId="0" borderId="6" xfId="0" applyNumberFormat="1" applyFont="1" applyFill="1" applyBorder="1" applyAlignment="1">
      <alignment vertical="center" wrapText="1" readingOrder="1"/>
    </xf>
    <xf numFmtId="164" fontId="6" fillId="0" borderId="6" xfId="0" applyNumberFormat="1" applyFont="1" applyFill="1" applyBorder="1" applyAlignment="1">
      <alignment horizontal="right" vertical="center" wrapText="1" readingOrder="1"/>
    </xf>
    <xf numFmtId="0" fontId="4" fillId="6" borderId="6" xfId="0" applyNumberFormat="1" applyFont="1" applyFill="1" applyBorder="1" applyAlignment="1">
      <alignment horizontal="center" vertical="center" wrapText="1" readingOrder="1"/>
    </xf>
    <xf numFmtId="0" fontId="4" fillId="5" borderId="6" xfId="0" applyNumberFormat="1" applyFont="1" applyFill="1" applyBorder="1" applyAlignment="1">
      <alignment horizontal="center" vertical="center" wrapText="1" readingOrder="1"/>
    </xf>
    <xf numFmtId="0" fontId="4" fillId="5" borderId="15" xfId="0" applyNumberFormat="1" applyFont="1" applyFill="1" applyBorder="1" applyAlignment="1">
      <alignment horizontal="center" vertical="center" wrapText="1" readingOrder="1"/>
    </xf>
    <xf numFmtId="0" fontId="5" fillId="0" borderId="15" xfId="0" applyNumberFormat="1" applyFont="1" applyFill="1" applyBorder="1" applyAlignment="1">
      <alignment vertical="center" wrapText="1" readingOrder="1"/>
    </xf>
    <xf numFmtId="0" fontId="1" fillId="0" borderId="0" xfId="2" applyFont="1" applyFill="1" applyAlignment="1">
      <alignment vertical="center"/>
    </xf>
    <xf numFmtId="0" fontId="23" fillId="5" borderId="6" xfId="0" applyNumberFormat="1" applyFont="1" applyFill="1" applyBorder="1" applyAlignment="1">
      <alignment horizontal="center" vertical="center" wrapText="1" readingOrder="1"/>
    </xf>
    <xf numFmtId="0" fontId="23" fillId="0" borderId="0" xfId="0" applyNumberFormat="1" applyFont="1" applyFill="1" applyBorder="1" applyAlignment="1">
      <alignment horizontal="center" vertical="center" wrapText="1" readingOrder="1"/>
    </xf>
    <xf numFmtId="0" fontId="23" fillId="5" borderId="27" xfId="0" applyNumberFormat="1" applyFont="1" applyFill="1" applyBorder="1" applyAlignment="1">
      <alignment horizontal="center" vertical="center" wrapText="1" readingOrder="1"/>
    </xf>
    <xf numFmtId="17" fontId="23" fillId="5" borderId="27" xfId="0" applyNumberFormat="1" applyFont="1" applyFill="1" applyBorder="1" applyAlignment="1">
      <alignment horizontal="center" vertical="center" wrapText="1" readingOrder="1"/>
    </xf>
    <xf numFmtId="0" fontId="24" fillId="0" borderId="6" xfId="0" applyNumberFormat="1" applyFont="1" applyFill="1" applyBorder="1" applyAlignment="1">
      <alignment horizontal="center" vertical="center" wrapText="1" readingOrder="1"/>
    </xf>
    <xf numFmtId="0" fontId="24" fillId="0" borderId="6" xfId="0" applyNumberFormat="1" applyFont="1" applyFill="1" applyBorder="1" applyAlignment="1">
      <alignment horizontal="left" vertical="top" wrapText="1" readingOrder="1"/>
    </xf>
    <xf numFmtId="0" fontId="24" fillId="0" borderId="6" xfId="0" applyNumberFormat="1" applyFont="1" applyFill="1" applyBorder="1" applyAlignment="1">
      <alignment vertical="center" wrapText="1" readingOrder="1"/>
    </xf>
    <xf numFmtId="0" fontId="24" fillId="0" borderId="6" xfId="0" applyNumberFormat="1" applyFont="1" applyFill="1" applyBorder="1" applyAlignment="1">
      <alignment horizontal="right" vertical="center" wrapText="1" readingOrder="1"/>
    </xf>
    <xf numFmtId="164" fontId="24" fillId="0" borderId="6" xfId="0" applyNumberFormat="1" applyFont="1" applyFill="1" applyBorder="1" applyAlignment="1">
      <alignment horizontal="right" vertical="center" wrapText="1" readingOrder="1"/>
    </xf>
    <xf numFmtId="0" fontId="23" fillId="5" borderId="6" xfId="0" applyNumberFormat="1" applyFont="1" applyFill="1" applyBorder="1" applyAlignment="1">
      <alignment horizontal="left" vertical="top" wrapText="1" readingOrder="1"/>
    </xf>
    <xf numFmtId="0" fontId="23" fillId="5" borderId="6" xfId="0" applyNumberFormat="1" applyFont="1" applyFill="1" applyBorder="1" applyAlignment="1">
      <alignment vertical="center" wrapText="1" readingOrder="1"/>
    </xf>
    <xf numFmtId="0" fontId="23" fillId="5" borderId="6" xfId="0" applyNumberFormat="1" applyFont="1" applyFill="1" applyBorder="1" applyAlignment="1">
      <alignment horizontal="right" vertical="center" wrapText="1" readingOrder="1"/>
    </xf>
    <xf numFmtId="164" fontId="23" fillId="5" borderId="6" xfId="0" applyNumberFormat="1" applyFont="1" applyFill="1" applyBorder="1" applyAlignment="1">
      <alignment horizontal="right" vertical="center" wrapText="1" readingOrder="1"/>
    </xf>
    <xf numFmtId="10" fontId="3" fillId="3" borderId="0" xfId="1" applyNumberFormat="1" applyFont="1" applyFill="1" applyBorder="1"/>
    <xf numFmtId="10" fontId="25" fillId="3" borderId="2" xfId="3" applyNumberFormat="1" applyFont="1" applyFill="1" applyBorder="1" applyAlignment="1">
      <alignment horizontal="center" vertical="center" wrapText="1"/>
    </xf>
    <xf numFmtId="10" fontId="14" fillId="3" borderId="2" xfId="3" applyNumberFormat="1" applyFont="1" applyFill="1" applyBorder="1" applyAlignment="1">
      <alignment horizontal="right" vertical="center" wrapText="1"/>
    </xf>
    <xf numFmtId="10" fontId="25" fillId="3" borderId="6" xfId="3" applyNumberFormat="1" applyFont="1" applyFill="1" applyBorder="1" applyAlignment="1">
      <alignment horizontal="center" vertical="center" wrapText="1"/>
    </xf>
    <xf numFmtId="10" fontId="16" fillId="3" borderId="6" xfId="3" applyNumberFormat="1" applyFont="1" applyFill="1" applyBorder="1" applyAlignment="1">
      <alignment horizontal="right" vertical="center" wrapText="1"/>
    </xf>
    <xf numFmtId="10" fontId="14" fillId="3" borderId="11" xfId="3" applyNumberFormat="1" applyFont="1" applyFill="1" applyBorder="1" applyAlignment="1">
      <alignment horizontal="right" vertical="center" wrapText="1"/>
    </xf>
    <xf numFmtId="10" fontId="14" fillId="3" borderId="14" xfId="3" applyNumberFormat="1" applyFont="1" applyFill="1" applyBorder="1" applyAlignment="1">
      <alignment horizontal="right" vertical="center" wrapText="1"/>
    </xf>
    <xf numFmtId="10" fontId="14" fillId="3" borderId="6" xfId="3" applyNumberFormat="1" applyFont="1" applyFill="1" applyBorder="1" applyAlignment="1">
      <alignment horizontal="right" vertical="center" wrapText="1"/>
    </xf>
    <xf numFmtId="0" fontId="16" fillId="0" borderId="31" xfId="0" applyFont="1" applyBorder="1" applyAlignment="1">
      <alignment wrapText="1"/>
    </xf>
    <xf numFmtId="0" fontId="0" fillId="0" borderId="0" xfId="0"/>
    <xf numFmtId="49" fontId="16" fillId="0" borderId="31" xfId="0" applyNumberFormat="1" applyFont="1" applyBorder="1" applyAlignment="1">
      <alignment wrapText="1"/>
    </xf>
    <xf numFmtId="1" fontId="16" fillId="0" borderId="31" xfId="0" applyNumberFormat="1" applyFont="1" applyBorder="1" applyAlignment="1">
      <alignment wrapText="1"/>
    </xf>
    <xf numFmtId="49" fontId="16" fillId="0" borderId="31" xfId="0" applyNumberFormat="1" applyFont="1" applyBorder="1" applyAlignment="1">
      <alignment horizontal="left" wrapText="1"/>
    </xf>
    <xf numFmtId="4" fontId="16" fillId="0" borderId="31" xfId="0" applyNumberFormat="1" applyFont="1" applyBorder="1" applyAlignment="1">
      <alignment horizontal="left" wrapText="1"/>
    </xf>
    <xf numFmtId="0" fontId="17" fillId="6" borderId="31" xfId="0" applyFont="1" applyFill="1" applyBorder="1" applyAlignment="1">
      <alignment horizontal="center" vertical="center" wrapText="1"/>
    </xf>
    <xf numFmtId="4" fontId="16" fillId="0" borderId="31" xfId="0" applyNumberFormat="1" applyFont="1" applyBorder="1" applyAlignment="1">
      <alignment horizontal="right" wrapText="1"/>
    </xf>
    <xf numFmtId="49" fontId="16" fillId="0" borderId="32" xfId="0" applyNumberFormat="1" applyFont="1" applyBorder="1" applyAlignment="1">
      <alignment horizontal="left" wrapText="1"/>
    </xf>
    <xf numFmtId="4" fontId="26" fillId="6" borderId="6" xfId="0" applyNumberFormat="1" applyFont="1" applyFill="1" applyBorder="1" applyAlignment="1">
      <alignment horizontal="right"/>
    </xf>
    <xf numFmtId="0" fontId="0" fillId="6" borderId="6" xfId="0" applyFill="1" applyBorder="1" applyAlignment="1">
      <alignment horizontal="right"/>
    </xf>
    <xf numFmtId="0" fontId="11" fillId="0" borderId="21" xfId="2" applyFont="1" applyFill="1" applyBorder="1" applyAlignment="1">
      <alignment vertical="center" wrapText="1"/>
    </xf>
    <xf numFmtId="0" fontId="11" fillId="0" borderId="22" xfId="2" applyFont="1" applyFill="1" applyBorder="1" applyAlignment="1">
      <alignment vertical="center" wrapText="1"/>
    </xf>
    <xf numFmtId="10" fontId="0" fillId="0" borderId="0" xfId="1" applyNumberFormat="1" applyFont="1"/>
    <xf numFmtId="10" fontId="17" fillId="4" borderId="10" xfId="3" applyNumberFormat="1" applyFont="1" applyFill="1" applyBorder="1" applyAlignment="1">
      <alignment horizontal="center" vertical="center"/>
    </xf>
    <xf numFmtId="10" fontId="14" fillId="0" borderId="7" xfId="3" applyNumberFormat="1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10" fontId="14" fillId="0" borderId="7" xfId="3" applyNumberFormat="1" applyFont="1" applyFill="1" applyBorder="1" applyAlignment="1">
      <alignment horizontal="center" vertical="center" wrapText="1"/>
    </xf>
    <xf numFmtId="10" fontId="14" fillId="0" borderId="15" xfId="3" applyNumberFormat="1" applyFont="1" applyFill="1" applyBorder="1" applyAlignment="1">
      <alignment horizontal="center" vertical="center" wrapText="1"/>
    </xf>
    <xf numFmtId="10" fontId="14" fillId="0" borderId="25" xfId="3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 wrapText="1"/>
    </xf>
    <xf numFmtId="0" fontId="13" fillId="2" borderId="23" xfId="2" applyFont="1" applyFill="1" applyBorder="1" applyAlignment="1">
      <alignment horizontal="center" vertical="center" wrapText="1"/>
    </xf>
    <xf numFmtId="0" fontId="13" fillId="2" borderId="24" xfId="2" applyFont="1" applyFill="1" applyBorder="1" applyAlignment="1">
      <alignment horizontal="center" vertical="center" wrapText="1"/>
    </xf>
    <xf numFmtId="10" fontId="17" fillId="4" borderId="10" xfId="3" applyNumberFormat="1" applyFont="1" applyFill="1" applyBorder="1" applyAlignment="1">
      <alignment horizontal="center" vertical="center"/>
    </xf>
    <xf numFmtId="10" fontId="17" fillId="4" borderId="28" xfId="3" applyNumberFormat="1" applyFont="1" applyFill="1" applyBorder="1" applyAlignment="1">
      <alignment horizontal="center" vertical="center"/>
    </xf>
    <xf numFmtId="10" fontId="17" fillId="4" borderId="29" xfId="3" applyNumberFormat="1" applyFont="1" applyFill="1" applyBorder="1" applyAlignment="1">
      <alignment horizontal="center" vertical="center"/>
    </xf>
  </cellXfs>
  <cellStyles count="5">
    <cellStyle name="Millares 2" xfId="4"/>
    <cellStyle name="Normal" xfId="0" builtinId="0"/>
    <cellStyle name="Normal 2" xfId="2"/>
    <cellStyle name="Porcentaje" xfId="1" builtinId="5"/>
    <cellStyle name="Porcentaje 2" xfId="3"/>
  </cellStyles>
  <dxfs count="36"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2024%20PPTO/INFORMES_2024/EJECUCION_PRESUPUESTAL_2024/1.%20ENERO_2024/EjecucionPresupuestal_31ene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Agregada"/>
      <sheetName val="Hoja1"/>
      <sheetName val="Analisis"/>
      <sheetName val="Reservas"/>
      <sheetName val="AnalisisReservas"/>
      <sheetName val="AdmonRecursos"/>
      <sheetName val="Hoja2"/>
    </sheetNames>
    <sheetDataSet>
      <sheetData sheetId="0"/>
      <sheetData sheetId="1"/>
      <sheetData sheetId="2"/>
      <sheetData sheetId="3"/>
      <sheetData sheetId="4"/>
      <sheetData sheetId="5">
        <row r="59">
          <cell r="S59">
            <v>494000000</v>
          </cell>
        </row>
        <row r="60">
          <cell r="S60">
            <v>4800000000</v>
          </cell>
        </row>
        <row r="61">
          <cell r="S61">
            <v>6000000000</v>
          </cell>
        </row>
        <row r="62">
          <cell r="S62">
            <v>528000000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showGridLines="0" tabSelected="1" zoomScale="130" zoomScaleNormal="130" workbookViewId="0">
      <selection activeCell="C16" sqref="C16"/>
    </sheetView>
  </sheetViews>
  <sheetFormatPr baseColWidth="10" defaultRowHeight="15" x14ac:dyDescent="0.25"/>
  <cols>
    <col min="1" max="1" width="13.42578125" customWidth="1"/>
    <col min="2" max="2" width="12.42578125" customWidth="1"/>
    <col min="3" max="3" width="16.42578125" customWidth="1"/>
    <col min="4" max="11" width="5.42578125" hidden="1" customWidth="1"/>
    <col min="12" max="12" width="7" hidden="1" customWidth="1"/>
    <col min="13" max="13" width="7.5703125" bestFit="1" customWidth="1"/>
    <col min="14" max="14" width="4.42578125" bestFit="1" customWidth="1"/>
    <col min="15" max="15" width="3.85546875" bestFit="1" customWidth="1"/>
    <col min="16" max="16" width="23.28515625" customWidth="1"/>
    <col min="17" max="19" width="18.85546875" hidden="1" customWidth="1"/>
    <col min="20" max="20" width="16.140625" bestFit="1" customWidth="1"/>
    <col min="21" max="21" width="15.42578125" bestFit="1" customWidth="1"/>
    <col min="22" max="22" width="15.140625" bestFit="1" customWidth="1"/>
    <col min="23" max="23" width="15.5703125" bestFit="1" customWidth="1"/>
    <col min="24" max="25" width="15.140625" bestFit="1" customWidth="1"/>
    <col min="26" max="26" width="15.140625" hidden="1" customWidth="1"/>
    <col min="27" max="27" width="15.140625" bestFit="1" customWidth="1"/>
    <col min="28" max="28" width="11.42578125" customWidth="1"/>
    <col min="29" max="29" width="6.42578125" customWidth="1"/>
  </cols>
  <sheetData>
    <row r="1" spans="1:27" x14ac:dyDescent="0.25">
      <c r="A1" s="114" t="s">
        <v>0</v>
      </c>
      <c r="B1" s="114">
        <v>2024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</row>
    <row r="2" spans="1:27" x14ac:dyDescent="0.25">
      <c r="A2" s="114" t="s">
        <v>2</v>
      </c>
      <c r="B2" s="114" t="s">
        <v>3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  <c r="V2" s="1" t="s">
        <v>1</v>
      </c>
      <c r="W2" s="1" t="s">
        <v>1</v>
      </c>
      <c r="X2" s="1" t="s">
        <v>1</v>
      </c>
      <c r="Y2" s="1" t="s">
        <v>1</v>
      </c>
      <c r="Z2" s="1" t="s">
        <v>1</v>
      </c>
      <c r="AA2" s="1" t="s">
        <v>130</v>
      </c>
    </row>
    <row r="3" spans="1:27" x14ac:dyDescent="0.25">
      <c r="A3" s="114" t="s">
        <v>4</v>
      </c>
      <c r="B3" s="114" t="s">
        <v>5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  <c r="Z3" s="1" t="s">
        <v>1</v>
      </c>
      <c r="AA3" s="97">
        <v>45412</v>
      </c>
    </row>
    <row r="4" spans="1:27" ht="24" customHeight="1" x14ac:dyDescent="0.25">
      <c r="A4" s="115" t="s">
        <v>6</v>
      </c>
      <c r="B4" s="115" t="s">
        <v>7</v>
      </c>
      <c r="C4" s="116" t="s">
        <v>8</v>
      </c>
      <c r="D4" s="115" t="s">
        <v>9</v>
      </c>
      <c r="E4" s="115" t="s">
        <v>10</v>
      </c>
      <c r="F4" s="115" t="s">
        <v>11</v>
      </c>
      <c r="G4" s="115" t="s">
        <v>12</v>
      </c>
      <c r="H4" s="115" t="s">
        <v>13</v>
      </c>
      <c r="I4" s="115" t="s">
        <v>14</v>
      </c>
      <c r="J4" s="115" t="s">
        <v>15</v>
      </c>
      <c r="K4" s="115" t="s">
        <v>16</v>
      </c>
      <c r="L4" s="115" t="s">
        <v>17</v>
      </c>
      <c r="M4" s="115" t="s">
        <v>18</v>
      </c>
      <c r="N4" s="115" t="s">
        <v>19</v>
      </c>
      <c r="O4" s="115" t="s">
        <v>20</v>
      </c>
      <c r="P4" s="115" t="s">
        <v>21</v>
      </c>
      <c r="Q4" s="115" t="s">
        <v>22</v>
      </c>
      <c r="R4" s="115" t="s">
        <v>23</v>
      </c>
      <c r="S4" s="115" t="s">
        <v>24</v>
      </c>
      <c r="T4" s="115" t="s">
        <v>25</v>
      </c>
      <c r="U4" s="115" t="s">
        <v>26</v>
      </c>
      <c r="V4" s="115" t="s">
        <v>27</v>
      </c>
      <c r="W4" s="115" t="s">
        <v>28</v>
      </c>
      <c r="X4" s="115" t="s">
        <v>29</v>
      </c>
      <c r="Y4" s="115" t="s">
        <v>30</v>
      </c>
      <c r="Z4" s="115" t="s">
        <v>31</v>
      </c>
      <c r="AA4" s="115" t="s">
        <v>32</v>
      </c>
    </row>
    <row r="5" spans="1:27" ht="24" customHeight="1" x14ac:dyDescent="0.25">
      <c r="A5" s="106" t="s">
        <v>33</v>
      </c>
      <c r="B5" s="107" t="s">
        <v>34</v>
      </c>
      <c r="C5" s="117" t="s">
        <v>35</v>
      </c>
      <c r="D5" s="106" t="s">
        <v>36</v>
      </c>
      <c r="E5" s="106" t="s">
        <v>37</v>
      </c>
      <c r="F5" s="106" t="s">
        <v>37</v>
      </c>
      <c r="G5" s="106" t="s">
        <v>37</v>
      </c>
      <c r="H5" s="106"/>
      <c r="I5" s="106"/>
      <c r="J5" s="106"/>
      <c r="K5" s="106"/>
      <c r="L5" s="106"/>
      <c r="M5" s="106" t="s">
        <v>38</v>
      </c>
      <c r="N5" s="106" t="s">
        <v>39</v>
      </c>
      <c r="O5" s="106" t="s">
        <v>40</v>
      </c>
      <c r="P5" s="107" t="s">
        <v>41</v>
      </c>
      <c r="Q5" s="109">
        <v>8348000000</v>
      </c>
      <c r="R5" s="109">
        <v>0</v>
      </c>
      <c r="S5" s="109">
        <v>0</v>
      </c>
      <c r="T5" s="109">
        <v>8348000000</v>
      </c>
      <c r="U5" s="109">
        <v>0</v>
      </c>
      <c r="V5" s="109">
        <v>8177144494.4799995</v>
      </c>
      <c r="W5" s="109">
        <v>170855505.52000001</v>
      </c>
      <c r="X5" s="109">
        <v>2821739734</v>
      </c>
      <c r="Y5" s="109">
        <v>2821739734</v>
      </c>
      <c r="Z5" s="109">
        <f>Y5</f>
        <v>2821739734</v>
      </c>
      <c r="AA5" s="109">
        <v>2821739734</v>
      </c>
    </row>
    <row r="6" spans="1:27" ht="24" customHeight="1" x14ac:dyDescent="0.25">
      <c r="A6" s="106" t="s">
        <v>33</v>
      </c>
      <c r="B6" s="107" t="s">
        <v>34</v>
      </c>
      <c r="C6" s="117" t="s">
        <v>42</v>
      </c>
      <c r="D6" s="106" t="s">
        <v>36</v>
      </c>
      <c r="E6" s="106" t="s">
        <v>37</v>
      </c>
      <c r="F6" s="106" t="s">
        <v>37</v>
      </c>
      <c r="G6" s="106" t="s">
        <v>43</v>
      </c>
      <c r="H6" s="106"/>
      <c r="I6" s="106"/>
      <c r="J6" s="106"/>
      <c r="K6" s="106"/>
      <c r="L6" s="106"/>
      <c r="M6" s="106" t="s">
        <v>38</v>
      </c>
      <c r="N6" s="106" t="s">
        <v>39</v>
      </c>
      <c r="O6" s="106" t="s">
        <v>40</v>
      </c>
      <c r="P6" s="107" t="s">
        <v>44</v>
      </c>
      <c r="Q6" s="109">
        <v>3060000000</v>
      </c>
      <c r="R6" s="109">
        <v>0</v>
      </c>
      <c r="S6" s="109">
        <v>0</v>
      </c>
      <c r="T6" s="109">
        <v>3060000000</v>
      </c>
      <c r="U6" s="109">
        <v>0</v>
      </c>
      <c r="V6" s="109">
        <v>2888347045.6300001</v>
      </c>
      <c r="W6" s="109">
        <v>171652954.37</v>
      </c>
      <c r="X6" s="109">
        <v>1094948417</v>
      </c>
      <c r="Y6" s="109">
        <v>1094948417</v>
      </c>
      <c r="Z6" s="109">
        <f t="shared" ref="Z6:Z18" si="0">Y6</f>
        <v>1094948417</v>
      </c>
      <c r="AA6" s="109">
        <v>1094948417</v>
      </c>
    </row>
    <row r="7" spans="1:27" ht="24" customHeight="1" x14ac:dyDescent="0.25">
      <c r="A7" s="106" t="s">
        <v>33</v>
      </c>
      <c r="B7" s="107" t="s">
        <v>34</v>
      </c>
      <c r="C7" s="117" t="s">
        <v>45</v>
      </c>
      <c r="D7" s="106" t="s">
        <v>36</v>
      </c>
      <c r="E7" s="106" t="s">
        <v>37</v>
      </c>
      <c r="F7" s="106" t="s">
        <v>37</v>
      </c>
      <c r="G7" s="106" t="s">
        <v>46</v>
      </c>
      <c r="H7" s="106"/>
      <c r="I7" s="106"/>
      <c r="J7" s="106"/>
      <c r="K7" s="106"/>
      <c r="L7" s="106"/>
      <c r="M7" s="106" t="s">
        <v>38</v>
      </c>
      <c r="N7" s="106" t="s">
        <v>39</v>
      </c>
      <c r="O7" s="106" t="s">
        <v>40</v>
      </c>
      <c r="P7" s="107" t="s">
        <v>47</v>
      </c>
      <c r="Q7" s="109">
        <v>1312000000</v>
      </c>
      <c r="R7" s="109">
        <v>0</v>
      </c>
      <c r="S7" s="109">
        <v>0</v>
      </c>
      <c r="T7" s="109">
        <v>1312000000</v>
      </c>
      <c r="U7" s="109">
        <v>0</v>
      </c>
      <c r="V7" s="109">
        <v>1235160839.1700001</v>
      </c>
      <c r="W7" s="109">
        <v>76839160.829999998</v>
      </c>
      <c r="X7" s="109">
        <v>280991529</v>
      </c>
      <c r="Y7" s="109">
        <v>280991529</v>
      </c>
      <c r="Z7" s="109">
        <f t="shared" si="0"/>
        <v>280991529</v>
      </c>
      <c r="AA7" s="109">
        <v>280991529</v>
      </c>
    </row>
    <row r="8" spans="1:27" ht="24" customHeight="1" x14ac:dyDescent="0.25">
      <c r="A8" s="106" t="s">
        <v>33</v>
      </c>
      <c r="B8" s="107" t="s">
        <v>34</v>
      </c>
      <c r="C8" s="108" t="s">
        <v>48</v>
      </c>
      <c r="D8" s="106" t="s">
        <v>36</v>
      </c>
      <c r="E8" s="106" t="s">
        <v>43</v>
      </c>
      <c r="F8" s="106"/>
      <c r="G8" s="106"/>
      <c r="H8" s="106"/>
      <c r="I8" s="106"/>
      <c r="J8" s="106"/>
      <c r="K8" s="106"/>
      <c r="L8" s="106"/>
      <c r="M8" s="106" t="s">
        <v>38</v>
      </c>
      <c r="N8" s="106" t="s">
        <v>39</v>
      </c>
      <c r="O8" s="106" t="s">
        <v>40</v>
      </c>
      <c r="P8" s="107" t="s">
        <v>49</v>
      </c>
      <c r="Q8" s="109">
        <v>4499000000</v>
      </c>
      <c r="R8" s="109">
        <v>0</v>
      </c>
      <c r="S8" s="109">
        <v>0</v>
      </c>
      <c r="T8" s="109">
        <v>4499000000</v>
      </c>
      <c r="U8" s="109">
        <v>0</v>
      </c>
      <c r="V8" s="109">
        <v>4256352221.7399998</v>
      </c>
      <c r="W8" s="109">
        <v>242647778.25999999</v>
      </c>
      <c r="X8" s="109">
        <v>3242518673.3499999</v>
      </c>
      <c r="Y8" s="109">
        <v>1424308749.96</v>
      </c>
      <c r="Z8" s="109">
        <f t="shared" si="0"/>
        <v>1424308749.96</v>
      </c>
      <c r="AA8" s="109">
        <v>1424308749.96</v>
      </c>
    </row>
    <row r="9" spans="1:27" ht="24" customHeight="1" x14ac:dyDescent="0.25">
      <c r="A9" s="106" t="s">
        <v>33</v>
      </c>
      <c r="B9" s="107" t="s">
        <v>34</v>
      </c>
      <c r="C9" s="108" t="s">
        <v>50</v>
      </c>
      <c r="D9" s="106" t="s">
        <v>36</v>
      </c>
      <c r="E9" s="106" t="s">
        <v>46</v>
      </c>
      <c r="F9" s="106" t="s">
        <v>43</v>
      </c>
      <c r="G9" s="106" t="s">
        <v>43</v>
      </c>
      <c r="H9" s="106"/>
      <c r="I9" s="106"/>
      <c r="J9" s="106"/>
      <c r="K9" s="106"/>
      <c r="L9" s="106"/>
      <c r="M9" s="106" t="s">
        <v>38</v>
      </c>
      <c r="N9" s="106" t="s">
        <v>39</v>
      </c>
      <c r="O9" s="106" t="s">
        <v>40</v>
      </c>
      <c r="P9" s="107" t="s">
        <v>51</v>
      </c>
      <c r="Q9" s="109">
        <v>21135000000</v>
      </c>
      <c r="R9" s="109">
        <v>0</v>
      </c>
      <c r="S9" s="109">
        <v>0</v>
      </c>
      <c r="T9" s="109">
        <v>21135000000</v>
      </c>
      <c r="U9" s="109">
        <v>0</v>
      </c>
      <c r="V9" s="109">
        <v>21135000000</v>
      </c>
      <c r="W9" s="109">
        <v>0</v>
      </c>
      <c r="X9" s="109">
        <v>13518957035.5</v>
      </c>
      <c r="Y9" s="109">
        <v>6368188243.5</v>
      </c>
      <c r="Z9" s="109">
        <f t="shared" si="0"/>
        <v>6368188243.5</v>
      </c>
      <c r="AA9" s="109">
        <v>6368188243.5</v>
      </c>
    </row>
    <row r="10" spans="1:27" ht="24" customHeight="1" x14ac:dyDescent="0.25">
      <c r="A10" s="106" t="s">
        <v>33</v>
      </c>
      <c r="B10" s="107" t="s">
        <v>34</v>
      </c>
      <c r="C10" s="108" t="s">
        <v>52</v>
      </c>
      <c r="D10" s="106" t="s">
        <v>36</v>
      </c>
      <c r="E10" s="106" t="s">
        <v>46</v>
      </c>
      <c r="F10" s="106" t="s">
        <v>53</v>
      </c>
      <c r="G10" s="106" t="s">
        <v>43</v>
      </c>
      <c r="H10" s="106" t="s">
        <v>54</v>
      </c>
      <c r="I10" s="106"/>
      <c r="J10" s="106"/>
      <c r="K10" s="106"/>
      <c r="L10" s="106"/>
      <c r="M10" s="106" t="s">
        <v>38</v>
      </c>
      <c r="N10" s="106" t="s">
        <v>39</v>
      </c>
      <c r="O10" s="106" t="s">
        <v>40</v>
      </c>
      <c r="P10" s="107" t="s">
        <v>55</v>
      </c>
      <c r="Q10" s="109">
        <v>103000000</v>
      </c>
      <c r="R10" s="109">
        <v>0</v>
      </c>
      <c r="S10" s="109">
        <v>0</v>
      </c>
      <c r="T10" s="109">
        <v>103000000</v>
      </c>
      <c r="U10" s="109">
        <v>0</v>
      </c>
      <c r="V10" s="109">
        <v>50000000</v>
      </c>
      <c r="W10" s="109">
        <v>53000000</v>
      </c>
      <c r="X10" s="109">
        <v>28458766</v>
      </c>
      <c r="Y10" s="109">
        <v>25237333</v>
      </c>
      <c r="Z10" s="109">
        <f t="shared" si="0"/>
        <v>25237333</v>
      </c>
      <c r="AA10" s="109">
        <v>25237333</v>
      </c>
    </row>
    <row r="11" spans="1:27" ht="24" customHeight="1" x14ac:dyDescent="0.25">
      <c r="A11" s="106" t="s">
        <v>33</v>
      </c>
      <c r="B11" s="107" t="s">
        <v>34</v>
      </c>
      <c r="C11" s="108" t="s">
        <v>56</v>
      </c>
      <c r="D11" s="106" t="s">
        <v>36</v>
      </c>
      <c r="E11" s="106" t="s">
        <v>57</v>
      </c>
      <c r="F11" s="106" t="s">
        <v>37</v>
      </c>
      <c r="G11" s="106"/>
      <c r="H11" s="106"/>
      <c r="I11" s="106"/>
      <c r="J11" s="106"/>
      <c r="K11" s="106"/>
      <c r="L11" s="106"/>
      <c r="M11" s="106" t="s">
        <v>38</v>
      </c>
      <c r="N11" s="106" t="s">
        <v>39</v>
      </c>
      <c r="O11" s="106" t="s">
        <v>40</v>
      </c>
      <c r="P11" s="107" t="s">
        <v>58</v>
      </c>
      <c r="Q11" s="109">
        <v>3000000</v>
      </c>
      <c r="R11" s="109">
        <v>0</v>
      </c>
      <c r="S11" s="109">
        <v>0</v>
      </c>
      <c r="T11" s="109">
        <v>3000000</v>
      </c>
      <c r="U11" s="109">
        <v>0</v>
      </c>
      <c r="V11" s="109">
        <v>1903600</v>
      </c>
      <c r="W11" s="109">
        <v>1096400</v>
      </c>
      <c r="X11" s="109">
        <v>261000</v>
      </c>
      <c r="Y11" s="109">
        <v>261000</v>
      </c>
      <c r="Z11" s="109">
        <f t="shared" si="0"/>
        <v>261000</v>
      </c>
      <c r="AA11" s="109">
        <v>261000</v>
      </c>
    </row>
    <row r="12" spans="1:27" ht="24" customHeight="1" x14ac:dyDescent="0.25">
      <c r="A12" s="106" t="s">
        <v>33</v>
      </c>
      <c r="B12" s="107" t="s">
        <v>34</v>
      </c>
      <c r="C12" s="108" t="s">
        <v>59</v>
      </c>
      <c r="D12" s="106" t="s">
        <v>36</v>
      </c>
      <c r="E12" s="106" t="s">
        <v>57</v>
      </c>
      <c r="F12" s="106" t="s">
        <v>53</v>
      </c>
      <c r="G12" s="106" t="s">
        <v>37</v>
      </c>
      <c r="H12" s="106"/>
      <c r="I12" s="106"/>
      <c r="J12" s="106"/>
      <c r="K12" s="106"/>
      <c r="L12" s="106"/>
      <c r="M12" s="106" t="s">
        <v>38</v>
      </c>
      <c r="N12" s="106" t="s">
        <v>60</v>
      </c>
      <c r="O12" s="106" t="s">
        <v>61</v>
      </c>
      <c r="P12" s="107" t="s">
        <v>62</v>
      </c>
      <c r="Q12" s="109">
        <v>528000000</v>
      </c>
      <c r="R12" s="109">
        <v>0</v>
      </c>
      <c r="S12" s="109">
        <v>0</v>
      </c>
      <c r="T12" s="109">
        <v>528000000</v>
      </c>
      <c r="U12" s="109">
        <v>0</v>
      </c>
      <c r="V12" s="109">
        <v>0</v>
      </c>
      <c r="W12" s="109">
        <v>528000000</v>
      </c>
      <c r="X12" s="109">
        <v>0</v>
      </c>
      <c r="Y12" s="109">
        <v>0</v>
      </c>
      <c r="Z12" s="109">
        <f t="shared" si="0"/>
        <v>0</v>
      </c>
      <c r="AA12" s="109">
        <v>0</v>
      </c>
    </row>
    <row r="13" spans="1:27" ht="24" customHeight="1" x14ac:dyDescent="0.25">
      <c r="A13" s="106" t="s">
        <v>33</v>
      </c>
      <c r="B13" s="107" t="s">
        <v>34</v>
      </c>
      <c r="C13" s="108" t="s">
        <v>63</v>
      </c>
      <c r="D13" s="106" t="s">
        <v>36</v>
      </c>
      <c r="E13" s="106" t="s">
        <v>57</v>
      </c>
      <c r="F13" s="106" t="s">
        <v>64</v>
      </c>
      <c r="G13" s="106"/>
      <c r="H13" s="106"/>
      <c r="I13" s="106"/>
      <c r="J13" s="106"/>
      <c r="K13" s="106"/>
      <c r="L13" s="106"/>
      <c r="M13" s="106" t="s">
        <v>38</v>
      </c>
      <c r="N13" s="106" t="s">
        <v>39</v>
      </c>
      <c r="O13" s="106" t="s">
        <v>40</v>
      </c>
      <c r="P13" s="107" t="s">
        <v>65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9">
        <v>0</v>
      </c>
      <c r="W13" s="109">
        <v>0</v>
      </c>
      <c r="X13" s="109">
        <v>0</v>
      </c>
      <c r="Y13" s="109">
        <v>0</v>
      </c>
      <c r="Z13" s="109">
        <f t="shared" si="0"/>
        <v>0</v>
      </c>
      <c r="AA13" s="109">
        <v>0</v>
      </c>
    </row>
    <row r="14" spans="1:27" ht="24" customHeight="1" x14ac:dyDescent="0.25">
      <c r="A14" s="106" t="s">
        <v>33</v>
      </c>
      <c r="B14" s="107" t="s">
        <v>34</v>
      </c>
      <c r="C14" s="108" t="s">
        <v>66</v>
      </c>
      <c r="D14" s="106" t="s">
        <v>67</v>
      </c>
      <c r="E14" s="106" t="s">
        <v>68</v>
      </c>
      <c r="F14" s="106" t="s">
        <v>69</v>
      </c>
      <c r="G14" s="106" t="s">
        <v>70</v>
      </c>
      <c r="H14" s="106" t="s">
        <v>71</v>
      </c>
      <c r="I14" s="106"/>
      <c r="J14" s="106"/>
      <c r="K14" s="106"/>
      <c r="L14" s="106"/>
      <c r="M14" s="106" t="s">
        <v>38</v>
      </c>
      <c r="N14" s="106" t="s">
        <v>39</v>
      </c>
      <c r="O14" s="106" t="s">
        <v>40</v>
      </c>
      <c r="P14" s="107" t="s">
        <v>72</v>
      </c>
      <c r="Q14" s="109">
        <v>677432914</v>
      </c>
      <c r="R14" s="109">
        <v>0</v>
      </c>
      <c r="S14" s="109">
        <v>0</v>
      </c>
      <c r="T14" s="109">
        <v>677432914</v>
      </c>
      <c r="U14" s="109">
        <v>0</v>
      </c>
      <c r="V14" s="109">
        <v>625432914</v>
      </c>
      <c r="W14" s="109">
        <v>52000000</v>
      </c>
      <c r="X14" s="109">
        <v>569732914</v>
      </c>
      <c r="Y14" s="109">
        <v>112193291</v>
      </c>
      <c r="Z14" s="109">
        <f t="shared" si="0"/>
        <v>112193291</v>
      </c>
      <c r="AA14" s="109">
        <v>112193291</v>
      </c>
    </row>
    <row r="15" spans="1:27" ht="24" customHeight="1" x14ac:dyDescent="0.25">
      <c r="A15" s="106" t="s">
        <v>33</v>
      </c>
      <c r="B15" s="107" t="s">
        <v>34</v>
      </c>
      <c r="C15" s="108" t="s">
        <v>73</v>
      </c>
      <c r="D15" s="106" t="s">
        <v>67</v>
      </c>
      <c r="E15" s="106" t="s">
        <v>68</v>
      </c>
      <c r="F15" s="106" t="s">
        <v>69</v>
      </c>
      <c r="G15" s="106" t="s">
        <v>74</v>
      </c>
      <c r="H15" s="106" t="s">
        <v>75</v>
      </c>
      <c r="I15" s="106"/>
      <c r="J15" s="106"/>
      <c r="K15" s="106"/>
      <c r="L15" s="106"/>
      <c r="M15" s="106" t="s">
        <v>38</v>
      </c>
      <c r="N15" s="106" t="s">
        <v>39</v>
      </c>
      <c r="O15" s="106" t="s">
        <v>40</v>
      </c>
      <c r="P15" s="107" t="s">
        <v>76</v>
      </c>
      <c r="Q15" s="109">
        <v>1270186714</v>
      </c>
      <c r="R15" s="109">
        <v>0</v>
      </c>
      <c r="S15" s="109">
        <v>0</v>
      </c>
      <c r="T15" s="109">
        <v>1270186714</v>
      </c>
      <c r="U15" s="109">
        <v>0</v>
      </c>
      <c r="V15" s="109">
        <v>1270186714</v>
      </c>
      <c r="W15" s="109">
        <v>80500000</v>
      </c>
      <c r="X15" s="109">
        <v>403700000</v>
      </c>
      <c r="Y15" s="109">
        <v>21000000</v>
      </c>
      <c r="Z15" s="109">
        <f t="shared" si="0"/>
        <v>21000000</v>
      </c>
      <c r="AA15" s="109">
        <v>21000000</v>
      </c>
    </row>
    <row r="16" spans="1:27" ht="24" customHeight="1" x14ac:dyDescent="0.25">
      <c r="A16" s="106" t="s">
        <v>33</v>
      </c>
      <c r="B16" s="107" t="s">
        <v>34</v>
      </c>
      <c r="C16" s="108" t="s">
        <v>77</v>
      </c>
      <c r="D16" s="106" t="s">
        <v>67</v>
      </c>
      <c r="E16" s="106" t="s">
        <v>68</v>
      </c>
      <c r="F16" s="106" t="s">
        <v>69</v>
      </c>
      <c r="G16" s="106" t="s">
        <v>78</v>
      </c>
      <c r="H16" s="106" t="s">
        <v>75</v>
      </c>
      <c r="I16" s="106"/>
      <c r="J16" s="106"/>
      <c r="K16" s="106"/>
      <c r="L16" s="106"/>
      <c r="M16" s="106" t="s">
        <v>79</v>
      </c>
      <c r="N16" s="106" t="s">
        <v>80</v>
      </c>
      <c r="O16" s="106" t="s">
        <v>40</v>
      </c>
      <c r="P16" s="107" t="s">
        <v>76</v>
      </c>
      <c r="Q16" s="109">
        <v>85681560000</v>
      </c>
      <c r="R16" s="109">
        <v>0</v>
      </c>
      <c r="S16" s="109">
        <v>0</v>
      </c>
      <c r="T16" s="109">
        <v>85681560000</v>
      </c>
      <c r="U16" s="109">
        <v>81381560000</v>
      </c>
      <c r="V16" s="109">
        <v>4300000000</v>
      </c>
      <c r="W16" s="109">
        <v>0</v>
      </c>
      <c r="X16" s="109">
        <v>0</v>
      </c>
      <c r="Y16" s="109">
        <v>0</v>
      </c>
      <c r="Z16" s="109">
        <f t="shared" si="0"/>
        <v>0</v>
      </c>
      <c r="AA16" s="109">
        <v>0</v>
      </c>
    </row>
    <row r="17" spans="1:27" ht="24" customHeight="1" x14ac:dyDescent="0.25">
      <c r="A17" s="106" t="s">
        <v>33</v>
      </c>
      <c r="B17" s="107" t="s">
        <v>34</v>
      </c>
      <c r="C17" s="108" t="s">
        <v>81</v>
      </c>
      <c r="D17" s="106" t="s">
        <v>67</v>
      </c>
      <c r="E17" s="106" t="s">
        <v>68</v>
      </c>
      <c r="F17" s="106" t="s">
        <v>69</v>
      </c>
      <c r="G17" s="106" t="s">
        <v>82</v>
      </c>
      <c r="H17" s="106" t="s">
        <v>75</v>
      </c>
      <c r="I17" s="106"/>
      <c r="J17" s="106"/>
      <c r="K17" s="106"/>
      <c r="L17" s="106"/>
      <c r="M17" s="106" t="s">
        <v>79</v>
      </c>
      <c r="N17" s="106" t="s">
        <v>80</v>
      </c>
      <c r="O17" s="106" t="s">
        <v>40</v>
      </c>
      <c r="P17" s="107" t="s">
        <v>76</v>
      </c>
      <c r="Q17" s="109">
        <v>15322000000</v>
      </c>
      <c r="R17" s="109">
        <v>0</v>
      </c>
      <c r="S17" s="109">
        <v>0</v>
      </c>
      <c r="T17" s="109">
        <v>15322000000</v>
      </c>
      <c r="U17" s="109">
        <v>0</v>
      </c>
      <c r="V17" s="109">
        <v>6428384505.3000002</v>
      </c>
      <c r="W17" s="109">
        <v>8893615494.7000008</v>
      </c>
      <c r="X17" s="109">
        <v>2272352115.0700002</v>
      </c>
      <c r="Y17" s="109">
        <v>52783577</v>
      </c>
      <c r="Z17" s="109">
        <f t="shared" si="0"/>
        <v>52783577</v>
      </c>
      <c r="AA17" s="109">
        <v>52429255</v>
      </c>
    </row>
    <row r="18" spans="1:27" ht="24" customHeight="1" x14ac:dyDescent="0.25">
      <c r="A18" s="106" t="s">
        <v>33</v>
      </c>
      <c r="B18" s="107" t="s">
        <v>34</v>
      </c>
      <c r="C18" s="108" t="s">
        <v>83</v>
      </c>
      <c r="D18" s="106" t="s">
        <v>67</v>
      </c>
      <c r="E18" s="106" t="s">
        <v>68</v>
      </c>
      <c r="F18" s="106" t="s">
        <v>69</v>
      </c>
      <c r="G18" s="106" t="s">
        <v>84</v>
      </c>
      <c r="H18" s="106" t="s">
        <v>71</v>
      </c>
      <c r="I18" s="106"/>
      <c r="J18" s="106"/>
      <c r="K18" s="106"/>
      <c r="L18" s="106"/>
      <c r="M18" s="106" t="s">
        <v>38</v>
      </c>
      <c r="N18" s="106" t="s">
        <v>39</v>
      </c>
      <c r="O18" s="106" t="s">
        <v>40</v>
      </c>
      <c r="P18" s="107" t="s">
        <v>72</v>
      </c>
      <c r="Q18" s="109">
        <v>762112028</v>
      </c>
      <c r="R18" s="109">
        <v>0</v>
      </c>
      <c r="S18" s="109">
        <v>0</v>
      </c>
      <c r="T18" s="109">
        <v>762112028</v>
      </c>
      <c r="U18" s="109">
        <v>0</v>
      </c>
      <c r="V18" s="109">
        <v>653348974.39999998</v>
      </c>
      <c r="W18" s="109">
        <v>108763053.59999999</v>
      </c>
      <c r="X18" s="109">
        <v>648017504.39999998</v>
      </c>
      <c r="Y18" s="109">
        <v>95870933</v>
      </c>
      <c r="Z18" s="109">
        <f t="shared" si="0"/>
        <v>95870933</v>
      </c>
      <c r="AA18" s="109">
        <v>95870933</v>
      </c>
    </row>
    <row r="19" spans="1:27" s="98" customFormat="1" x14ac:dyDescent="0.25">
      <c r="A19" s="110" t="s">
        <v>1</v>
      </c>
      <c r="B19" s="111" t="s">
        <v>1</v>
      </c>
      <c r="C19" s="112" t="s">
        <v>1</v>
      </c>
      <c r="D19" s="110" t="s">
        <v>1</v>
      </c>
      <c r="E19" s="110" t="s">
        <v>1</v>
      </c>
      <c r="F19" s="110" t="s">
        <v>1</v>
      </c>
      <c r="G19" s="110" t="s">
        <v>1</v>
      </c>
      <c r="H19" s="110" t="s">
        <v>1</v>
      </c>
      <c r="I19" s="110" t="s">
        <v>1</v>
      </c>
      <c r="J19" s="110" t="s">
        <v>1</v>
      </c>
      <c r="K19" s="110" t="s">
        <v>1</v>
      </c>
      <c r="L19" s="110" t="s">
        <v>1</v>
      </c>
      <c r="M19" s="110" t="s">
        <v>1</v>
      </c>
      <c r="N19" s="110" t="s">
        <v>1</v>
      </c>
      <c r="O19" s="110" t="s">
        <v>1</v>
      </c>
      <c r="P19" s="111" t="s">
        <v>1</v>
      </c>
      <c r="Q19" s="113">
        <v>142701291656</v>
      </c>
      <c r="R19" s="113">
        <v>0</v>
      </c>
      <c r="S19" s="113">
        <v>0</v>
      </c>
      <c r="T19" s="113">
        <f>SUM(T5:T18)</f>
        <v>142701291656</v>
      </c>
      <c r="U19" s="113">
        <f t="shared" ref="U19:AA19" si="1">SUM(U5:U18)</f>
        <v>81381560000</v>
      </c>
      <c r="V19" s="113">
        <f t="shared" si="1"/>
        <v>51021261308.720009</v>
      </c>
      <c r="W19" s="113">
        <f t="shared" si="1"/>
        <v>10378970347.280001</v>
      </c>
      <c r="X19" s="113">
        <f t="shared" si="1"/>
        <v>24881677688.32</v>
      </c>
      <c r="Y19" s="113">
        <f>SUM(Y5:Y18)</f>
        <v>12297522807.459999</v>
      </c>
      <c r="Z19" s="113">
        <f t="shared" si="1"/>
        <v>12297522807.459999</v>
      </c>
      <c r="AA19" s="113">
        <f t="shared" si="1"/>
        <v>12297168485.459999</v>
      </c>
    </row>
    <row r="20" spans="1:27" x14ac:dyDescent="0.25">
      <c r="A20" s="101" t="s">
        <v>1</v>
      </c>
      <c r="B20" s="102" t="s">
        <v>1</v>
      </c>
      <c r="C20" s="103" t="s">
        <v>1</v>
      </c>
      <c r="D20" s="101" t="s">
        <v>1</v>
      </c>
      <c r="E20" s="101" t="s">
        <v>1</v>
      </c>
      <c r="F20" s="101" t="s">
        <v>1</v>
      </c>
      <c r="G20" s="101" t="s">
        <v>1</v>
      </c>
      <c r="H20" s="101" t="s">
        <v>1</v>
      </c>
      <c r="I20" s="101" t="s">
        <v>1</v>
      </c>
      <c r="J20" s="101" t="s">
        <v>1</v>
      </c>
      <c r="K20" s="101" t="s">
        <v>1</v>
      </c>
      <c r="L20" s="101" t="s">
        <v>1</v>
      </c>
      <c r="M20" s="101" t="s">
        <v>1</v>
      </c>
      <c r="N20" s="101" t="s">
        <v>1</v>
      </c>
      <c r="O20" s="101" t="s">
        <v>1</v>
      </c>
      <c r="P20" s="104" t="s">
        <v>1</v>
      </c>
      <c r="Q20" s="105" t="s">
        <v>1</v>
      </c>
      <c r="R20" s="105" t="s">
        <v>1</v>
      </c>
      <c r="S20" s="105" t="s">
        <v>1</v>
      </c>
      <c r="T20" s="105" t="s">
        <v>1</v>
      </c>
      <c r="U20" s="105" t="s">
        <v>1</v>
      </c>
      <c r="V20" s="105" t="s">
        <v>1</v>
      </c>
      <c r="W20" s="105" t="s">
        <v>1</v>
      </c>
      <c r="X20" s="105" t="s">
        <v>1</v>
      </c>
      <c r="Y20" s="105" t="s">
        <v>1</v>
      </c>
      <c r="Z20" s="105" t="s">
        <v>1</v>
      </c>
      <c r="AA20" s="105" t="s">
        <v>1</v>
      </c>
    </row>
    <row r="21" spans="1:27" ht="33.950000000000003" customHeight="1" x14ac:dyDescent="0.25">
      <c r="B21" s="99"/>
      <c r="P21" s="100"/>
    </row>
    <row r="22" spans="1:27" x14ac:dyDescent="0.25">
      <c r="B22" s="99"/>
      <c r="P22" s="100"/>
    </row>
    <row r="23" spans="1:27" x14ac:dyDescent="0.25">
      <c r="P23" s="100"/>
    </row>
    <row r="24" spans="1:27" x14ac:dyDescent="0.25">
      <c r="P24" s="100"/>
    </row>
    <row r="25" spans="1:27" x14ac:dyDescent="0.25">
      <c r="P25" s="100"/>
    </row>
    <row r="26" spans="1:27" x14ac:dyDescent="0.25">
      <c r="P26" s="100"/>
    </row>
    <row r="27" spans="1:27" x14ac:dyDescent="0.25">
      <c r="P27" s="100"/>
    </row>
    <row r="28" spans="1:27" x14ac:dyDescent="0.25">
      <c r="P28" s="100"/>
    </row>
    <row r="29" spans="1:27" x14ac:dyDescent="0.25">
      <c r="P29" s="100"/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1"/>
  <sheetViews>
    <sheetView zoomScale="145" zoomScaleNormal="145" workbookViewId="0">
      <selection activeCell="K5" sqref="K5"/>
    </sheetView>
  </sheetViews>
  <sheetFormatPr baseColWidth="10" defaultColWidth="0" defaultRowHeight="15" x14ac:dyDescent="0.25"/>
  <cols>
    <col min="1" max="1" width="5.28515625" style="2" customWidth="1"/>
    <col min="2" max="2" width="59.140625" style="2" customWidth="1"/>
    <col min="3" max="3" width="19" style="2" customWidth="1"/>
    <col min="4" max="4" width="19" style="2" hidden="1" customWidth="1"/>
    <col min="5" max="5" width="18" style="2" customWidth="1"/>
    <col min="6" max="6" width="15.7109375" style="2" hidden="1" customWidth="1"/>
    <col min="7" max="8" width="8.7109375" style="2" customWidth="1"/>
    <col min="9" max="9" width="17.42578125" style="2" bestFit="1" customWidth="1"/>
    <col min="10" max="10" width="15" style="2" hidden="1" customWidth="1"/>
    <col min="11" max="11" width="8.7109375" style="2" customWidth="1"/>
    <col min="12" max="12" width="7.7109375" style="2" customWidth="1"/>
    <col min="13" max="13" width="17.42578125" style="2" hidden="1" customWidth="1"/>
    <col min="14" max="14" width="9" style="2" hidden="1" customWidth="1"/>
    <col min="15" max="15" width="11.42578125" style="2" customWidth="1"/>
    <col min="16" max="16" width="14.28515625" style="2" bestFit="1" customWidth="1"/>
    <col min="17" max="247" width="11.42578125" style="2" customWidth="1"/>
    <col min="248" max="248" width="1.85546875" style="2" customWidth="1"/>
    <col min="249" max="249" width="47.140625" style="2" customWidth="1"/>
    <col min="250" max="250" width="19" style="2" customWidth="1"/>
    <col min="251" max="251" width="0" style="2" hidden="1" customWidth="1"/>
    <col min="252" max="252" width="18" style="2" customWidth="1"/>
    <col min="253" max="253" width="0" style="2" hidden="1" customWidth="1"/>
    <col min="254" max="254" width="8.85546875" style="2" customWidth="1"/>
    <col min="255" max="256" width="0" style="2" hidden="1"/>
    <col min="257" max="257" width="5.28515625" style="2" customWidth="1"/>
    <col min="258" max="258" width="59.140625" style="2" customWidth="1"/>
    <col min="259" max="259" width="19" style="2" customWidth="1"/>
    <col min="260" max="260" width="0" style="2" hidden="1" customWidth="1"/>
    <col min="261" max="261" width="18" style="2" customWidth="1"/>
    <col min="262" max="262" width="0" style="2" hidden="1" customWidth="1"/>
    <col min="263" max="263" width="10.7109375" style="2" customWidth="1"/>
    <col min="264" max="264" width="0" style="2" hidden="1" customWidth="1"/>
    <col min="265" max="265" width="17.42578125" style="2" bestFit="1" customWidth="1"/>
    <col min="266" max="266" width="0" style="2" hidden="1" customWidth="1"/>
    <col min="267" max="267" width="11.42578125" style="2" customWidth="1"/>
    <col min="268" max="270" width="0" style="2" hidden="1" customWidth="1"/>
    <col min="271" max="271" width="11.42578125" style="2" customWidth="1"/>
    <col min="272" max="272" width="14.28515625" style="2" bestFit="1" customWidth="1"/>
    <col min="273" max="503" width="11.42578125" style="2" customWidth="1"/>
    <col min="504" max="504" width="1.85546875" style="2" customWidth="1"/>
    <col min="505" max="505" width="47.140625" style="2" customWidth="1"/>
    <col min="506" max="506" width="19" style="2" customWidth="1"/>
    <col min="507" max="507" width="0" style="2" hidden="1" customWidth="1"/>
    <col min="508" max="508" width="18" style="2" customWidth="1"/>
    <col min="509" max="509" width="0" style="2" hidden="1" customWidth="1"/>
    <col min="510" max="510" width="8.85546875" style="2" customWidth="1"/>
    <col min="511" max="512" width="0" style="2" hidden="1"/>
    <col min="513" max="513" width="5.28515625" style="2" customWidth="1"/>
    <col min="514" max="514" width="59.140625" style="2" customWidth="1"/>
    <col min="515" max="515" width="19" style="2" customWidth="1"/>
    <col min="516" max="516" width="0" style="2" hidden="1" customWidth="1"/>
    <col min="517" max="517" width="18" style="2" customWidth="1"/>
    <col min="518" max="518" width="0" style="2" hidden="1" customWidth="1"/>
    <col min="519" max="519" width="10.7109375" style="2" customWidth="1"/>
    <col min="520" max="520" width="0" style="2" hidden="1" customWidth="1"/>
    <col min="521" max="521" width="17.42578125" style="2" bestFit="1" customWidth="1"/>
    <col min="522" max="522" width="0" style="2" hidden="1" customWidth="1"/>
    <col min="523" max="523" width="11.42578125" style="2" customWidth="1"/>
    <col min="524" max="526" width="0" style="2" hidden="1" customWidth="1"/>
    <col min="527" max="527" width="11.42578125" style="2" customWidth="1"/>
    <col min="528" max="528" width="14.28515625" style="2" bestFit="1" customWidth="1"/>
    <col min="529" max="759" width="11.42578125" style="2" customWidth="1"/>
    <col min="760" max="760" width="1.85546875" style="2" customWidth="1"/>
    <col min="761" max="761" width="47.140625" style="2" customWidth="1"/>
    <col min="762" max="762" width="19" style="2" customWidth="1"/>
    <col min="763" max="763" width="0" style="2" hidden="1" customWidth="1"/>
    <col min="764" max="764" width="18" style="2" customWidth="1"/>
    <col min="765" max="765" width="0" style="2" hidden="1" customWidth="1"/>
    <col min="766" max="766" width="8.85546875" style="2" customWidth="1"/>
    <col min="767" max="768" width="0" style="2" hidden="1"/>
    <col min="769" max="769" width="5.28515625" style="2" customWidth="1"/>
    <col min="770" max="770" width="59.140625" style="2" customWidth="1"/>
    <col min="771" max="771" width="19" style="2" customWidth="1"/>
    <col min="772" max="772" width="0" style="2" hidden="1" customWidth="1"/>
    <col min="773" max="773" width="18" style="2" customWidth="1"/>
    <col min="774" max="774" width="0" style="2" hidden="1" customWidth="1"/>
    <col min="775" max="775" width="10.7109375" style="2" customWidth="1"/>
    <col min="776" max="776" width="0" style="2" hidden="1" customWidth="1"/>
    <col min="777" max="777" width="17.42578125" style="2" bestFit="1" customWidth="1"/>
    <col min="778" max="778" width="0" style="2" hidden="1" customWidth="1"/>
    <col min="779" max="779" width="11.42578125" style="2" customWidth="1"/>
    <col min="780" max="782" width="0" style="2" hidden="1" customWidth="1"/>
    <col min="783" max="783" width="11.42578125" style="2" customWidth="1"/>
    <col min="784" max="784" width="14.28515625" style="2" bestFit="1" customWidth="1"/>
    <col min="785" max="1015" width="11.42578125" style="2" customWidth="1"/>
    <col min="1016" max="1016" width="1.85546875" style="2" customWidth="1"/>
    <col min="1017" max="1017" width="47.140625" style="2" customWidth="1"/>
    <col min="1018" max="1018" width="19" style="2" customWidth="1"/>
    <col min="1019" max="1019" width="0" style="2" hidden="1" customWidth="1"/>
    <col min="1020" max="1020" width="18" style="2" customWidth="1"/>
    <col min="1021" max="1021" width="0" style="2" hidden="1" customWidth="1"/>
    <col min="1022" max="1022" width="8.85546875" style="2" customWidth="1"/>
    <col min="1023" max="1024" width="0" style="2" hidden="1"/>
    <col min="1025" max="1025" width="5.28515625" style="2" customWidth="1"/>
    <col min="1026" max="1026" width="59.140625" style="2" customWidth="1"/>
    <col min="1027" max="1027" width="19" style="2" customWidth="1"/>
    <col min="1028" max="1028" width="0" style="2" hidden="1" customWidth="1"/>
    <col min="1029" max="1029" width="18" style="2" customWidth="1"/>
    <col min="1030" max="1030" width="0" style="2" hidden="1" customWidth="1"/>
    <col min="1031" max="1031" width="10.7109375" style="2" customWidth="1"/>
    <col min="1032" max="1032" width="0" style="2" hidden="1" customWidth="1"/>
    <col min="1033" max="1033" width="17.42578125" style="2" bestFit="1" customWidth="1"/>
    <col min="1034" max="1034" width="0" style="2" hidden="1" customWidth="1"/>
    <col min="1035" max="1035" width="11.42578125" style="2" customWidth="1"/>
    <col min="1036" max="1038" width="0" style="2" hidden="1" customWidth="1"/>
    <col min="1039" max="1039" width="11.42578125" style="2" customWidth="1"/>
    <col min="1040" max="1040" width="14.28515625" style="2" bestFit="1" customWidth="1"/>
    <col min="1041" max="1271" width="11.42578125" style="2" customWidth="1"/>
    <col min="1272" max="1272" width="1.85546875" style="2" customWidth="1"/>
    <col min="1273" max="1273" width="47.140625" style="2" customWidth="1"/>
    <col min="1274" max="1274" width="19" style="2" customWidth="1"/>
    <col min="1275" max="1275" width="0" style="2" hidden="1" customWidth="1"/>
    <col min="1276" max="1276" width="18" style="2" customWidth="1"/>
    <col min="1277" max="1277" width="0" style="2" hidden="1" customWidth="1"/>
    <col min="1278" max="1278" width="8.85546875" style="2" customWidth="1"/>
    <col min="1279" max="1280" width="0" style="2" hidden="1"/>
    <col min="1281" max="1281" width="5.28515625" style="2" customWidth="1"/>
    <col min="1282" max="1282" width="59.140625" style="2" customWidth="1"/>
    <col min="1283" max="1283" width="19" style="2" customWidth="1"/>
    <col min="1284" max="1284" width="0" style="2" hidden="1" customWidth="1"/>
    <col min="1285" max="1285" width="18" style="2" customWidth="1"/>
    <col min="1286" max="1286" width="0" style="2" hidden="1" customWidth="1"/>
    <col min="1287" max="1287" width="10.7109375" style="2" customWidth="1"/>
    <col min="1288" max="1288" width="0" style="2" hidden="1" customWidth="1"/>
    <col min="1289" max="1289" width="17.42578125" style="2" bestFit="1" customWidth="1"/>
    <col min="1290" max="1290" width="0" style="2" hidden="1" customWidth="1"/>
    <col min="1291" max="1291" width="11.42578125" style="2" customWidth="1"/>
    <col min="1292" max="1294" width="0" style="2" hidden="1" customWidth="1"/>
    <col min="1295" max="1295" width="11.42578125" style="2" customWidth="1"/>
    <col min="1296" max="1296" width="14.28515625" style="2" bestFit="1" customWidth="1"/>
    <col min="1297" max="1527" width="11.42578125" style="2" customWidth="1"/>
    <col min="1528" max="1528" width="1.85546875" style="2" customWidth="1"/>
    <col min="1529" max="1529" width="47.140625" style="2" customWidth="1"/>
    <col min="1530" max="1530" width="19" style="2" customWidth="1"/>
    <col min="1531" max="1531" width="0" style="2" hidden="1" customWidth="1"/>
    <col min="1532" max="1532" width="18" style="2" customWidth="1"/>
    <col min="1533" max="1533" width="0" style="2" hidden="1" customWidth="1"/>
    <col min="1534" max="1534" width="8.85546875" style="2" customWidth="1"/>
    <col min="1535" max="1536" width="0" style="2" hidden="1"/>
    <col min="1537" max="1537" width="5.28515625" style="2" customWidth="1"/>
    <col min="1538" max="1538" width="59.140625" style="2" customWidth="1"/>
    <col min="1539" max="1539" width="19" style="2" customWidth="1"/>
    <col min="1540" max="1540" width="0" style="2" hidden="1" customWidth="1"/>
    <col min="1541" max="1541" width="18" style="2" customWidth="1"/>
    <col min="1542" max="1542" width="0" style="2" hidden="1" customWidth="1"/>
    <col min="1543" max="1543" width="10.7109375" style="2" customWidth="1"/>
    <col min="1544" max="1544" width="0" style="2" hidden="1" customWidth="1"/>
    <col min="1545" max="1545" width="17.42578125" style="2" bestFit="1" customWidth="1"/>
    <col min="1546" max="1546" width="0" style="2" hidden="1" customWidth="1"/>
    <col min="1547" max="1547" width="11.42578125" style="2" customWidth="1"/>
    <col min="1548" max="1550" width="0" style="2" hidden="1" customWidth="1"/>
    <col min="1551" max="1551" width="11.42578125" style="2" customWidth="1"/>
    <col min="1552" max="1552" width="14.28515625" style="2" bestFit="1" customWidth="1"/>
    <col min="1553" max="1783" width="11.42578125" style="2" customWidth="1"/>
    <col min="1784" max="1784" width="1.85546875" style="2" customWidth="1"/>
    <col min="1785" max="1785" width="47.140625" style="2" customWidth="1"/>
    <col min="1786" max="1786" width="19" style="2" customWidth="1"/>
    <col min="1787" max="1787" width="0" style="2" hidden="1" customWidth="1"/>
    <col min="1788" max="1788" width="18" style="2" customWidth="1"/>
    <col min="1789" max="1789" width="0" style="2" hidden="1" customWidth="1"/>
    <col min="1790" max="1790" width="8.85546875" style="2" customWidth="1"/>
    <col min="1791" max="1792" width="0" style="2" hidden="1"/>
    <col min="1793" max="1793" width="5.28515625" style="2" customWidth="1"/>
    <col min="1794" max="1794" width="59.140625" style="2" customWidth="1"/>
    <col min="1795" max="1795" width="19" style="2" customWidth="1"/>
    <col min="1796" max="1796" width="0" style="2" hidden="1" customWidth="1"/>
    <col min="1797" max="1797" width="18" style="2" customWidth="1"/>
    <col min="1798" max="1798" width="0" style="2" hidden="1" customWidth="1"/>
    <col min="1799" max="1799" width="10.7109375" style="2" customWidth="1"/>
    <col min="1800" max="1800" width="0" style="2" hidden="1" customWidth="1"/>
    <col min="1801" max="1801" width="17.42578125" style="2" bestFit="1" customWidth="1"/>
    <col min="1802" max="1802" width="0" style="2" hidden="1" customWidth="1"/>
    <col min="1803" max="1803" width="11.42578125" style="2" customWidth="1"/>
    <col min="1804" max="1806" width="0" style="2" hidden="1" customWidth="1"/>
    <col min="1807" max="1807" width="11.42578125" style="2" customWidth="1"/>
    <col min="1808" max="1808" width="14.28515625" style="2" bestFit="1" customWidth="1"/>
    <col min="1809" max="2039" width="11.42578125" style="2" customWidth="1"/>
    <col min="2040" max="2040" width="1.85546875" style="2" customWidth="1"/>
    <col min="2041" max="2041" width="47.140625" style="2" customWidth="1"/>
    <col min="2042" max="2042" width="19" style="2" customWidth="1"/>
    <col min="2043" max="2043" width="0" style="2" hidden="1" customWidth="1"/>
    <col min="2044" max="2044" width="18" style="2" customWidth="1"/>
    <col min="2045" max="2045" width="0" style="2" hidden="1" customWidth="1"/>
    <col min="2046" max="2046" width="8.85546875" style="2" customWidth="1"/>
    <col min="2047" max="2048" width="0" style="2" hidden="1"/>
    <col min="2049" max="2049" width="5.28515625" style="2" customWidth="1"/>
    <col min="2050" max="2050" width="59.140625" style="2" customWidth="1"/>
    <col min="2051" max="2051" width="19" style="2" customWidth="1"/>
    <col min="2052" max="2052" width="0" style="2" hidden="1" customWidth="1"/>
    <col min="2053" max="2053" width="18" style="2" customWidth="1"/>
    <col min="2054" max="2054" width="0" style="2" hidden="1" customWidth="1"/>
    <col min="2055" max="2055" width="10.7109375" style="2" customWidth="1"/>
    <col min="2056" max="2056" width="0" style="2" hidden="1" customWidth="1"/>
    <col min="2057" max="2057" width="17.42578125" style="2" bestFit="1" customWidth="1"/>
    <col min="2058" max="2058" width="0" style="2" hidden="1" customWidth="1"/>
    <col min="2059" max="2059" width="11.42578125" style="2" customWidth="1"/>
    <col min="2060" max="2062" width="0" style="2" hidden="1" customWidth="1"/>
    <col min="2063" max="2063" width="11.42578125" style="2" customWidth="1"/>
    <col min="2064" max="2064" width="14.28515625" style="2" bestFit="1" customWidth="1"/>
    <col min="2065" max="2295" width="11.42578125" style="2" customWidth="1"/>
    <col min="2296" max="2296" width="1.85546875" style="2" customWidth="1"/>
    <col min="2297" max="2297" width="47.140625" style="2" customWidth="1"/>
    <col min="2298" max="2298" width="19" style="2" customWidth="1"/>
    <col min="2299" max="2299" width="0" style="2" hidden="1" customWidth="1"/>
    <col min="2300" max="2300" width="18" style="2" customWidth="1"/>
    <col min="2301" max="2301" width="0" style="2" hidden="1" customWidth="1"/>
    <col min="2302" max="2302" width="8.85546875" style="2" customWidth="1"/>
    <col min="2303" max="2304" width="0" style="2" hidden="1"/>
    <col min="2305" max="2305" width="5.28515625" style="2" customWidth="1"/>
    <col min="2306" max="2306" width="59.140625" style="2" customWidth="1"/>
    <col min="2307" max="2307" width="19" style="2" customWidth="1"/>
    <col min="2308" max="2308" width="0" style="2" hidden="1" customWidth="1"/>
    <col min="2309" max="2309" width="18" style="2" customWidth="1"/>
    <col min="2310" max="2310" width="0" style="2" hidden="1" customWidth="1"/>
    <col min="2311" max="2311" width="10.7109375" style="2" customWidth="1"/>
    <col min="2312" max="2312" width="0" style="2" hidden="1" customWidth="1"/>
    <col min="2313" max="2313" width="17.42578125" style="2" bestFit="1" customWidth="1"/>
    <col min="2314" max="2314" width="0" style="2" hidden="1" customWidth="1"/>
    <col min="2315" max="2315" width="11.42578125" style="2" customWidth="1"/>
    <col min="2316" max="2318" width="0" style="2" hidden="1" customWidth="1"/>
    <col min="2319" max="2319" width="11.42578125" style="2" customWidth="1"/>
    <col min="2320" max="2320" width="14.28515625" style="2" bestFit="1" customWidth="1"/>
    <col min="2321" max="2551" width="11.42578125" style="2" customWidth="1"/>
    <col min="2552" max="2552" width="1.85546875" style="2" customWidth="1"/>
    <col min="2553" max="2553" width="47.140625" style="2" customWidth="1"/>
    <col min="2554" max="2554" width="19" style="2" customWidth="1"/>
    <col min="2555" max="2555" width="0" style="2" hidden="1" customWidth="1"/>
    <col min="2556" max="2556" width="18" style="2" customWidth="1"/>
    <col min="2557" max="2557" width="0" style="2" hidden="1" customWidth="1"/>
    <col min="2558" max="2558" width="8.85546875" style="2" customWidth="1"/>
    <col min="2559" max="2560" width="0" style="2" hidden="1"/>
    <col min="2561" max="2561" width="5.28515625" style="2" customWidth="1"/>
    <col min="2562" max="2562" width="59.140625" style="2" customWidth="1"/>
    <col min="2563" max="2563" width="19" style="2" customWidth="1"/>
    <col min="2564" max="2564" width="0" style="2" hidden="1" customWidth="1"/>
    <col min="2565" max="2565" width="18" style="2" customWidth="1"/>
    <col min="2566" max="2566" width="0" style="2" hidden="1" customWidth="1"/>
    <col min="2567" max="2567" width="10.7109375" style="2" customWidth="1"/>
    <col min="2568" max="2568" width="0" style="2" hidden="1" customWidth="1"/>
    <col min="2569" max="2569" width="17.42578125" style="2" bestFit="1" customWidth="1"/>
    <col min="2570" max="2570" width="0" style="2" hidden="1" customWidth="1"/>
    <col min="2571" max="2571" width="11.42578125" style="2" customWidth="1"/>
    <col min="2572" max="2574" width="0" style="2" hidden="1" customWidth="1"/>
    <col min="2575" max="2575" width="11.42578125" style="2" customWidth="1"/>
    <col min="2576" max="2576" width="14.28515625" style="2" bestFit="1" customWidth="1"/>
    <col min="2577" max="2807" width="11.42578125" style="2" customWidth="1"/>
    <col min="2808" max="2808" width="1.85546875" style="2" customWidth="1"/>
    <col min="2809" max="2809" width="47.140625" style="2" customWidth="1"/>
    <col min="2810" max="2810" width="19" style="2" customWidth="1"/>
    <col min="2811" max="2811" width="0" style="2" hidden="1" customWidth="1"/>
    <col min="2812" max="2812" width="18" style="2" customWidth="1"/>
    <col min="2813" max="2813" width="0" style="2" hidden="1" customWidth="1"/>
    <col min="2814" max="2814" width="8.85546875" style="2" customWidth="1"/>
    <col min="2815" max="2816" width="0" style="2" hidden="1"/>
    <col min="2817" max="2817" width="5.28515625" style="2" customWidth="1"/>
    <col min="2818" max="2818" width="59.140625" style="2" customWidth="1"/>
    <col min="2819" max="2819" width="19" style="2" customWidth="1"/>
    <col min="2820" max="2820" width="0" style="2" hidden="1" customWidth="1"/>
    <col min="2821" max="2821" width="18" style="2" customWidth="1"/>
    <col min="2822" max="2822" width="0" style="2" hidden="1" customWidth="1"/>
    <col min="2823" max="2823" width="10.7109375" style="2" customWidth="1"/>
    <col min="2824" max="2824" width="0" style="2" hidden="1" customWidth="1"/>
    <col min="2825" max="2825" width="17.42578125" style="2" bestFit="1" customWidth="1"/>
    <col min="2826" max="2826" width="0" style="2" hidden="1" customWidth="1"/>
    <col min="2827" max="2827" width="11.42578125" style="2" customWidth="1"/>
    <col min="2828" max="2830" width="0" style="2" hidden="1" customWidth="1"/>
    <col min="2831" max="2831" width="11.42578125" style="2" customWidth="1"/>
    <col min="2832" max="2832" width="14.28515625" style="2" bestFit="1" customWidth="1"/>
    <col min="2833" max="3063" width="11.42578125" style="2" customWidth="1"/>
    <col min="3064" max="3064" width="1.85546875" style="2" customWidth="1"/>
    <col min="3065" max="3065" width="47.140625" style="2" customWidth="1"/>
    <col min="3066" max="3066" width="19" style="2" customWidth="1"/>
    <col min="3067" max="3067" width="0" style="2" hidden="1" customWidth="1"/>
    <col min="3068" max="3068" width="18" style="2" customWidth="1"/>
    <col min="3069" max="3069" width="0" style="2" hidden="1" customWidth="1"/>
    <col min="3070" max="3070" width="8.85546875" style="2" customWidth="1"/>
    <col min="3071" max="3072" width="0" style="2" hidden="1"/>
    <col min="3073" max="3073" width="5.28515625" style="2" customWidth="1"/>
    <col min="3074" max="3074" width="59.140625" style="2" customWidth="1"/>
    <col min="3075" max="3075" width="19" style="2" customWidth="1"/>
    <col min="3076" max="3076" width="0" style="2" hidden="1" customWidth="1"/>
    <col min="3077" max="3077" width="18" style="2" customWidth="1"/>
    <col min="3078" max="3078" width="0" style="2" hidden="1" customWidth="1"/>
    <col min="3079" max="3079" width="10.7109375" style="2" customWidth="1"/>
    <col min="3080" max="3080" width="0" style="2" hidden="1" customWidth="1"/>
    <col min="3081" max="3081" width="17.42578125" style="2" bestFit="1" customWidth="1"/>
    <col min="3082" max="3082" width="0" style="2" hidden="1" customWidth="1"/>
    <col min="3083" max="3083" width="11.42578125" style="2" customWidth="1"/>
    <col min="3084" max="3086" width="0" style="2" hidden="1" customWidth="1"/>
    <col min="3087" max="3087" width="11.42578125" style="2" customWidth="1"/>
    <col min="3088" max="3088" width="14.28515625" style="2" bestFit="1" customWidth="1"/>
    <col min="3089" max="3319" width="11.42578125" style="2" customWidth="1"/>
    <col min="3320" max="3320" width="1.85546875" style="2" customWidth="1"/>
    <col min="3321" max="3321" width="47.140625" style="2" customWidth="1"/>
    <col min="3322" max="3322" width="19" style="2" customWidth="1"/>
    <col min="3323" max="3323" width="0" style="2" hidden="1" customWidth="1"/>
    <col min="3324" max="3324" width="18" style="2" customWidth="1"/>
    <col min="3325" max="3325" width="0" style="2" hidden="1" customWidth="1"/>
    <col min="3326" max="3326" width="8.85546875" style="2" customWidth="1"/>
    <col min="3327" max="3328" width="0" style="2" hidden="1"/>
    <col min="3329" max="3329" width="5.28515625" style="2" customWidth="1"/>
    <col min="3330" max="3330" width="59.140625" style="2" customWidth="1"/>
    <col min="3331" max="3331" width="19" style="2" customWidth="1"/>
    <col min="3332" max="3332" width="0" style="2" hidden="1" customWidth="1"/>
    <col min="3333" max="3333" width="18" style="2" customWidth="1"/>
    <col min="3334" max="3334" width="0" style="2" hidden="1" customWidth="1"/>
    <col min="3335" max="3335" width="10.7109375" style="2" customWidth="1"/>
    <col min="3336" max="3336" width="0" style="2" hidden="1" customWidth="1"/>
    <col min="3337" max="3337" width="17.42578125" style="2" bestFit="1" customWidth="1"/>
    <col min="3338" max="3338" width="0" style="2" hidden="1" customWidth="1"/>
    <col min="3339" max="3339" width="11.42578125" style="2" customWidth="1"/>
    <col min="3340" max="3342" width="0" style="2" hidden="1" customWidth="1"/>
    <col min="3343" max="3343" width="11.42578125" style="2" customWidth="1"/>
    <col min="3344" max="3344" width="14.28515625" style="2" bestFit="1" customWidth="1"/>
    <col min="3345" max="3575" width="11.42578125" style="2" customWidth="1"/>
    <col min="3576" max="3576" width="1.85546875" style="2" customWidth="1"/>
    <col min="3577" max="3577" width="47.140625" style="2" customWidth="1"/>
    <col min="3578" max="3578" width="19" style="2" customWidth="1"/>
    <col min="3579" max="3579" width="0" style="2" hidden="1" customWidth="1"/>
    <col min="3580" max="3580" width="18" style="2" customWidth="1"/>
    <col min="3581" max="3581" width="0" style="2" hidden="1" customWidth="1"/>
    <col min="3582" max="3582" width="8.85546875" style="2" customWidth="1"/>
    <col min="3583" max="3584" width="0" style="2" hidden="1"/>
    <col min="3585" max="3585" width="5.28515625" style="2" customWidth="1"/>
    <col min="3586" max="3586" width="59.140625" style="2" customWidth="1"/>
    <col min="3587" max="3587" width="19" style="2" customWidth="1"/>
    <col min="3588" max="3588" width="0" style="2" hidden="1" customWidth="1"/>
    <col min="3589" max="3589" width="18" style="2" customWidth="1"/>
    <col min="3590" max="3590" width="0" style="2" hidden="1" customWidth="1"/>
    <col min="3591" max="3591" width="10.7109375" style="2" customWidth="1"/>
    <col min="3592" max="3592" width="0" style="2" hidden="1" customWidth="1"/>
    <col min="3593" max="3593" width="17.42578125" style="2" bestFit="1" customWidth="1"/>
    <col min="3594" max="3594" width="0" style="2" hidden="1" customWidth="1"/>
    <col min="3595" max="3595" width="11.42578125" style="2" customWidth="1"/>
    <col min="3596" max="3598" width="0" style="2" hidden="1" customWidth="1"/>
    <col min="3599" max="3599" width="11.42578125" style="2" customWidth="1"/>
    <col min="3600" max="3600" width="14.28515625" style="2" bestFit="1" customWidth="1"/>
    <col min="3601" max="3831" width="11.42578125" style="2" customWidth="1"/>
    <col min="3832" max="3832" width="1.85546875" style="2" customWidth="1"/>
    <col min="3833" max="3833" width="47.140625" style="2" customWidth="1"/>
    <col min="3834" max="3834" width="19" style="2" customWidth="1"/>
    <col min="3835" max="3835" width="0" style="2" hidden="1" customWidth="1"/>
    <col min="3836" max="3836" width="18" style="2" customWidth="1"/>
    <col min="3837" max="3837" width="0" style="2" hidden="1" customWidth="1"/>
    <col min="3838" max="3838" width="8.85546875" style="2" customWidth="1"/>
    <col min="3839" max="3840" width="0" style="2" hidden="1"/>
    <col min="3841" max="3841" width="5.28515625" style="2" customWidth="1"/>
    <col min="3842" max="3842" width="59.140625" style="2" customWidth="1"/>
    <col min="3843" max="3843" width="19" style="2" customWidth="1"/>
    <col min="3844" max="3844" width="0" style="2" hidden="1" customWidth="1"/>
    <col min="3845" max="3845" width="18" style="2" customWidth="1"/>
    <col min="3846" max="3846" width="0" style="2" hidden="1" customWidth="1"/>
    <col min="3847" max="3847" width="10.7109375" style="2" customWidth="1"/>
    <col min="3848" max="3848" width="0" style="2" hidden="1" customWidth="1"/>
    <col min="3849" max="3849" width="17.42578125" style="2" bestFit="1" customWidth="1"/>
    <col min="3850" max="3850" width="0" style="2" hidden="1" customWidth="1"/>
    <col min="3851" max="3851" width="11.42578125" style="2" customWidth="1"/>
    <col min="3852" max="3854" width="0" style="2" hidden="1" customWidth="1"/>
    <col min="3855" max="3855" width="11.42578125" style="2" customWidth="1"/>
    <col min="3856" max="3856" width="14.28515625" style="2" bestFit="1" customWidth="1"/>
    <col min="3857" max="4087" width="11.42578125" style="2" customWidth="1"/>
    <col min="4088" max="4088" width="1.85546875" style="2" customWidth="1"/>
    <col min="4089" max="4089" width="47.140625" style="2" customWidth="1"/>
    <col min="4090" max="4090" width="19" style="2" customWidth="1"/>
    <col min="4091" max="4091" width="0" style="2" hidden="1" customWidth="1"/>
    <col min="4092" max="4092" width="18" style="2" customWidth="1"/>
    <col min="4093" max="4093" width="0" style="2" hidden="1" customWidth="1"/>
    <col min="4094" max="4094" width="8.85546875" style="2" customWidth="1"/>
    <col min="4095" max="4096" width="0" style="2" hidden="1"/>
    <col min="4097" max="4097" width="5.28515625" style="2" customWidth="1"/>
    <col min="4098" max="4098" width="59.140625" style="2" customWidth="1"/>
    <col min="4099" max="4099" width="19" style="2" customWidth="1"/>
    <col min="4100" max="4100" width="0" style="2" hidden="1" customWidth="1"/>
    <col min="4101" max="4101" width="18" style="2" customWidth="1"/>
    <col min="4102" max="4102" width="0" style="2" hidden="1" customWidth="1"/>
    <col min="4103" max="4103" width="10.7109375" style="2" customWidth="1"/>
    <col min="4104" max="4104" width="0" style="2" hidden="1" customWidth="1"/>
    <col min="4105" max="4105" width="17.42578125" style="2" bestFit="1" customWidth="1"/>
    <col min="4106" max="4106" width="0" style="2" hidden="1" customWidth="1"/>
    <col min="4107" max="4107" width="11.42578125" style="2" customWidth="1"/>
    <col min="4108" max="4110" width="0" style="2" hidden="1" customWidth="1"/>
    <col min="4111" max="4111" width="11.42578125" style="2" customWidth="1"/>
    <col min="4112" max="4112" width="14.28515625" style="2" bestFit="1" customWidth="1"/>
    <col min="4113" max="4343" width="11.42578125" style="2" customWidth="1"/>
    <col min="4344" max="4344" width="1.85546875" style="2" customWidth="1"/>
    <col min="4345" max="4345" width="47.140625" style="2" customWidth="1"/>
    <col min="4346" max="4346" width="19" style="2" customWidth="1"/>
    <col min="4347" max="4347" width="0" style="2" hidden="1" customWidth="1"/>
    <col min="4348" max="4348" width="18" style="2" customWidth="1"/>
    <col min="4349" max="4349" width="0" style="2" hidden="1" customWidth="1"/>
    <col min="4350" max="4350" width="8.85546875" style="2" customWidth="1"/>
    <col min="4351" max="4352" width="0" style="2" hidden="1"/>
    <col min="4353" max="4353" width="5.28515625" style="2" customWidth="1"/>
    <col min="4354" max="4354" width="59.140625" style="2" customWidth="1"/>
    <col min="4355" max="4355" width="19" style="2" customWidth="1"/>
    <col min="4356" max="4356" width="0" style="2" hidden="1" customWidth="1"/>
    <col min="4357" max="4357" width="18" style="2" customWidth="1"/>
    <col min="4358" max="4358" width="0" style="2" hidden="1" customWidth="1"/>
    <col min="4359" max="4359" width="10.7109375" style="2" customWidth="1"/>
    <col min="4360" max="4360" width="0" style="2" hidden="1" customWidth="1"/>
    <col min="4361" max="4361" width="17.42578125" style="2" bestFit="1" customWidth="1"/>
    <col min="4362" max="4362" width="0" style="2" hidden="1" customWidth="1"/>
    <col min="4363" max="4363" width="11.42578125" style="2" customWidth="1"/>
    <col min="4364" max="4366" width="0" style="2" hidden="1" customWidth="1"/>
    <col min="4367" max="4367" width="11.42578125" style="2" customWidth="1"/>
    <col min="4368" max="4368" width="14.28515625" style="2" bestFit="1" customWidth="1"/>
    <col min="4369" max="4599" width="11.42578125" style="2" customWidth="1"/>
    <col min="4600" max="4600" width="1.85546875" style="2" customWidth="1"/>
    <col min="4601" max="4601" width="47.140625" style="2" customWidth="1"/>
    <col min="4602" max="4602" width="19" style="2" customWidth="1"/>
    <col min="4603" max="4603" width="0" style="2" hidden="1" customWidth="1"/>
    <col min="4604" max="4604" width="18" style="2" customWidth="1"/>
    <col min="4605" max="4605" width="0" style="2" hidden="1" customWidth="1"/>
    <col min="4606" max="4606" width="8.85546875" style="2" customWidth="1"/>
    <col min="4607" max="4608" width="0" style="2" hidden="1"/>
    <col min="4609" max="4609" width="5.28515625" style="2" customWidth="1"/>
    <col min="4610" max="4610" width="59.140625" style="2" customWidth="1"/>
    <col min="4611" max="4611" width="19" style="2" customWidth="1"/>
    <col min="4612" max="4612" width="0" style="2" hidden="1" customWidth="1"/>
    <col min="4613" max="4613" width="18" style="2" customWidth="1"/>
    <col min="4614" max="4614" width="0" style="2" hidden="1" customWidth="1"/>
    <col min="4615" max="4615" width="10.7109375" style="2" customWidth="1"/>
    <col min="4616" max="4616" width="0" style="2" hidden="1" customWidth="1"/>
    <col min="4617" max="4617" width="17.42578125" style="2" bestFit="1" customWidth="1"/>
    <col min="4618" max="4618" width="0" style="2" hidden="1" customWidth="1"/>
    <col min="4619" max="4619" width="11.42578125" style="2" customWidth="1"/>
    <col min="4620" max="4622" width="0" style="2" hidden="1" customWidth="1"/>
    <col min="4623" max="4623" width="11.42578125" style="2" customWidth="1"/>
    <col min="4624" max="4624" width="14.28515625" style="2" bestFit="1" customWidth="1"/>
    <col min="4625" max="4855" width="11.42578125" style="2" customWidth="1"/>
    <col min="4856" max="4856" width="1.85546875" style="2" customWidth="1"/>
    <col min="4857" max="4857" width="47.140625" style="2" customWidth="1"/>
    <col min="4858" max="4858" width="19" style="2" customWidth="1"/>
    <col min="4859" max="4859" width="0" style="2" hidden="1" customWidth="1"/>
    <col min="4860" max="4860" width="18" style="2" customWidth="1"/>
    <col min="4861" max="4861" width="0" style="2" hidden="1" customWidth="1"/>
    <col min="4862" max="4862" width="8.85546875" style="2" customWidth="1"/>
    <col min="4863" max="4864" width="0" style="2" hidden="1"/>
    <col min="4865" max="4865" width="5.28515625" style="2" customWidth="1"/>
    <col min="4866" max="4866" width="59.140625" style="2" customWidth="1"/>
    <col min="4867" max="4867" width="19" style="2" customWidth="1"/>
    <col min="4868" max="4868" width="0" style="2" hidden="1" customWidth="1"/>
    <col min="4869" max="4869" width="18" style="2" customWidth="1"/>
    <col min="4870" max="4870" width="0" style="2" hidden="1" customWidth="1"/>
    <col min="4871" max="4871" width="10.7109375" style="2" customWidth="1"/>
    <col min="4872" max="4872" width="0" style="2" hidden="1" customWidth="1"/>
    <col min="4873" max="4873" width="17.42578125" style="2" bestFit="1" customWidth="1"/>
    <col min="4874" max="4874" width="0" style="2" hidden="1" customWidth="1"/>
    <col min="4875" max="4875" width="11.42578125" style="2" customWidth="1"/>
    <col min="4876" max="4878" width="0" style="2" hidden="1" customWidth="1"/>
    <col min="4879" max="4879" width="11.42578125" style="2" customWidth="1"/>
    <col min="4880" max="4880" width="14.28515625" style="2" bestFit="1" customWidth="1"/>
    <col min="4881" max="5111" width="11.42578125" style="2" customWidth="1"/>
    <col min="5112" max="5112" width="1.85546875" style="2" customWidth="1"/>
    <col min="5113" max="5113" width="47.140625" style="2" customWidth="1"/>
    <col min="5114" max="5114" width="19" style="2" customWidth="1"/>
    <col min="5115" max="5115" width="0" style="2" hidden="1" customWidth="1"/>
    <col min="5116" max="5116" width="18" style="2" customWidth="1"/>
    <col min="5117" max="5117" width="0" style="2" hidden="1" customWidth="1"/>
    <col min="5118" max="5118" width="8.85546875" style="2" customWidth="1"/>
    <col min="5119" max="5120" width="0" style="2" hidden="1"/>
    <col min="5121" max="5121" width="5.28515625" style="2" customWidth="1"/>
    <col min="5122" max="5122" width="59.140625" style="2" customWidth="1"/>
    <col min="5123" max="5123" width="19" style="2" customWidth="1"/>
    <col min="5124" max="5124" width="0" style="2" hidden="1" customWidth="1"/>
    <col min="5125" max="5125" width="18" style="2" customWidth="1"/>
    <col min="5126" max="5126" width="0" style="2" hidden="1" customWidth="1"/>
    <col min="5127" max="5127" width="10.7109375" style="2" customWidth="1"/>
    <col min="5128" max="5128" width="0" style="2" hidden="1" customWidth="1"/>
    <col min="5129" max="5129" width="17.42578125" style="2" bestFit="1" customWidth="1"/>
    <col min="5130" max="5130" width="0" style="2" hidden="1" customWidth="1"/>
    <col min="5131" max="5131" width="11.42578125" style="2" customWidth="1"/>
    <col min="5132" max="5134" width="0" style="2" hidden="1" customWidth="1"/>
    <col min="5135" max="5135" width="11.42578125" style="2" customWidth="1"/>
    <col min="5136" max="5136" width="14.28515625" style="2" bestFit="1" customWidth="1"/>
    <col min="5137" max="5367" width="11.42578125" style="2" customWidth="1"/>
    <col min="5368" max="5368" width="1.85546875" style="2" customWidth="1"/>
    <col min="5369" max="5369" width="47.140625" style="2" customWidth="1"/>
    <col min="5370" max="5370" width="19" style="2" customWidth="1"/>
    <col min="5371" max="5371" width="0" style="2" hidden="1" customWidth="1"/>
    <col min="5372" max="5372" width="18" style="2" customWidth="1"/>
    <col min="5373" max="5373" width="0" style="2" hidden="1" customWidth="1"/>
    <col min="5374" max="5374" width="8.85546875" style="2" customWidth="1"/>
    <col min="5375" max="5376" width="0" style="2" hidden="1"/>
    <col min="5377" max="5377" width="5.28515625" style="2" customWidth="1"/>
    <col min="5378" max="5378" width="59.140625" style="2" customWidth="1"/>
    <col min="5379" max="5379" width="19" style="2" customWidth="1"/>
    <col min="5380" max="5380" width="0" style="2" hidden="1" customWidth="1"/>
    <col min="5381" max="5381" width="18" style="2" customWidth="1"/>
    <col min="5382" max="5382" width="0" style="2" hidden="1" customWidth="1"/>
    <col min="5383" max="5383" width="10.7109375" style="2" customWidth="1"/>
    <col min="5384" max="5384" width="0" style="2" hidden="1" customWidth="1"/>
    <col min="5385" max="5385" width="17.42578125" style="2" bestFit="1" customWidth="1"/>
    <col min="5386" max="5386" width="0" style="2" hidden="1" customWidth="1"/>
    <col min="5387" max="5387" width="11.42578125" style="2" customWidth="1"/>
    <col min="5388" max="5390" width="0" style="2" hidden="1" customWidth="1"/>
    <col min="5391" max="5391" width="11.42578125" style="2" customWidth="1"/>
    <col min="5392" max="5392" width="14.28515625" style="2" bestFit="1" customWidth="1"/>
    <col min="5393" max="5623" width="11.42578125" style="2" customWidth="1"/>
    <col min="5624" max="5624" width="1.85546875" style="2" customWidth="1"/>
    <col min="5625" max="5625" width="47.140625" style="2" customWidth="1"/>
    <col min="5626" max="5626" width="19" style="2" customWidth="1"/>
    <col min="5627" max="5627" width="0" style="2" hidden="1" customWidth="1"/>
    <col min="5628" max="5628" width="18" style="2" customWidth="1"/>
    <col min="5629" max="5629" width="0" style="2" hidden="1" customWidth="1"/>
    <col min="5630" max="5630" width="8.85546875" style="2" customWidth="1"/>
    <col min="5631" max="5632" width="0" style="2" hidden="1"/>
    <col min="5633" max="5633" width="5.28515625" style="2" customWidth="1"/>
    <col min="5634" max="5634" width="59.140625" style="2" customWidth="1"/>
    <col min="5635" max="5635" width="19" style="2" customWidth="1"/>
    <col min="5636" max="5636" width="0" style="2" hidden="1" customWidth="1"/>
    <col min="5637" max="5637" width="18" style="2" customWidth="1"/>
    <col min="5638" max="5638" width="0" style="2" hidden="1" customWidth="1"/>
    <col min="5639" max="5639" width="10.7109375" style="2" customWidth="1"/>
    <col min="5640" max="5640" width="0" style="2" hidden="1" customWidth="1"/>
    <col min="5641" max="5641" width="17.42578125" style="2" bestFit="1" customWidth="1"/>
    <col min="5642" max="5642" width="0" style="2" hidden="1" customWidth="1"/>
    <col min="5643" max="5643" width="11.42578125" style="2" customWidth="1"/>
    <col min="5644" max="5646" width="0" style="2" hidden="1" customWidth="1"/>
    <col min="5647" max="5647" width="11.42578125" style="2" customWidth="1"/>
    <col min="5648" max="5648" width="14.28515625" style="2" bestFit="1" customWidth="1"/>
    <col min="5649" max="5879" width="11.42578125" style="2" customWidth="1"/>
    <col min="5880" max="5880" width="1.85546875" style="2" customWidth="1"/>
    <col min="5881" max="5881" width="47.140625" style="2" customWidth="1"/>
    <col min="5882" max="5882" width="19" style="2" customWidth="1"/>
    <col min="5883" max="5883" width="0" style="2" hidden="1" customWidth="1"/>
    <col min="5884" max="5884" width="18" style="2" customWidth="1"/>
    <col min="5885" max="5885" width="0" style="2" hidden="1" customWidth="1"/>
    <col min="5886" max="5886" width="8.85546875" style="2" customWidth="1"/>
    <col min="5887" max="5888" width="0" style="2" hidden="1"/>
    <col min="5889" max="5889" width="5.28515625" style="2" customWidth="1"/>
    <col min="5890" max="5890" width="59.140625" style="2" customWidth="1"/>
    <col min="5891" max="5891" width="19" style="2" customWidth="1"/>
    <col min="5892" max="5892" width="0" style="2" hidden="1" customWidth="1"/>
    <col min="5893" max="5893" width="18" style="2" customWidth="1"/>
    <col min="5894" max="5894" width="0" style="2" hidden="1" customWidth="1"/>
    <col min="5895" max="5895" width="10.7109375" style="2" customWidth="1"/>
    <col min="5896" max="5896" width="0" style="2" hidden="1" customWidth="1"/>
    <col min="5897" max="5897" width="17.42578125" style="2" bestFit="1" customWidth="1"/>
    <col min="5898" max="5898" width="0" style="2" hidden="1" customWidth="1"/>
    <col min="5899" max="5899" width="11.42578125" style="2" customWidth="1"/>
    <col min="5900" max="5902" width="0" style="2" hidden="1" customWidth="1"/>
    <col min="5903" max="5903" width="11.42578125" style="2" customWidth="1"/>
    <col min="5904" max="5904" width="14.28515625" style="2" bestFit="1" customWidth="1"/>
    <col min="5905" max="6135" width="11.42578125" style="2" customWidth="1"/>
    <col min="6136" max="6136" width="1.85546875" style="2" customWidth="1"/>
    <col min="6137" max="6137" width="47.140625" style="2" customWidth="1"/>
    <col min="6138" max="6138" width="19" style="2" customWidth="1"/>
    <col min="6139" max="6139" width="0" style="2" hidden="1" customWidth="1"/>
    <col min="6140" max="6140" width="18" style="2" customWidth="1"/>
    <col min="6141" max="6141" width="0" style="2" hidden="1" customWidth="1"/>
    <col min="6142" max="6142" width="8.85546875" style="2" customWidth="1"/>
    <col min="6143" max="6144" width="0" style="2" hidden="1"/>
    <col min="6145" max="6145" width="5.28515625" style="2" customWidth="1"/>
    <col min="6146" max="6146" width="59.140625" style="2" customWidth="1"/>
    <col min="6147" max="6147" width="19" style="2" customWidth="1"/>
    <col min="6148" max="6148" width="0" style="2" hidden="1" customWidth="1"/>
    <col min="6149" max="6149" width="18" style="2" customWidth="1"/>
    <col min="6150" max="6150" width="0" style="2" hidden="1" customWidth="1"/>
    <col min="6151" max="6151" width="10.7109375" style="2" customWidth="1"/>
    <col min="6152" max="6152" width="0" style="2" hidden="1" customWidth="1"/>
    <col min="6153" max="6153" width="17.42578125" style="2" bestFit="1" customWidth="1"/>
    <col min="6154" max="6154" width="0" style="2" hidden="1" customWidth="1"/>
    <col min="6155" max="6155" width="11.42578125" style="2" customWidth="1"/>
    <col min="6156" max="6158" width="0" style="2" hidden="1" customWidth="1"/>
    <col min="6159" max="6159" width="11.42578125" style="2" customWidth="1"/>
    <col min="6160" max="6160" width="14.28515625" style="2" bestFit="1" customWidth="1"/>
    <col min="6161" max="6391" width="11.42578125" style="2" customWidth="1"/>
    <col min="6392" max="6392" width="1.85546875" style="2" customWidth="1"/>
    <col min="6393" max="6393" width="47.140625" style="2" customWidth="1"/>
    <col min="6394" max="6394" width="19" style="2" customWidth="1"/>
    <col min="6395" max="6395" width="0" style="2" hidden="1" customWidth="1"/>
    <col min="6396" max="6396" width="18" style="2" customWidth="1"/>
    <col min="6397" max="6397" width="0" style="2" hidden="1" customWidth="1"/>
    <col min="6398" max="6398" width="8.85546875" style="2" customWidth="1"/>
    <col min="6399" max="6400" width="0" style="2" hidden="1"/>
    <col min="6401" max="6401" width="5.28515625" style="2" customWidth="1"/>
    <col min="6402" max="6402" width="59.140625" style="2" customWidth="1"/>
    <col min="6403" max="6403" width="19" style="2" customWidth="1"/>
    <col min="6404" max="6404" width="0" style="2" hidden="1" customWidth="1"/>
    <col min="6405" max="6405" width="18" style="2" customWidth="1"/>
    <col min="6406" max="6406" width="0" style="2" hidden="1" customWidth="1"/>
    <col min="6407" max="6407" width="10.7109375" style="2" customWidth="1"/>
    <col min="6408" max="6408" width="0" style="2" hidden="1" customWidth="1"/>
    <col min="6409" max="6409" width="17.42578125" style="2" bestFit="1" customWidth="1"/>
    <col min="6410" max="6410" width="0" style="2" hidden="1" customWidth="1"/>
    <col min="6411" max="6411" width="11.42578125" style="2" customWidth="1"/>
    <col min="6412" max="6414" width="0" style="2" hidden="1" customWidth="1"/>
    <col min="6415" max="6415" width="11.42578125" style="2" customWidth="1"/>
    <col min="6416" max="6416" width="14.28515625" style="2" bestFit="1" customWidth="1"/>
    <col min="6417" max="6647" width="11.42578125" style="2" customWidth="1"/>
    <col min="6648" max="6648" width="1.85546875" style="2" customWidth="1"/>
    <col min="6649" max="6649" width="47.140625" style="2" customWidth="1"/>
    <col min="6650" max="6650" width="19" style="2" customWidth="1"/>
    <col min="6651" max="6651" width="0" style="2" hidden="1" customWidth="1"/>
    <col min="6652" max="6652" width="18" style="2" customWidth="1"/>
    <col min="6653" max="6653" width="0" style="2" hidden="1" customWidth="1"/>
    <col min="6654" max="6654" width="8.85546875" style="2" customWidth="1"/>
    <col min="6655" max="6656" width="0" style="2" hidden="1"/>
    <col min="6657" max="6657" width="5.28515625" style="2" customWidth="1"/>
    <col min="6658" max="6658" width="59.140625" style="2" customWidth="1"/>
    <col min="6659" max="6659" width="19" style="2" customWidth="1"/>
    <col min="6660" max="6660" width="0" style="2" hidden="1" customWidth="1"/>
    <col min="6661" max="6661" width="18" style="2" customWidth="1"/>
    <col min="6662" max="6662" width="0" style="2" hidden="1" customWidth="1"/>
    <col min="6663" max="6663" width="10.7109375" style="2" customWidth="1"/>
    <col min="6664" max="6664" width="0" style="2" hidden="1" customWidth="1"/>
    <col min="6665" max="6665" width="17.42578125" style="2" bestFit="1" customWidth="1"/>
    <col min="6666" max="6666" width="0" style="2" hidden="1" customWidth="1"/>
    <col min="6667" max="6667" width="11.42578125" style="2" customWidth="1"/>
    <col min="6668" max="6670" width="0" style="2" hidden="1" customWidth="1"/>
    <col min="6671" max="6671" width="11.42578125" style="2" customWidth="1"/>
    <col min="6672" max="6672" width="14.28515625" style="2" bestFit="1" customWidth="1"/>
    <col min="6673" max="6903" width="11.42578125" style="2" customWidth="1"/>
    <col min="6904" max="6904" width="1.85546875" style="2" customWidth="1"/>
    <col min="6905" max="6905" width="47.140625" style="2" customWidth="1"/>
    <col min="6906" max="6906" width="19" style="2" customWidth="1"/>
    <col min="6907" max="6907" width="0" style="2" hidden="1" customWidth="1"/>
    <col min="6908" max="6908" width="18" style="2" customWidth="1"/>
    <col min="6909" max="6909" width="0" style="2" hidden="1" customWidth="1"/>
    <col min="6910" max="6910" width="8.85546875" style="2" customWidth="1"/>
    <col min="6911" max="6912" width="0" style="2" hidden="1"/>
    <col min="6913" max="6913" width="5.28515625" style="2" customWidth="1"/>
    <col min="6914" max="6914" width="59.140625" style="2" customWidth="1"/>
    <col min="6915" max="6915" width="19" style="2" customWidth="1"/>
    <col min="6916" max="6916" width="0" style="2" hidden="1" customWidth="1"/>
    <col min="6917" max="6917" width="18" style="2" customWidth="1"/>
    <col min="6918" max="6918" width="0" style="2" hidden="1" customWidth="1"/>
    <col min="6919" max="6919" width="10.7109375" style="2" customWidth="1"/>
    <col min="6920" max="6920" width="0" style="2" hidden="1" customWidth="1"/>
    <col min="6921" max="6921" width="17.42578125" style="2" bestFit="1" customWidth="1"/>
    <col min="6922" max="6922" width="0" style="2" hidden="1" customWidth="1"/>
    <col min="6923" max="6923" width="11.42578125" style="2" customWidth="1"/>
    <col min="6924" max="6926" width="0" style="2" hidden="1" customWidth="1"/>
    <col min="6927" max="6927" width="11.42578125" style="2" customWidth="1"/>
    <col min="6928" max="6928" width="14.28515625" style="2" bestFit="1" customWidth="1"/>
    <col min="6929" max="7159" width="11.42578125" style="2" customWidth="1"/>
    <col min="7160" max="7160" width="1.85546875" style="2" customWidth="1"/>
    <col min="7161" max="7161" width="47.140625" style="2" customWidth="1"/>
    <col min="7162" max="7162" width="19" style="2" customWidth="1"/>
    <col min="7163" max="7163" width="0" style="2" hidden="1" customWidth="1"/>
    <col min="7164" max="7164" width="18" style="2" customWidth="1"/>
    <col min="7165" max="7165" width="0" style="2" hidden="1" customWidth="1"/>
    <col min="7166" max="7166" width="8.85546875" style="2" customWidth="1"/>
    <col min="7167" max="7168" width="0" style="2" hidden="1"/>
    <col min="7169" max="7169" width="5.28515625" style="2" customWidth="1"/>
    <col min="7170" max="7170" width="59.140625" style="2" customWidth="1"/>
    <col min="7171" max="7171" width="19" style="2" customWidth="1"/>
    <col min="7172" max="7172" width="0" style="2" hidden="1" customWidth="1"/>
    <col min="7173" max="7173" width="18" style="2" customWidth="1"/>
    <col min="7174" max="7174" width="0" style="2" hidden="1" customWidth="1"/>
    <col min="7175" max="7175" width="10.7109375" style="2" customWidth="1"/>
    <col min="7176" max="7176" width="0" style="2" hidden="1" customWidth="1"/>
    <col min="7177" max="7177" width="17.42578125" style="2" bestFit="1" customWidth="1"/>
    <col min="7178" max="7178" width="0" style="2" hidden="1" customWidth="1"/>
    <col min="7179" max="7179" width="11.42578125" style="2" customWidth="1"/>
    <col min="7180" max="7182" width="0" style="2" hidden="1" customWidth="1"/>
    <col min="7183" max="7183" width="11.42578125" style="2" customWidth="1"/>
    <col min="7184" max="7184" width="14.28515625" style="2" bestFit="1" customWidth="1"/>
    <col min="7185" max="7415" width="11.42578125" style="2" customWidth="1"/>
    <col min="7416" max="7416" width="1.85546875" style="2" customWidth="1"/>
    <col min="7417" max="7417" width="47.140625" style="2" customWidth="1"/>
    <col min="7418" max="7418" width="19" style="2" customWidth="1"/>
    <col min="7419" max="7419" width="0" style="2" hidden="1" customWidth="1"/>
    <col min="7420" max="7420" width="18" style="2" customWidth="1"/>
    <col min="7421" max="7421" width="0" style="2" hidden="1" customWidth="1"/>
    <col min="7422" max="7422" width="8.85546875" style="2" customWidth="1"/>
    <col min="7423" max="7424" width="0" style="2" hidden="1"/>
    <col min="7425" max="7425" width="5.28515625" style="2" customWidth="1"/>
    <col min="7426" max="7426" width="59.140625" style="2" customWidth="1"/>
    <col min="7427" max="7427" width="19" style="2" customWidth="1"/>
    <col min="7428" max="7428" width="0" style="2" hidden="1" customWidth="1"/>
    <col min="7429" max="7429" width="18" style="2" customWidth="1"/>
    <col min="7430" max="7430" width="0" style="2" hidden="1" customWidth="1"/>
    <col min="7431" max="7431" width="10.7109375" style="2" customWidth="1"/>
    <col min="7432" max="7432" width="0" style="2" hidden="1" customWidth="1"/>
    <col min="7433" max="7433" width="17.42578125" style="2" bestFit="1" customWidth="1"/>
    <col min="7434" max="7434" width="0" style="2" hidden="1" customWidth="1"/>
    <col min="7435" max="7435" width="11.42578125" style="2" customWidth="1"/>
    <col min="7436" max="7438" width="0" style="2" hidden="1" customWidth="1"/>
    <col min="7439" max="7439" width="11.42578125" style="2" customWidth="1"/>
    <col min="7440" max="7440" width="14.28515625" style="2" bestFit="1" customWidth="1"/>
    <col min="7441" max="7671" width="11.42578125" style="2" customWidth="1"/>
    <col min="7672" max="7672" width="1.85546875" style="2" customWidth="1"/>
    <col min="7673" max="7673" width="47.140625" style="2" customWidth="1"/>
    <col min="7674" max="7674" width="19" style="2" customWidth="1"/>
    <col min="7675" max="7675" width="0" style="2" hidden="1" customWidth="1"/>
    <col min="7676" max="7676" width="18" style="2" customWidth="1"/>
    <col min="7677" max="7677" width="0" style="2" hidden="1" customWidth="1"/>
    <col min="7678" max="7678" width="8.85546875" style="2" customWidth="1"/>
    <col min="7679" max="7680" width="0" style="2" hidden="1"/>
    <col min="7681" max="7681" width="5.28515625" style="2" customWidth="1"/>
    <col min="7682" max="7682" width="59.140625" style="2" customWidth="1"/>
    <col min="7683" max="7683" width="19" style="2" customWidth="1"/>
    <col min="7684" max="7684" width="0" style="2" hidden="1" customWidth="1"/>
    <col min="7685" max="7685" width="18" style="2" customWidth="1"/>
    <col min="7686" max="7686" width="0" style="2" hidden="1" customWidth="1"/>
    <col min="7687" max="7687" width="10.7109375" style="2" customWidth="1"/>
    <col min="7688" max="7688" width="0" style="2" hidden="1" customWidth="1"/>
    <col min="7689" max="7689" width="17.42578125" style="2" bestFit="1" customWidth="1"/>
    <col min="7690" max="7690" width="0" style="2" hidden="1" customWidth="1"/>
    <col min="7691" max="7691" width="11.42578125" style="2" customWidth="1"/>
    <col min="7692" max="7694" width="0" style="2" hidden="1" customWidth="1"/>
    <col min="7695" max="7695" width="11.42578125" style="2" customWidth="1"/>
    <col min="7696" max="7696" width="14.28515625" style="2" bestFit="1" customWidth="1"/>
    <col min="7697" max="7927" width="11.42578125" style="2" customWidth="1"/>
    <col min="7928" max="7928" width="1.85546875" style="2" customWidth="1"/>
    <col min="7929" max="7929" width="47.140625" style="2" customWidth="1"/>
    <col min="7930" max="7930" width="19" style="2" customWidth="1"/>
    <col min="7931" max="7931" width="0" style="2" hidden="1" customWidth="1"/>
    <col min="7932" max="7932" width="18" style="2" customWidth="1"/>
    <col min="7933" max="7933" width="0" style="2" hidden="1" customWidth="1"/>
    <col min="7934" max="7934" width="8.85546875" style="2" customWidth="1"/>
    <col min="7935" max="7936" width="0" style="2" hidden="1"/>
    <col min="7937" max="7937" width="5.28515625" style="2" customWidth="1"/>
    <col min="7938" max="7938" width="59.140625" style="2" customWidth="1"/>
    <col min="7939" max="7939" width="19" style="2" customWidth="1"/>
    <col min="7940" max="7940" width="0" style="2" hidden="1" customWidth="1"/>
    <col min="7941" max="7941" width="18" style="2" customWidth="1"/>
    <col min="7942" max="7942" width="0" style="2" hidden="1" customWidth="1"/>
    <col min="7943" max="7943" width="10.7109375" style="2" customWidth="1"/>
    <col min="7944" max="7944" width="0" style="2" hidden="1" customWidth="1"/>
    <col min="7945" max="7945" width="17.42578125" style="2" bestFit="1" customWidth="1"/>
    <col min="7946" max="7946" width="0" style="2" hidden="1" customWidth="1"/>
    <col min="7947" max="7947" width="11.42578125" style="2" customWidth="1"/>
    <col min="7948" max="7950" width="0" style="2" hidden="1" customWidth="1"/>
    <col min="7951" max="7951" width="11.42578125" style="2" customWidth="1"/>
    <col min="7952" max="7952" width="14.28515625" style="2" bestFit="1" customWidth="1"/>
    <col min="7953" max="8183" width="11.42578125" style="2" customWidth="1"/>
    <col min="8184" max="8184" width="1.85546875" style="2" customWidth="1"/>
    <col min="8185" max="8185" width="47.140625" style="2" customWidth="1"/>
    <col min="8186" max="8186" width="19" style="2" customWidth="1"/>
    <col min="8187" max="8187" width="0" style="2" hidden="1" customWidth="1"/>
    <col min="8188" max="8188" width="18" style="2" customWidth="1"/>
    <col min="8189" max="8189" width="0" style="2" hidden="1" customWidth="1"/>
    <col min="8190" max="8190" width="8.85546875" style="2" customWidth="1"/>
    <col min="8191" max="8192" width="0" style="2" hidden="1"/>
    <col min="8193" max="8193" width="5.28515625" style="2" customWidth="1"/>
    <col min="8194" max="8194" width="59.140625" style="2" customWidth="1"/>
    <col min="8195" max="8195" width="19" style="2" customWidth="1"/>
    <col min="8196" max="8196" width="0" style="2" hidden="1" customWidth="1"/>
    <col min="8197" max="8197" width="18" style="2" customWidth="1"/>
    <col min="8198" max="8198" width="0" style="2" hidden="1" customWidth="1"/>
    <col min="8199" max="8199" width="10.7109375" style="2" customWidth="1"/>
    <col min="8200" max="8200" width="0" style="2" hidden="1" customWidth="1"/>
    <col min="8201" max="8201" width="17.42578125" style="2" bestFit="1" customWidth="1"/>
    <col min="8202" max="8202" width="0" style="2" hidden="1" customWidth="1"/>
    <col min="8203" max="8203" width="11.42578125" style="2" customWidth="1"/>
    <col min="8204" max="8206" width="0" style="2" hidden="1" customWidth="1"/>
    <col min="8207" max="8207" width="11.42578125" style="2" customWidth="1"/>
    <col min="8208" max="8208" width="14.28515625" style="2" bestFit="1" customWidth="1"/>
    <col min="8209" max="8439" width="11.42578125" style="2" customWidth="1"/>
    <col min="8440" max="8440" width="1.85546875" style="2" customWidth="1"/>
    <col min="8441" max="8441" width="47.140625" style="2" customWidth="1"/>
    <col min="8442" max="8442" width="19" style="2" customWidth="1"/>
    <col min="8443" max="8443" width="0" style="2" hidden="1" customWidth="1"/>
    <col min="8444" max="8444" width="18" style="2" customWidth="1"/>
    <col min="8445" max="8445" width="0" style="2" hidden="1" customWidth="1"/>
    <col min="8446" max="8446" width="8.85546875" style="2" customWidth="1"/>
    <col min="8447" max="8448" width="0" style="2" hidden="1"/>
    <col min="8449" max="8449" width="5.28515625" style="2" customWidth="1"/>
    <col min="8450" max="8450" width="59.140625" style="2" customWidth="1"/>
    <col min="8451" max="8451" width="19" style="2" customWidth="1"/>
    <col min="8452" max="8452" width="0" style="2" hidden="1" customWidth="1"/>
    <col min="8453" max="8453" width="18" style="2" customWidth="1"/>
    <col min="8454" max="8454" width="0" style="2" hidden="1" customWidth="1"/>
    <col min="8455" max="8455" width="10.7109375" style="2" customWidth="1"/>
    <col min="8456" max="8456" width="0" style="2" hidden="1" customWidth="1"/>
    <col min="8457" max="8457" width="17.42578125" style="2" bestFit="1" customWidth="1"/>
    <col min="8458" max="8458" width="0" style="2" hidden="1" customWidth="1"/>
    <col min="8459" max="8459" width="11.42578125" style="2" customWidth="1"/>
    <col min="8460" max="8462" width="0" style="2" hidden="1" customWidth="1"/>
    <col min="8463" max="8463" width="11.42578125" style="2" customWidth="1"/>
    <col min="8464" max="8464" width="14.28515625" style="2" bestFit="1" customWidth="1"/>
    <col min="8465" max="8695" width="11.42578125" style="2" customWidth="1"/>
    <col min="8696" max="8696" width="1.85546875" style="2" customWidth="1"/>
    <col min="8697" max="8697" width="47.140625" style="2" customWidth="1"/>
    <col min="8698" max="8698" width="19" style="2" customWidth="1"/>
    <col min="8699" max="8699" width="0" style="2" hidden="1" customWidth="1"/>
    <col min="8700" max="8700" width="18" style="2" customWidth="1"/>
    <col min="8701" max="8701" width="0" style="2" hidden="1" customWidth="1"/>
    <col min="8702" max="8702" width="8.85546875" style="2" customWidth="1"/>
    <col min="8703" max="8704" width="0" style="2" hidden="1"/>
    <col min="8705" max="8705" width="5.28515625" style="2" customWidth="1"/>
    <col min="8706" max="8706" width="59.140625" style="2" customWidth="1"/>
    <col min="8707" max="8707" width="19" style="2" customWidth="1"/>
    <col min="8708" max="8708" width="0" style="2" hidden="1" customWidth="1"/>
    <col min="8709" max="8709" width="18" style="2" customWidth="1"/>
    <col min="8710" max="8710" width="0" style="2" hidden="1" customWidth="1"/>
    <col min="8711" max="8711" width="10.7109375" style="2" customWidth="1"/>
    <col min="8712" max="8712" width="0" style="2" hidden="1" customWidth="1"/>
    <col min="8713" max="8713" width="17.42578125" style="2" bestFit="1" customWidth="1"/>
    <col min="8714" max="8714" width="0" style="2" hidden="1" customWidth="1"/>
    <col min="8715" max="8715" width="11.42578125" style="2" customWidth="1"/>
    <col min="8716" max="8718" width="0" style="2" hidden="1" customWidth="1"/>
    <col min="8719" max="8719" width="11.42578125" style="2" customWidth="1"/>
    <col min="8720" max="8720" width="14.28515625" style="2" bestFit="1" customWidth="1"/>
    <col min="8721" max="8951" width="11.42578125" style="2" customWidth="1"/>
    <col min="8952" max="8952" width="1.85546875" style="2" customWidth="1"/>
    <col min="8953" max="8953" width="47.140625" style="2" customWidth="1"/>
    <col min="8954" max="8954" width="19" style="2" customWidth="1"/>
    <col min="8955" max="8955" width="0" style="2" hidden="1" customWidth="1"/>
    <col min="8956" max="8956" width="18" style="2" customWidth="1"/>
    <col min="8957" max="8957" width="0" style="2" hidden="1" customWidth="1"/>
    <col min="8958" max="8958" width="8.85546875" style="2" customWidth="1"/>
    <col min="8959" max="8960" width="0" style="2" hidden="1"/>
    <col min="8961" max="8961" width="5.28515625" style="2" customWidth="1"/>
    <col min="8962" max="8962" width="59.140625" style="2" customWidth="1"/>
    <col min="8963" max="8963" width="19" style="2" customWidth="1"/>
    <col min="8964" max="8964" width="0" style="2" hidden="1" customWidth="1"/>
    <col min="8965" max="8965" width="18" style="2" customWidth="1"/>
    <col min="8966" max="8966" width="0" style="2" hidden="1" customWidth="1"/>
    <col min="8967" max="8967" width="10.7109375" style="2" customWidth="1"/>
    <col min="8968" max="8968" width="0" style="2" hidden="1" customWidth="1"/>
    <col min="8969" max="8969" width="17.42578125" style="2" bestFit="1" customWidth="1"/>
    <col min="8970" max="8970" width="0" style="2" hidden="1" customWidth="1"/>
    <col min="8971" max="8971" width="11.42578125" style="2" customWidth="1"/>
    <col min="8972" max="8974" width="0" style="2" hidden="1" customWidth="1"/>
    <col min="8975" max="8975" width="11.42578125" style="2" customWidth="1"/>
    <col min="8976" max="8976" width="14.28515625" style="2" bestFit="1" customWidth="1"/>
    <col min="8977" max="9207" width="11.42578125" style="2" customWidth="1"/>
    <col min="9208" max="9208" width="1.85546875" style="2" customWidth="1"/>
    <col min="9209" max="9209" width="47.140625" style="2" customWidth="1"/>
    <col min="9210" max="9210" width="19" style="2" customWidth="1"/>
    <col min="9211" max="9211" width="0" style="2" hidden="1" customWidth="1"/>
    <col min="9212" max="9212" width="18" style="2" customWidth="1"/>
    <col min="9213" max="9213" width="0" style="2" hidden="1" customWidth="1"/>
    <col min="9214" max="9214" width="8.85546875" style="2" customWidth="1"/>
    <col min="9215" max="9216" width="0" style="2" hidden="1"/>
    <col min="9217" max="9217" width="5.28515625" style="2" customWidth="1"/>
    <col min="9218" max="9218" width="59.140625" style="2" customWidth="1"/>
    <col min="9219" max="9219" width="19" style="2" customWidth="1"/>
    <col min="9220" max="9220" width="0" style="2" hidden="1" customWidth="1"/>
    <col min="9221" max="9221" width="18" style="2" customWidth="1"/>
    <col min="9222" max="9222" width="0" style="2" hidden="1" customWidth="1"/>
    <col min="9223" max="9223" width="10.7109375" style="2" customWidth="1"/>
    <col min="9224" max="9224" width="0" style="2" hidden="1" customWidth="1"/>
    <col min="9225" max="9225" width="17.42578125" style="2" bestFit="1" customWidth="1"/>
    <col min="9226" max="9226" width="0" style="2" hidden="1" customWidth="1"/>
    <col min="9227" max="9227" width="11.42578125" style="2" customWidth="1"/>
    <col min="9228" max="9230" width="0" style="2" hidden="1" customWidth="1"/>
    <col min="9231" max="9231" width="11.42578125" style="2" customWidth="1"/>
    <col min="9232" max="9232" width="14.28515625" style="2" bestFit="1" customWidth="1"/>
    <col min="9233" max="9463" width="11.42578125" style="2" customWidth="1"/>
    <col min="9464" max="9464" width="1.85546875" style="2" customWidth="1"/>
    <col min="9465" max="9465" width="47.140625" style="2" customWidth="1"/>
    <col min="9466" max="9466" width="19" style="2" customWidth="1"/>
    <col min="9467" max="9467" width="0" style="2" hidden="1" customWidth="1"/>
    <col min="9468" max="9468" width="18" style="2" customWidth="1"/>
    <col min="9469" max="9469" width="0" style="2" hidden="1" customWidth="1"/>
    <col min="9470" max="9470" width="8.85546875" style="2" customWidth="1"/>
    <col min="9471" max="9472" width="0" style="2" hidden="1"/>
    <col min="9473" max="9473" width="5.28515625" style="2" customWidth="1"/>
    <col min="9474" max="9474" width="59.140625" style="2" customWidth="1"/>
    <col min="9475" max="9475" width="19" style="2" customWidth="1"/>
    <col min="9476" max="9476" width="0" style="2" hidden="1" customWidth="1"/>
    <col min="9477" max="9477" width="18" style="2" customWidth="1"/>
    <col min="9478" max="9478" width="0" style="2" hidden="1" customWidth="1"/>
    <col min="9479" max="9479" width="10.7109375" style="2" customWidth="1"/>
    <col min="9480" max="9480" width="0" style="2" hidden="1" customWidth="1"/>
    <col min="9481" max="9481" width="17.42578125" style="2" bestFit="1" customWidth="1"/>
    <col min="9482" max="9482" width="0" style="2" hidden="1" customWidth="1"/>
    <col min="9483" max="9483" width="11.42578125" style="2" customWidth="1"/>
    <col min="9484" max="9486" width="0" style="2" hidden="1" customWidth="1"/>
    <col min="9487" max="9487" width="11.42578125" style="2" customWidth="1"/>
    <col min="9488" max="9488" width="14.28515625" style="2" bestFit="1" customWidth="1"/>
    <col min="9489" max="9719" width="11.42578125" style="2" customWidth="1"/>
    <col min="9720" max="9720" width="1.85546875" style="2" customWidth="1"/>
    <col min="9721" max="9721" width="47.140625" style="2" customWidth="1"/>
    <col min="9722" max="9722" width="19" style="2" customWidth="1"/>
    <col min="9723" max="9723" width="0" style="2" hidden="1" customWidth="1"/>
    <col min="9724" max="9724" width="18" style="2" customWidth="1"/>
    <col min="9725" max="9725" width="0" style="2" hidden="1" customWidth="1"/>
    <col min="9726" max="9726" width="8.85546875" style="2" customWidth="1"/>
    <col min="9727" max="9728" width="0" style="2" hidden="1"/>
    <col min="9729" max="9729" width="5.28515625" style="2" customWidth="1"/>
    <col min="9730" max="9730" width="59.140625" style="2" customWidth="1"/>
    <col min="9731" max="9731" width="19" style="2" customWidth="1"/>
    <col min="9732" max="9732" width="0" style="2" hidden="1" customWidth="1"/>
    <col min="9733" max="9733" width="18" style="2" customWidth="1"/>
    <col min="9734" max="9734" width="0" style="2" hidden="1" customWidth="1"/>
    <col min="9735" max="9735" width="10.7109375" style="2" customWidth="1"/>
    <col min="9736" max="9736" width="0" style="2" hidden="1" customWidth="1"/>
    <col min="9737" max="9737" width="17.42578125" style="2" bestFit="1" customWidth="1"/>
    <col min="9738" max="9738" width="0" style="2" hidden="1" customWidth="1"/>
    <col min="9739" max="9739" width="11.42578125" style="2" customWidth="1"/>
    <col min="9740" max="9742" width="0" style="2" hidden="1" customWidth="1"/>
    <col min="9743" max="9743" width="11.42578125" style="2" customWidth="1"/>
    <col min="9744" max="9744" width="14.28515625" style="2" bestFit="1" customWidth="1"/>
    <col min="9745" max="9975" width="11.42578125" style="2" customWidth="1"/>
    <col min="9976" max="9976" width="1.85546875" style="2" customWidth="1"/>
    <col min="9977" max="9977" width="47.140625" style="2" customWidth="1"/>
    <col min="9978" max="9978" width="19" style="2" customWidth="1"/>
    <col min="9979" max="9979" width="0" style="2" hidden="1" customWidth="1"/>
    <col min="9980" max="9980" width="18" style="2" customWidth="1"/>
    <col min="9981" max="9981" width="0" style="2" hidden="1" customWidth="1"/>
    <col min="9982" max="9982" width="8.85546875" style="2" customWidth="1"/>
    <col min="9983" max="9984" width="0" style="2" hidden="1"/>
    <col min="9985" max="9985" width="5.28515625" style="2" customWidth="1"/>
    <col min="9986" max="9986" width="59.140625" style="2" customWidth="1"/>
    <col min="9987" max="9987" width="19" style="2" customWidth="1"/>
    <col min="9988" max="9988" width="0" style="2" hidden="1" customWidth="1"/>
    <col min="9989" max="9989" width="18" style="2" customWidth="1"/>
    <col min="9990" max="9990" width="0" style="2" hidden="1" customWidth="1"/>
    <col min="9991" max="9991" width="10.7109375" style="2" customWidth="1"/>
    <col min="9992" max="9992" width="0" style="2" hidden="1" customWidth="1"/>
    <col min="9993" max="9993" width="17.42578125" style="2" bestFit="1" customWidth="1"/>
    <col min="9994" max="9994" width="0" style="2" hidden="1" customWidth="1"/>
    <col min="9995" max="9995" width="11.42578125" style="2" customWidth="1"/>
    <col min="9996" max="9998" width="0" style="2" hidden="1" customWidth="1"/>
    <col min="9999" max="9999" width="11.42578125" style="2" customWidth="1"/>
    <col min="10000" max="10000" width="14.28515625" style="2" bestFit="1" customWidth="1"/>
    <col min="10001" max="10231" width="11.42578125" style="2" customWidth="1"/>
    <col min="10232" max="10232" width="1.85546875" style="2" customWidth="1"/>
    <col min="10233" max="10233" width="47.140625" style="2" customWidth="1"/>
    <col min="10234" max="10234" width="19" style="2" customWidth="1"/>
    <col min="10235" max="10235" width="0" style="2" hidden="1" customWidth="1"/>
    <col min="10236" max="10236" width="18" style="2" customWidth="1"/>
    <col min="10237" max="10237" width="0" style="2" hidden="1" customWidth="1"/>
    <col min="10238" max="10238" width="8.85546875" style="2" customWidth="1"/>
    <col min="10239" max="10240" width="0" style="2" hidden="1"/>
    <col min="10241" max="10241" width="5.28515625" style="2" customWidth="1"/>
    <col min="10242" max="10242" width="59.140625" style="2" customWidth="1"/>
    <col min="10243" max="10243" width="19" style="2" customWidth="1"/>
    <col min="10244" max="10244" width="0" style="2" hidden="1" customWidth="1"/>
    <col min="10245" max="10245" width="18" style="2" customWidth="1"/>
    <col min="10246" max="10246" width="0" style="2" hidden="1" customWidth="1"/>
    <col min="10247" max="10247" width="10.7109375" style="2" customWidth="1"/>
    <col min="10248" max="10248" width="0" style="2" hidden="1" customWidth="1"/>
    <col min="10249" max="10249" width="17.42578125" style="2" bestFit="1" customWidth="1"/>
    <col min="10250" max="10250" width="0" style="2" hidden="1" customWidth="1"/>
    <col min="10251" max="10251" width="11.42578125" style="2" customWidth="1"/>
    <col min="10252" max="10254" width="0" style="2" hidden="1" customWidth="1"/>
    <col min="10255" max="10255" width="11.42578125" style="2" customWidth="1"/>
    <col min="10256" max="10256" width="14.28515625" style="2" bestFit="1" customWidth="1"/>
    <col min="10257" max="10487" width="11.42578125" style="2" customWidth="1"/>
    <col min="10488" max="10488" width="1.85546875" style="2" customWidth="1"/>
    <col min="10489" max="10489" width="47.140625" style="2" customWidth="1"/>
    <col min="10490" max="10490" width="19" style="2" customWidth="1"/>
    <col min="10491" max="10491" width="0" style="2" hidden="1" customWidth="1"/>
    <col min="10492" max="10492" width="18" style="2" customWidth="1"/>
    <col min="10493" max="10493" width="0" style="2" hidden="1" customWidth="1"/>
    <col min="10494" max="10494" width="8.85546875" style="2" customWidth="1"/>
    <col min="10495" max="10496" width="0" style="2" hidden="1"/>
    <col min="10497" max="10497" width="5.28515625" style="2" customWidth="1"/>
    <col min="10498" max="10498" width="59.140625" style="2" customWidth="1"/>
    <col min="10499" max="10499" width="19" style="2" customWidth="1"/>
    <col min="10500" max="10500" width="0" style="2" hidden="1" customWidth="1"/>
    <col min="10501" max="10501" width="18" style="2" customWidth="1"/>
    <col min="10502" max="10502" width="0" style="2" hidden="1" customWidth="1"/>
    <col min="10503" max="10503" width="10.7109375" style="2" customWidth="1"/>
    <col min="10504" max="10504" width="0" style="2" hidden="1" customWidth="1"/>
    <col min="10505" max="10505" width="17.42578125" style="2" bestFit="1" customWidth="1"/>
    <col min="10506" max="10506" width="0" style="2" hidden="1" customWidth="1"/>
    <col min="10507" max="10507" width="11.42578125" style="2" customWidth="1"/>
    <col min="10508" max="10510" width="0" style="2" hidden="1" customWidth="1"/>
    <col min="10511" max="10511" width="11.42578125" style="2" customWidth="1"/>
    <col min="10512" max="10512" width="14.28515625" style="2" bestFit="1" customWidth="1"/>
    <col min="10513" max="10743" width="11.42578125" style="2" customWidth="1"/>
    <col min="10744" max="10744" width="1.85546875" style="2" customWidth="1"/>
    <col min="10745" max="10745" width="47.140625" style="2" customWidth="1"/>
    <col min="10746" max="10746" width="19" style="2" customWidth="1"/>
    <col min="10747" max="10747" width="0" style="2" hidden="1" customWidth="1"/>
    <col min="10748" max="10748" width="18" style="2" customWidth="1"/>
    <col min="10749" max="10749" width="0" style="2" hidden="1" customWidth="1"/>
    <col min="10750" max="10750" width="8.85546875" style="2" customWidth="1"/>
    <col min="10751" max="10752" width="0" style="2" hidden="1"/>
    <col min="10753" max="10753" width="5.28515625" style="2" customWidth="1"/>
    <col min="10754" max="10754" width="59.140625" style="2" customWidth="1"/>
    <col min="10755" max="10755" width="19" style="2" customWidth="1"/>
    <col min="10756" max="10756" width="0" style="2" hidden="1" customWidth="1"/>
    <col min="10757" max="10757" width="18" style="2" customWidth="1"/>
    <col min="10758" max="10758" width="0" style="2" hidden="1" customWidth="1"/>
    <col min="10759" max="10759" width="10.7109375" style="2" customWidth="1"/>
    <col min="10760" max="10760" width="0" style="2" hidden="1" customWidth="1"/>
    <col min="10761" max="10761" width="17.42578125" style="2" bestFit="1" customWidth="1"/>
    <col min="10762" max="10762" width="0" style="2" hidden="1" customWidth="1"/>
    <col min="10763" max="10763" width="11.42578125" style="2" customWidth="1"/>
    <col min="10764" max="10766" width="0" style="2" hidden="1" customWidth="1"/>
    <col min="10767" max="10767" width="11.42578125" style="2" customWidth="1"/>
    <col min="10768" max="10768" width="14.28515625" style="2" bestFit="1" customWidth="1"/>
    <col min="10769" max="10999" width="11.42578125" style="2" customWidth="1"/>
    <col min="11000" max="11000" width="1.85546875" style="2" customWidth="1"/>
    <col min="11001" max="11001" width="47.140625" style="2" customWidth="1"/>
    <col min="11002" max="11002" width="19" style="2" customWidth="1"/>
    <col min="11003" max="11003" width="0" style="2" hidden="1" customWidth="1"/>
    <col min="11004" max="11004" width="18" style="2" customWidth="1"/>
    <col min="11005" max="11005" width="0" style="2" hidden="1" customWidth="1"/>
    <col min="11006" max="11006" width="8.85546875" style="2" customWidth="1"/>
    <col min="11007" max="11008" width="0" style="2" hidden="1"/>
    <col min="11009" max="11009" width="5.28515625" style="2" customWidth="1"/>
    <col min="11010" max="11010" width="59.140625" style="2" customWidth="1"/>
    <col min="11011" max="11011" width="19" style="2" customWidth="1"/>
    <col min="11012" max="11012" width="0" style="2" hidden="1" customWidth="1"/>
    <col min="11013" max="11013" width="18" style="2" customWidth="1"/>
    <col min="11014" max="11014" width="0" style="2" hidden="1" customWidth="1"/>
    <col min="11015" max="11015" width="10.7109375" style="2" customWidth="1"/>
    <col min="11016" max="11016" width="0" style="2" hidden="1" customWidth="1"/>
    <col min="11017" max="11017" width="17.42578125" style="2" bestFit="1" customWidth="1"/>
    <col min="11018" max="11018" width="0" style="2" hidden="1" customWidth="1"/>
    <col min="11019" max="11019" width="11.42578125" style="2" customWidth="1"/>
    <col min="11020" max="11022" width="0" style="2" hidden="1" customWidth="1"/>
    <col min="11023" max="11023" width="11.42578125" style="2" customWidth="1"/>
    <col min="11024" max="11024" width="14.28515625" style="2" bestFit="1" customWidth="1"/>
    <col min="11025" max="11255" width="11.42578125" style="2" customWidth="1"/>
    <col min="11256" max="11256" width="1.85546875" style="2" customWidth="1"/>
    <col min="11257" max="11257" width="47.140625" style="2" customWidth="1"/>
    <col min="11258" max="11258" width="19" style="2" customWidth="1"/>
    <col min="11259" max="11259" width="0" style="2" hidden="1" customWidth="1"/>
    <col min="11260" max="11260" width="18" style="2" customWidth="1"/>
    <col min="11261" max="11261" width="0" style="2" hidden="1" customWidth="1"/>
    <col min="11262" max="11262" width="8.85546875" style="2" customWidth="1"/>
    <col min="11263" max="11264" width="0" style="2" hidden="1"/>
    <col min="11265" max="11265" width="5.28515625" style="2" customWidth="1"/>
    <col min="11266" max="11266" width="59.140625" style="2" customWidth="1"/>
    <col min="11267" max="11267" width="19" style="2" customWidth="1"/>
    <col min="11268" max="11268" width="0" style="2" hidden="1" customWidth="1"/>
    <col min="11269" max="11269" width="18" style="2" customWidth="1"/>
    <col min="11270" max="11270" width="0" style="2" hidden="1" customWidth="1"/>
    <col min="11271" max="11271" width="10.7109375" style="2" customWidth="1"/>
    <col min="11272" max="11272" width="0" style="2" hidden="1" customWidth="1"/>
    <col min="11273" max="11273" width="17.42578125" style="2" bestFit="1" customWidth="1"/>
    <col min="11274" max="11274" width="0" style="2" hidden="1" customWidth="1"/>
    <col min="11275" max="11275" width="11.42578125" style="2" customWidth="1"/>
    <col min="11276" max="11278" width="0" style="2" hidden="1" customWidth="1"/>
    <col min="11279" max="11279" width="11.42578125" style="2" customWidth="1"/>
    <col min="11280" max="11280" width="14.28515625" style="2" bestFit="1" customWidth="1"/>
    <col min="11281" max="11511" width="11.42578125" style="2" customWidth="1"/>
    <col min="11512" max="11512" width="1.85546875" style="2" customWidth="1"/>
    <col min="11513" max="11513" width="47.140625" style="2" customWidth="1"/>
    <col min="11514" max="11514" width="19" style="2" customWidth="1"/>
    <col min="11515" max="11515" width="0" style="2" hidden="1" customWidth="1"/>
    <col min="11516" max="11516" width="18" style="2" customWidth="1"/>
    <col min="11517" max="11517" width="0" style="2" hidden="1" customWidth="1"/>
    <col min="11518" max="11518" width="8.85546875" style="2" customWidth="1"/>
    <col min="11519" max="11520" width="0" style="2" hidden="1"/>
    <col min="11521" max="11521" width="5.28515625" style="2" customWidth="1"/>
    <col min="11522" max="11522" width="59.140625" style="2" customWidth="1"/>
    <col min="11523" max="11523" width="19" style="2" customWidth="1"/>
    <col min="11524" max="11524" width="0" style="2" hidden="1" customWidth="1"/>
    <col min="11525" max="11525" width="18" style="2" customWidth="1"/>
    <col min="11526" max="11526" width="0" style="2" hidden="1" customWidth="1"/>
    <col min="11527" max="11527" width="10.7109375" style="2" customWidth="1"/>
    <col min="11528" max="11528" width="0" style="2" hidden="1" customWidth="1"/>
    <col min="11529" max="11529" width="17.42578125" style="2" bestFit="1" customWidth="1"/>
    <col min="11530" max="11530" width="0" style="2" hidden="1" customWidth="1"/>
    <col min="11531" max="11531" width="11.42578125" style="2" customWidth="1"/>
    <col min="11532" max="11534" width="0" style="2" hidden="1" customWidth="1"/>
    <col min="11535" max="11535" width="11.42578125" style="2" customWidth="1"/>
    <col min="11536" max="11536" width="14.28515625" style="2" bestFit="1" customWidth="1"/>
    <col min="11537" max="11767" width="11.42578125" style="2" customWidth="1"/>
    <col min="11768" max="11768" width="1.85546875" style="2" customWidth="1"/>
    <col min="11769" max="11769" width="47.140625" style="2" customWidth="1"/>
    <col min="11770" max="11770" width="19" style="2" customWidth="1"/>
    <col min="11771" max="11771" width="0" style="2" hidden="1" customWidth="1"/>
    <col min="11772" max="11772" width="18" style="2" customWidth="1"/>
    <col min="11773" max="11773" width="0" style="2" hidden="1" customWidth="1"/>
    <col min="11774" max="11774" width="8.85546875" style="2" customWidth="1"/>
    <col min="11775" max="11776" width="0" style="2" hidden="1"/>
    <col min="11777" max="11777" width="5.28515625" style="2" customWidth="1"/>
    <col min="11778" max="11778" width="59.140625" style="2" customWidth="1"/>
    <col min="11779" max="11779" width="19" style="2" customWidth="1"/>
    <col min="11780" max="11780" width="0" style="2" hidden="1" customWidth="1"/>
    <col min="11781" max="11781" width="18" style="2" customWidth="1"/>
    <col min="11782" max="11782" width="0" style="2" hidden="1" customWidth="1"/>
    <col min="11783" max="11783" width="10.7109375" style="2" customWidth="1"/>
    <col min="11784" max="11784" width="0" style="2" hidden="1" customWidth="1"/>
    <col min="11785" max="11785" width="17.42578125" style="2" bestFit="1" customWidth="1"/>
    <col min="11786" max="11786" width="0" style="2" hidden="1" customWidth="1"/>
    <col min="11787" max="11787" width="11.42578125" style="2" customWidth="1"/>
    <col min="11788" max="11790" width="0" style="2" hidden="1" customWidth="1"/>
    <col min="11791" max="11791" width="11.42578125" style="2" customWidth="1"/>
    <col min="11792" max="11792" width="14.28515625" style="2" bestFit="1" customWidth="1"/>
    <col min="11793" max="12023" width="11.42578125" style="2" customWidth="1"/>
    <col min="12024" max="12024" width="1.85546875" style="2" customWidth="1"/>
    <col min="12025" max="12025" width="47.140625" style="2" customWidth="1"/>
    <col min="12026" max="12026" width="19" style="2" customWidth="1"/>
    <col min="12027" max="12027" width="0" style="2" hidden="1" customWidth="1"/>
    <col min="12028" max="12028" width="18" style="2" customWidth="1"/>
    <col min="12029" max="12029" width="0" style="2" hidden="1" customWidth="1"/>
    <col min="12030" max="12030" width="8.85546875" style="2" customWidth="1"/>
    <col min="12031" max="12032" width="0" style="2" hidden="1"/>
    <col min="12033" max="12033" width="5.28515625" style="2" customWidth="1"/>
    <col min="12034" max="12034" width="59.140625" style="2" customWidth="1"/>
    <col min="12035" max="12035" width="19" style="2" customWidth="1"/>
    <col min="12036" max="12036" width="0" style="2" hidden="1" customWidth="1"/>
    <col min="12037" max="12037" width="18" style="2" customWidth="1"/>
    <col min="12038" max="12038" width="0" style="2" hidden="1" customWidth="1"/>
    <col min="12039" max="12039" width="10.7109375" style="2" customWidth="1"/>
    <col min="12040" max="12040" width="0" style="2" hidden="1" customWidth="1"/>
    <col min="12041" max="12041" width="17.42578125" style="2" bestFit="1" customWidth="1"/>
    <col min="12042" max="12042" width="0" style="2" hidden="1" customWidth="1"/>
    <col min="12043" max="12043" width="11.42578125" style="2" customWidth="1"/>
    <col min="12044" max="12046" width="0" style="2" hidden="1" customWidth="1"/>
    <col min="12047" max="12047" width="11.42578125" style="2" customWidth="1"/>
    <col min="12048" max="12048" width="14.28515625" style="2" bestFit="1" customWidth="1"/>
    <col min="12049" max="12279" width="11.42578125" style="2" customWidth="1"/>
    <col min="12280" max="12280" width="1.85546875" style="2" customWidth="1"/>
    <col min="12281" max="12281" width="47.140625" style="2" customWidth="1"/>
    <col min="12282" max="12282" width="19" style="2" customWidth="1"/>
    <col min="12283" max="12283" width="0" style="2" hidden="1" customWidth="1"/>
    <col min="12284" max="12284" width="18" style="2" customWidth="1"/>
    <col min="12285" max="12285" width="0" style="2" hidden="1" customWidth="1"/>
    <col min="12286" max="12286" width="8.85546875" style="2" customWidth="1"/>
    <col min="12287" max="12288" width="0" style="2" hidden="1"/>
    <col min="12289" max="12289" width="5.28515625" style="2" customWidth="1"/>
    <col min="12290" max="12290" width="59.140625" style="2" customWidth="1"/>
    <col min="12291" max="12291" width="19" style="2" customWidth="1"/>
    <col min="12292" max="12292" width="0" style="2" hidden="1" customWidth="1"/>
    <col min="12293" max="12293" width="18" style="2" customWidth="1"/>
    <col min="12294" max="12294" width="0" style="2" hidden="1" customWidth="1"/>
    <col min="12295" max="12295" width="10.7109375" style="2" customWidth="1"/>
    <col min="12296" max="12296" width="0" style="2" hidden="1" customWidth="1"/>
    <col min="12297" max="12297" width="17.42578125" style="2" bestFit="1" customWidth="1"/>
    <col min="12298" max="12298" width="0" style="2" hidden="1" customWidth="1"/>
    <col min="12299" max="12299" width="11.42578125" style="2" customWidth="1"/>
    <col min="12300" max="12302" width="0" style="2" hidden="1" customWidth="1"/>
    <col min="12303" max="12303" width="11.42578125" style="2" customWidth="1"/>
    <col min="12304" max="12304" width="14.28515625" style="2" bestFit="1" customWidth="1"/>
    <col min="12305" max="12535" width="11.42578125" style="2" customWidth="1"/>
    <col min="12536" max="12536" width="1.85546875" style="2" customWidth="1"/>
    <col min="12537" max="12537" width="47.140625" style="2" customWidth="1"/>
    <col min="12538" max="12538" width="19" style="2" customWidth="1"/>
    <col min="12539" max="12539" width="0" style="2" hidden="1" customWidth="1"/>
    <col min="12540" max="12540" width="18" style="2" customWidth="1"/>
    <col min="12541" max="12541" width="0" style="2" hidden="1" customWidth="1"/>
    <col min="12542" max="12542" width="8.85546875" style="2" customWidth="1"/>
    <col min="12543" max="12544" width="0" style="2" hidden="1"/>
    <col min="12545" max="12545" width="5.28515625" style="2" customWidth="1"/>
    <col min="12546" max="12546" width="59.140625" style="2" customWidth="1"/>
    <col min="12547" max="12547" width="19" style="2" customWidth="1"/>
    <col min="12548" max="12548" width="0" style="2" hidden="1" customWidth="1"/>
    <col min="12549" max="12549" width="18" style="2" customWidth="1"/>
    <col min="12550" max="12550" width="0" style="2" hidden="1" customWidth="1"/>
    <col min="12551" max="12551" width="10.7109375" style="2" customWidth="1"/>
    <col min="12552" max="12552" width="0" style="2" hidden="1" customWidth="1"/>
    <col min="12553" max="12553" width="17.42578125" style="2" bestFit="1" customWidth="1"/>
    <col min="12554" max="12554" width="0" style="2" hidden="1" customWidth="1"/>
    <col min="12555" max="12555" width="11.42578125" style="2" customWidth="1"/>
    <col min="12556" max="12558" width="0" style="2" hidden="1" customWidth="1"/>
    <col min="12559" max="12559" width="11.42578125" style="2" customWidth="1"/>
    <col min="12560" max="12560" width="14.28515625" style="2" bestFit="1" customWidth="1"/>
    <col min="12561" max="12791" width="11.42578125" style="2" customWidth="1"/>
    <col min="12792" max="12792" width="1.85546875" style="2" customWidth="1"/>
    <col min="12793" max="12793" width="47.140625" style="2" customWidth="1"/>
    <col min="12794" max="12794" width="19" style="2" customWidth="1"/>
    <col min="12795" max="12795" width="0" style="2" hidden="1" customWidth="1"/>
    <col min="12796" max="12796" width="18" style="2" customWidth="1"/>
    <col min="12797" max="12797" width="0" style="2" hidden="1" customWidth="1"/>
    <col min="12798" max="12798" width="8.85546875" style="2" customWidth="1"/>
    <col min="12799" max="12800" width="0" style="2" hidden="1"/>
    <col min="12801" max="12801" width="5.28515625" style="2" customWidth="1"/>
    <col min="12802" max="12802" width="59.140625" style="2" customWidth="1"/>
    <col min="12803" max="12803" width="19" style="2" customWidth="1"/>
    <col min="12804" max="12804" width="0" style="2" hidden="1" customWidth="1"/>
    <col min="12805" max="12805" width="18" style="2" customWidth="1"/>
    <col min="12806" max="12806" width="0" style="2" hidden="1" customWidth="1"/>
    <col min="12807" max="12807" width="10.7109375" style="2" customWidth="1"/>
    <col min="12808" max="12808" width="0" style="2" hidden="1" customWidth="1"/>
    <col min="12809" max="12809" width="17.42578125" style="2" bestFit="1" customWidth="1"/>
    <col min="12810" max="12810" width="0" style="2" hidden="1" customWidth="1"/>
    <col min="12811" max="12811" width="11.42578125" style="2" customWidth="1"/>
    <col min="12812" max="12814" width="0" style="2" hidden="1" customWidth="1"/>
    <col min="12815" max="12815" width="11.42578125" style="2" customWidth="1"/>
    <col min="12816" max="12816" width="14.28515625" style="2" bestFit="1" customWidth="1"/>
    <col min="12817" max="13047" width="11.42578125" style="2" customWidth="1"/>
    <col min="13048" max="13048" width="1.85546875" style="2" customWidth="1"/>
    <col min="13049" max="13049" width="47.140625" style="2" customWidth="1"/>
    <col min="13050" max="13050" width="19" style="2" customWidth="1"/>
    <col min="13051" max="13051" width="0" style="2" hidden="1" customWidth="1"/>
    <col min="13052" max="13052" width="18" style="2" customWidth="1"/>
    <col min="13053" max="13053" width="0" style="2" hidden="1" customWidth="1"/>
    <col min="13054" max="13054" width="8.85546875" style="2" customWidth="1"/>
    <col min="13055" max="13056" width="0" style="2" hidden="1"/>
    <col min="13057" max="13057" width="5.28515625" style="2" customWidth="1"/>
    <col min="13058" max="13058" width="59.140625" style="2" customWidth="1"/>
    <col min="13059" max="13059" width="19" style="2" customWidth="1"/>
    <col min="13060" max="13060" width="0" style="2" hidden="1" customWidth="1"/>
    <col min="13061" max="13061" width="18" style="2" customWidth="1"/>
    <col min="13062" max="13062" width="0" style="2" hidden="1" customWidth="1"/>
    <col min="13063" max="13063" width="10.7109375" style="2" customWidth="1"/>
    <col min="13064" max="13064" width="0" style="2" hidden="1" customWidth="1"/>
    <col min="13065" max="13065" width="17.42578125" style="2" bestFit="1" customWidth="1"/>
    <col min="13066" max="13066" width="0" style="2" hidden="1" customWidth="1"/>
    <col min="13067" max="13067" width="11.42578125" style="2" customWidth="1"/>
    <col min="13068" max="13070" width="0" style="2" hidden="1" customWidth="1"/>
    <col min="13071" max="13071" width="11.42578125" style="2" customWidth="1"/>
    <col min="13072" max="13072" width="14.28515625" style="2" bestFit="1" customWidth="1"/>
    <col min="13073" max="13303" width="11.42578125" style="2" customWidth="1"/>
    <col min="13304" max="13304" width="1.85546875" style="2" customWidth="1"/>
    <col min="13305" max="13305" width="47.140625" style="2" customWidth="1"/>
    <col min="13306" max="13306" width="19" style="2" customWidth="1"/>
    <col min="13307" max="13307" width="0" style="2" hidden="1" customWidth="1"/>
    <col min="13308" max="13308" width="18" style="2" customWidth="1"/>
    <col min="13309" max="13309" width="0" style="2" hidden="1" customWidth="1"/>
    <col min="13310" max="13310" width="8.85546875" style="2" customWidth="1"/>
    <col min="13311" max="13312" width="0" style="2" hidden="1"/>
    <col min="13313" max="13313" width="5.28515625" style="2" customWidth="1"/>
    <col min="13314" max="13314" width="59.140625" style="2" customWidth="1"/>
    <col min="13315" max="13315" width="19" style="2" customWidth="1"/>
    <col min="13316" max="13316" width="0" style="2" hidden="1" customWidth="1"/>
    <col min="13317" max="13317" width="18" style="2" customWidth="1"/>
    <col min="13318" max="13318" width="0" style="2" hidden="1" customWidth="1"/>
    <col min="13319" max="13319" width="10.7109375" style="2" customWidth="1"/>
    <col min="13320" max="13320" width="0" style="2" hidden="1" customWidth="1"/>
    <col min="13321" max="13321" width="17.42578125" style="2" bestFit="1" customWidth="1"/>
    <col min="13322" max="13322" width="0" style="2" hidden="1" customWidth="1"/>
    <col min="13323" max="13323" width="11.42578125" style="2" customWidth="1"/>
    <col min="13324" max="13326" width="0" style="2" hidden="1" customWidth="1"/>
    <col min="13327" max="13327" width="11.42578125" style="2" customWidth="1"/>
    <col min="13328" max="13328" width="14.28515625" style="2" bestFit="1" customWidth="1"/>
    <col min="13329" max="13559" width="11.42578125" style="2" customWidth="1"/>
    <col min="13560" max="13560" width="1.85546875" style="2" customWidth="1"/>
    <col min="13561" max="13561" width="47.140625" style="2" customWidth="1"/>
    <col min="13562" max="13562" width="19" style="2" customWidth="1"/>
    <col min="13563" max="13563" width="0" style="2" hidden="1" customWidth="1"/>
    <col min="13564" max="13564" width="18" style="2" customWidth="1"/>
    <col min="13565" max="13565" width="0" style="2" hidden="1" customWidth="1"/>
    <col min="13566" max="13566" width="8.85546875" style="2" customWidth="1"/>
    <col min="13567" max="13568" width="0" style="2" hidden="1"/>
    <col min="13569" max="13569" width="5.28515625" style="2" customWidth="1"/>
    <col min="13570" max="13570" width="59.140625" style="2" customWidth="1"/>
    <col min="13571" max="13571" width="19" style="2" customWidth="1"/>
    <col min="13572" max="13572" width="0" style="2" hidden="1" customWidth="1"/>
    <col min="13573" max="13573" width="18" style="2" customWidth="1"/>
    <col min="13574" max="13574" width="0" style="2" hidden="1" customWidth="1"/>
    <col min="13575" max="13575" width="10.7109375" style="2" customWidth="1"/>
    <col min="13576" max="13576" width="0" style="2" hidden="1" customWidth="1"/>
    <col min="13577" max="13577" width="17.42578125" style="2" bestFit="1" customWidth="1"/>
    <col min="13578" max="13578" width="0" style="2" hidden="1" customWidth="1"/>
    <col min="13579" max="13579" width="11.42578125" style="2" customWidth="1"/>
    <col min="13580" max="13582" width="0" style="2" hidden="1" customWidth="1"/>
    <col min="13583" max="13583" width="11.42578125" style="2" customWidth="1"/>
    <col min="13584" max="13584" width="14.28515625" style="2" bestFit="1" customWidth="1"/>
    <col min="13585" max="13815" width="11.42578125" style="2" customWidth="1"/>
    <col min="13816" max="13816" width="1.85546875" style="2" customWidth="1"/>
    <col min="13817" max="13817" width="47.140625" style="2" customWidth="1"/>
    <col min="13818" max="13818" width="19" style="2" customWidth="1"/>
    <col min="13819" max="13819" width="0" style="2" hidden="1" customWidth="1"/>
    <col min="13820" max="13820" width="18" style="2" customWidth="1"/>
    <col min="13821" max="13821" width="0" style="2" hidden="1" customWidth="1"/>
    <col min="13822" max="13822" width="8.85546875" style="2" customWidth="1"/>
    <col min="13823" max="13824" width="0" style="2" hidden="1"/>
    <col min="13825" max="13825" width="5.28515625" style="2" customWidth="1"/>
    <col min="13826" max="13826" width="59.140625" style="2" customWidth="1"/>
    <col min="13827" max="13827" width="19" style="2" customWidth="1"/>
    <col min="13828" max="13828" width="0" style="2" hidden="1" customWidth="1"/>
    <col min="13829" max="13829" width="18" style="2" customWidth="1"/>
    <col min="13830" max="13830" width="0" style="2" hidden="1" customWidth="1"/>
    <col min="13831" max="13831" width="10.7109375" style="2" customWidth="1"/>
    <col min="13832" max="13832" width="0" style="2" hidden="1" customWidth="1"/>
    <col min="13833" max="13833" width="17.42578125" style="2" bestFit="1" customWidth="1"/>
    <col min="13834" max="13834" width="0" style="2" hidden="1" customWidth="1"/>
    <col min="13835" max="13835" width="11.42578125" style="2" customWidth="1"/>
    <col min="13836" max="13838" width="0" style="2" hidden="1" customWidth="1"/>
    <col min="13839" max="13839" width="11.42578125" style="2" customWidth="1"/>
    <col min="13840" max="13840" width="14.28515625" style="2" bestFit="1" customWidth="1"/>
    <col min="13841" max="14071" width="11.42578125" style="2" customWidth="1"/>
    <col min="14072" max="14072" width="1.85546875" style="2" customWidth="1"/>
    <col min="14073" max="14073" width="47.140625" style="2" customWidth="1"/>
    <col min="14074" max="14074" width="19" style="2" customWidth="1"/>
    <col min="14075" max="14075" width="0" style="2" hidden="1" customWidth="1"/>
    <col min="14076" max="14076" width="18" style="2" customWidth="1"/>
    <col min="14077" max="14077" width="0" style="2" hidden="1" customWidth="1"/>
    <col min="14078" max="14078" width="8.85546875" style="2" customWidth="1"/>
    <col min="14079" max="14080" width="0" style="2" hidden="1"/>
    <col min="14081" max="14081" width="5.28515625" style="2" customWidth="1"/>
    <col min="14082" max="14082" width="59.140625" style="2" customWidth="1"/>
    <col min="14083" max="14083" width="19" style="2" customWidth="1"/>
    <col min="14084" max="14084" width="0" style="2" hidden="1" customWidth="1"/>
    <col min="14085" max="14085" width="18" style="2" customWidth="1"/>
    <col min="14086" max="14086" width="0" style="2" hidden="1" customWidth="1"/>
    <col min="14087" max="14087" width="10.7109375" style="2" customWidth="1"/>
    <col min="14088" max="14088" width="0" style="2" hidden="1" customWidth="1"/>
    <col min="14089" max="14089" width="17.42578125" style="2" bestFit="1" customWidth="1"/>
    <col min="14090" max="14090" width="0" style="2" hidden="1" customWidth="1"/>
    <col min="14091" max="14091" width="11.42578125" style="2" customWidth="1"/>
    <col min="14092" max="14094" width="0" style="2" hidden="1" customWidth="1"/>
    <col min="14095" max="14095" width="11.42578125" style="2" customWidth="1"/>
    <col min="14096" max="14096" width="14.28515625" style="2" bestFit="1" customWidth="1"/>
    <col min="14097" max="14327" width="11.42578125" style="2" customWidth="1"/>
    <col min="14328" max="14328" width="1.85546875" style="2" customWidth="1"/>
    <col min="14329" max="14329" width="47.140625" style="2" customWidth="1"/>
    <col min="14330" max="14330" width="19" style="2" customWidth="1"/>
    <col min="14331" max="14331" width="0" style="2" hidden="1" customWidth="1"/>
    <col min="14332" max="14332" width="18" style="2" customWidth="1"/>
    <col min="14333" max="14333" width="0" style="2" hidden="1" customWidth="1"/>
    <col min="14334" max="14334" width="8.85546875" style="2" customWidth="1"/>
    <col min="14335" max="14336" width="0" style="2" hidden="1"/>
    <col min="14337" max="14337" width="5.28515625" style="2" customWidth="1"/>
    <col min="14338" max="14338" width="59.140625" style="2" customWidth="1"/>
    <col min="14339" max="14339" width="19" style="2" customWidth="1"/>
    <col min="14340" max="14340" width="0" style="2" hidden="1" customWidth="1"/>
    <col min="14341" max="14341" width="18" style="2" customWidth="1"/>
    <col min="14342" max="14342" width="0" style="2" hidden="1" customWidth="1"/>
    <col min="14343" max="14343" width="10.7109375" style="2" customWidth="1"/>
    <col min="14344" max="14344" width="0" style="2" hidden="1" customWidth="1"/>
    <col min="14345" max="14345" width="17.42578125" style="2" bestFit="1" customWidth="1"/>
    <col min="14346" max="14346" width="0" style="2" hidden="1" customWidth="1"/>
    <col min="14347" max="14347" width="11.42578125" style="2" customWidth="1"/>
    <col min="14348" max="14350" width="0" style="2" hidden="1" customWidth="1"/>
    <col min="14351" max="14351" width="11.42578125" style="2" customWidth="1"/>
    <col min="14352" max="14352" width="14.28515625" style="2" bestFit="1" customWidth="1"/>
    <col min="14353" max="14583" width="11.42578125" style="2" customWidth="1"/>
    <col min="14584" max="14584" width="1.85546875" style="2" customWidth="1"/>
    <col min="14585" max="14585" width="47.140625" style="2" customWidth="1"/>
    <col min="14586" max="14586" width="19" style="2" customWidth="1"/>
    <col min="14587" max="14587" width="0" style="2" hidden="1" customWidth="1"/>
    <col min="14588" max="14588" width="18" style="2" customWidth="1"/>
    <col min="14589" max="14589" width="0" style="2" hidden="1" customWidth="1"/>
    <col min="14590" max="14590" width="8.85546875" style="2" customWidth="1"/>
    <col min="14591" max="14592" width="0" style="2" hidden="1"/>
    <col min="14593" max="14593" width="5.28515625" style="2" customWidth="1"/>
    <col min="14594" max="14594" width="59.140625" style="2" customWidth="1"/>
    <col min="14595" max="14595" width="19" style="2" customWidth="1"/>
    <col min="14596" max="14596" width="0" style="2" hidden="1" customWidth="1"/>
    <col min="14597" max="14597" width="18" style="2" customWidth="1"/>
    <col min="14598" max="14598" width="0" style="2" hidden="1" customWidth="1"/>
    <col min="14599" max="14599" width="10.7109375" style="2" customWidth="1"/>
    <col min="14600" max="14600" width="0" style="2" hidden="1" customWidth="1"/>
    <col min="14601" max="14601" width="17.42578125" style="2" bestFit="1" customWidth="1"/>
    <col min="14602" max="14602" width="0" style="2" hidden="1" customWidth="1"/>
    <col min="14603" max="14603" width="11.42578125" style="2" customWidth="1"/>
    <col min="14604" max="14606" width="0" style="2" hidden="1" customWidth="1"/>
    <col min="14607" max="14607" width="11.42578125" style="2" customWidth="1"/>
    <col min="14608" max="14608" width="14.28515625" style="2" bestFit="1" customWidth="1"/>
    <col min="14609" max="14839" width="11.42578125" style="2" customWidth="1"/>
    <col min="14840" max="14840" width="1.85546875" style="2" customWidth="1"/>
    <col min="14841" max="14841" width="47.140625" style="2" customWidth="1"/>
    <col min="14842" max="14842" width="19" style="2" customWidth="1"/>
    <col min="14843" max="14843" width="0" style="2" hidden="1" customWidth="1"/>
    <col min="14844" max="14844" width="18" style="2" customWidth="1"/>
    <col min="14845" max="14845" width="0" style="2" hidden="1" customWidth="1"/>
    <col min="14846" max="14846" width="8.85546875" style="2" customWidth="1"/>
    <col min="14847" max="14848" width="0" style="2" hidden="1"/>
    <col min="14849" max="14849" width="5.28515625" style="2" customWidth="1"/>
    <col min="14850" max="14850" width="59.140625" style="2" customWidth="1"/>
    <col min="14851" max="14851" width="19" style="2" customWidth="1"/>
    <col min="14852" max="14852" width="0" style="2" hidden="1" customWidth="1"/>
    <col min="14853" max="14853" width="18" style="2" customWidth="1"/>
    <col min="14854" max="14854" width="0" style="2" hidden="1" customWidth="1"/>
    <col min="14855" max="14855" width="10.7109375" style="2" customWidth="1"/>
    <col min="14856" max="14856" width="0" style="2" hidden="1" customWidth="1"/>
    <col min="14857" max="14857" width="17.42578125" style="2" bestFit="1" customWidth="1"/>
    <col min="14858" max="14858" width="0" style="2" hidden="1" customWidth="1"/>
    <col min="14859" max="14859" width="11.42578125" style="2" customWidth="1"/>
    <col min="14860" max="14862" width="0" style="2" hidden="1" customWidth="1"/>
    <col min="14863" max="14863" width="11.42578125" style="2" customWidth="1"/>
    <col min="14864" max="14864" width="14.28515625" style="2" bestFit="1" customWidth="1"/>
    <col min="14865" max="15095" width="11.42578125" style="2" customWidth="1"/>
    <col min="15096" max="15096" width="1.85546875" style="2" customWidth="1"/>
    <col min="15097" max="15097" width="47.140625" style="2" customWidth="1"/>
    <col min="15098" max="15098" width="19" style="2" customWidth="1"/>
    <col min="15099" max="15099" width="0" style="2" hidden="1" customWidth="1"/>
    <col min="15100" max="15100" width="18" style="2" customWidth="1"/>
    <col min="15101" max="15101" width="0" style="2" hidden="1" customWidth="1"/>
    <col min="15102" max="15102" width="8.85546875" style="2" customWidth="1"/>
    <col min="15103" max="15104" width="0" style="2" hidden="1"/>
    <col min="15105" max="15105" width="5.28515625" style="2" customWidth="1"/>
    <col min="15106" max="15106" width="59.140625" style="2" customWidth="1"/>
    <col min="15107" max="15107" width="19" style="2" customWidth="1"/>
    <col min="15108" max="15108" width="0" style="2" hidden="1" customWidth="1"/>
    <col min="15109" max="15109" width="18" style="2" customWidth="1"/>
    <col min="15110" max="15110" width="0" style="2" hidden="1" customWidth="1"/>
    <col min="15111" max="15111" width="10.7109375" style="2" customWidth="1"/>
    <col min="15112" max="15112" width="0" style="2" hidden="1" customWidth="1"/>
    <col min="15113" max="15113" width="17.42578125" style="2" bestFit="1" customWidth="1"/>
    <col min="15114" max="15114" width="0" style="2" hidden="1" customWidth="1"/>
    <col min="15115" max="15115" width="11.42578125" style="2" customWidth="1"/>
    <col min="15116" max="15118" width="0" style="2" hidden="1" customWidth="1"/>
    <col min="15119" max="15119" width="11.42578125" style="2" customWidth="1"/>
    <col min="15120" max="15120" width="14.28515625" style="2" bestFit="1" customWidth="1"/>
    <col min="15121" max="15351" width="11.42578125" style="2" customWidth="1"/>
    <col min="15352" max="15352" width="1.85546875" style="2" customWidth="1"/>
    <col min="15353" max="15353" width="47.140625" style="2" customWidth="1"/>
    <col min="15354" max="15354" width="19" style="2" customWidth="1"/>
    <col min="15355" max="15355" width="0" style="2" hidden="1" customWidth="1"/>
    <col min="15356" max="15356" width="18" style="2" customWidth="1"/>
    <col min="15357" max="15357" width="0" style="2" hidden="1" customWidth="1"/>
    <col min="15358" max="15358" width="8.85546875" style="2" customWidth="1"/>
    <col min="15359" max="15360" width="0" style="2" hidden="1"/>
    <col min="15361" max="15361" width="5.28515625" style="2" customWidth="1"/>
    <col min="15362" max="15362" width="59.140625" style="2" customWidth="1"/>
    <col min="15363" max="15363" width="19" style="2" customWidth="1"/>
    <col min="15364" max="15364" width="0" style="2" hidden="1" customWidth="1"/>
    <col min="15365" max="15365" width="18" style="2" customWidth="1"/>
    <col min="15366" max="15366" width="0" style="2" hidden="1" customWidth="1"/>
    <col min="15367" max="15367" width="10.7109375" style="2" customWidth="1"/>
    <col min="15368" max="15368" width="0" style="2" hidden="1" customWidth="1"/>
    <col min="15369" max="15369" width="17.42578125" style="2" bestFit="1" customWidth="1"/>
    <col min="15370" max="15370" width="0" style="2" hidden="1" customWidth="1"/>
    <col min="15371" max="15371" width="11.42578125" style="2" customWidth="1"/>
    <col min="15372" max="15374" width="0" style="2" hidden="1" customWidth="1"/>
    <col min="15375" max="15375" width="11.42578125" style="2" customWidth="1"/>
    <col min="15376" max="15376" width="14.28515625" style="2" bestFit="1" customWidth="1"/>
    <col min="15377" max="15607" width="11.42578125" style="2" customWidth="1"/>
    <col min="15608" max="15608" width="1.85546875" style="2" customWidth="1"/>
    <col min="15609" max="15609" width="47.140625" style="2" customWidth="1"/>
    <col min="15610" max="15610" width="19" style="2" customWidth="1"/>
    <col min="15611" max="15611" width="0" style="2" hidden="1" customWidth="1"/>
    <col min="15612" max="15612" width="18" style="2" customWidth="1"/>
    <col min="15613" max="15613" width="0" style="2" hidden="1" customWidth="1"/>
    <col min="15614" max="15614" width="8.85546875" style="2" customWidth="1"/>
    <col min="15615" max="15616" width="0" style="2" hidden="1"/>
    <col min="15617" max="15617" width="5.28515625" style="2" customWidth="1"/>
    <col min="15618" max="15618" width="59.140625" style="2" customWidth="1"/>
    <col min="15619" max="15619" width="19" style="2" customWidth="1"/>
    <col min="15620" max="15620" width="0" style="2" hidden="1" customWidth="1"/>
    <col min="15621" max="15621" width="18" style="2" customWidth="1"/>
    <col min="15622" max="15622" width="0" style="2" hidden="1" customWidth="1"/>
    <col min="15623" max="15623" width="10.7109375" style="2" customWidth="1"/>
    <col min="15624" max="15624" width="0" style="2" hidden="1" customWidth="1"/>
    <col min="15625" max="15625" width="17.42578125" style="2" bestFit="1" customWidth="1"/>
    <col min="15626" max="15626" width="0" style="2" hidden="1" customWidth="1"/>
    <col min="15627" max="15627" width="11.42578125" style="2" customWidth="1"/>
    <col min="15628" max="15630" width="0" style="2" hidden="1" customWidth="1"/>
    <col min="15631" max="15631" width="11.42578125" style="2" customWidth="1"/>
    <col min="15632" max="15632" width="14.28515625" style="2" bestFit="1" customWidth="1"/>
    <col min="15633" max="15863" width="11.42578125" style="2" customWidth="1"/>
    <col min="15864" max="15864" width="1.85546875" style="2" customWidth="1"/>
    <col min="15865" max="15865" width="47.140625" style="2" customWidth="1"/>
    <col min="15866" max="15866" width="19" style="2" customWidth="1"/>
    <col min="15867" max="15867" width="0" style="2" hidden="1" customWidth="1"/>
    <col min="15868" max="15868" width="18" style="2" customWidth="1"/>
    <col min="15869" max="15869" width="0" style="2" hidden="1" customWidth="1"/>
    <col min="15870" max="15870" width="8.85546875" style="2" customWidth="1"/>
    <col min="15871" max="15872" width="0" style="2" hidden="1"/>
    <col min="15873" max="15873" width="5.28515625" style="2" customWidth="1"/>
    <col min="15874" max="15874" width="59.140625" style="2" customWidth="1"/>
    <col min="15875" max="15875" width="19" style="2" customWidth="1"/>
    <col min="15876" max="15876" width="0" style="2" hidden="1" customWidth="1"/>
    <col min="15877" max="15877" width="18" style="2" customWidth="1"/>
    <col min="15878" max="15878" width="0" style="2" hidden="1" customWidth="1"/>
    <col min="15879" max="15879" width="10.7109375" style="2" customWidth="1"/>
    <col min="15880" max="15880" width="0" style="2" hidden="1" customWidth="1"/>
    <col min="15881" max="15881" width="17.42578125" style="2" bestFit="1" customWidth="1"/>
    <col min="15882" max="15882" width="0" style="2" hidden="1" customWidth="1"/>
    <col min="15883" max="15883" width="11.42578125" style="2" customWidth="1"/>
    <col min="15884" max="15886" width="0" style="2" hidden="1" customWidth="1"/>
    <col min="15887" max="15887" width="11.42578125" style="2" customWidth="1"/>
    <col min="15888" max="15888" width="14.28515625" style="2" bestFit="1" customWidth="1"/>
    <col min="15889" max="16119" width="11.42578125" style="2" customWidth="1"/>
    <col min="16120" max="16120" width="1.85546875" style="2" customWidth="1"/>
    <col min="16121" max="16121" width="47.140625" style="2" customWidth="1"/>
    <col min="16122" max="16122" width="19" style="2" customWidth="1"/>
    <col min="16123" max="16123" width="0" style="2" hidden="1" customWidth="1"/>
    <col min="16124" max="16124" width="18" style="2" customWidth="1"/>
    <col min="16125" max="16125" width="0" style="2" hidden="1" customWidth="1"/>
    <col min="16126" max="16126" width="8.85546875" style="2" customWidth="1"/>
    <col min="16127" max="16128" width="0" style="2" hidden="1"/>
    <col min="16129" max="16129" width="5.28515625" style="2" customWidth="1"/>
    <col min="16130" max="16130" width="59.140625" style="2" customWidth="1"/>
    <col min="16131" max="16131" width="19" style="2" customWidth="1"/>
    <col min="16132" max="16132" width="0" style="2" hidden="1" customWidth="1"/>
    <col min="16133" max="16133" width="18" style="2" customWidth="1"/>
    <col min="16134" max="16134" width="0" style="2" hidden="1" customWidth="1"/>
    <col min="16135" max="16135" width="10.7109375" style="2" customWidth="1"/>
    <col min="16136" max="16136" width="0" style="2" hidden="1" customWidth="1"/>
    <col min="16137" max="16137" width="17.42578125" style="2" bestFit="1" customWidth="1"/>
    <col min="16138" max="16138" width="0" style="2" hidden="1" customWidth="1"/>
    <col min="16139" max="16139" width="11.42578125" style="2" customWidth="1"/>
    <col min="16140" max="16142" width="0" style="2" hidden="1" customWidth="1"/>
    <col min="16143" max="16143" width="11.42578125" style="2" customWidth="1"/>
    <col min="16144" max="16144" width="14.28515625" style="2" bestFit="1" customWidth="1"/>
    <col min="16145" max="16375" width="11.42578125" style="2" customWidth="1"/>
    <col min="16376" max="16376" width="1.85546875" style="2" customWidth="1"/>
    <col min="16377" max="16377" width="47.140625" style="2" customWidth="1"/>
    <col min="16378" max="16378" width="19" style="2" customWidth="1"/>
    <col min="16379" max="16379" width="0" style="2" hidden="1" customWidth="1"/>
    <col min="16380" max="16380" width="18" style="2" customWidth="1"/>
    <col min="16381" max="16381" width="0" style="2" hidden="1" customWidth="1"/>
    <col min="16382" max="16382" width="8.85546875" style="2" customWidth="1"/>
    <col min="16383" max="16384" width="0" style="2" hidden="1"/>
  </cols>
  <sheetData>
    <row r="1" spans="1:16" ht="15.75" thickBot="1" x14ac:dyDescent="0.3">
      <c r="A1" s="118" t="s">
        <v>131</v>
      </c>
    </row>
    <row r="2" spans="1:16" ht="18.75" x14ac:dyDescent="0.25">
      <c r="B2" s="160" t="s">
        <v>85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2"/>
      <c r="O2" s="3"/>
    </row>
    <row r="3" spans="1:16" ht="18.75" x14ac:dyDescent="0.25">
      <c r="B3" s="163" t="s">
        <v>132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5"/>
      <c r="O3" s="3"/>
    </row>
    <row r="4" spans="1:16" s="4" customFormat="1" ht="15.75" thickBot="1" x14ac:dyDescent="0.3">
      <c r="B4" s="5" t="s">
        <v>21</v>
      </c>
      <c r="C4" s="6" t="s">
        <v>86</v>
      </c>
      <c r="D4" s="6" t="s">
        <v>86</v>
      </c>
      <c r="E4" s="6" t="s">
        <v>29</v>
      </c>
      <c r="F4" s="6" t="s">
        <v>29</v>
      </c>
      <c r="G4" s="6" t="s">
        <v>87</v>
      </c>
      <c r="H4" s="6" t="s">
        <v>88</v>
      </c>
      <c r="I4" s="6" t="s">
        <v>89</v>
      </c>
      <c r="J4" s="6" t="s">
        <v>89</v>
      </c>
      <c r="K4" s="6" t="s">
        <v>87</v>
      </c>
      <c r="L4" s="6" t="s">
        <v>88</v>
      </c>
      <c r="M4" s="6" t="s">
        <v>90</v>
      </c>
      <c r="N4" s="7" t="s">
        <v>87</v>
      </c>
      <c r="O4" s="8"/>
    </row>
    <row r="5" spans="1:16" s="9" customFormat="1" ht="15" customHeight="1" x14ac:dyDescent="0.25">
      <c r="B5" s="10" t="s">
        <v>91</v>
      </c>
      <c r="C5" s="11">
        <v>12720000000</v>
      </c>
      <c r="D5" s="11">
        <f t="shared" ref="D5:D14" si="0">+C5/1000000</f>
        <v>12720</v>
      </c>
      <c r="E5" s="11">
        <f>EjecucionAgregada!X5+EjecucionAgregada!X6+EjecucionAgregada!X7</f>
        <v>4197679680</v>
      </c>
      <c r="F5" s="11">
        <f t="shared" ref="F5:F10" si="1">+E5/1000000</f>
        <v>4197.6796800000002</v>
      </c>
      <c r="G5" s="133">
        <f>+E5/C5</f>
        <v>0.33000626415094342</v>
      </c>
      <c r="H5" s="134">
        <v>0.33510000000000001</v>
      </c>
      <c r="I5" s="11">
        <f>EjecucionAgregada!Y5+EjecucionAgregada!Y6+EjecucionAgregada!Y7</f>
        <v>4197679680</v>
      </c>
      <c r="J5" s="11">
        <f t="shared" ref="J5:J10" si="2">+I5/1000000</f>
        <v>4197.6796800000002</v>
      </c>
      <c r="K5" s="133">
        <f>+I5/C5</f>
        <v>0.33000626415094342</v>
      </c>
      <c r="L5" s="137">
        <v>0.33510000000000001</v>
      </c>
      <c r="M5" s="15">
        <f t="shared" ref="M5:M10" si="3">+C5-E5</f>
        <v>8522320320</v>
      </c>
      <c r="N5" s="16">
        <f t="shared" ref="N5:N11" si="4">+M5/C5</f>
        <v>0.66999373584905664</v>
      </c>
      <c r="O5" s="17"/>
    </row>
    <row r="6" spans="1:16" s="18" customFormat="1" ht="15" customHeight="1" x14ac:dyDescent="0.25">
      <c r="A6" s="18" t="s">
        <v>92</v>
      </c>
      <c r="B6" s="19" t="s">
        <v>93</v>
      </c>
      <c r="C6" s="20">
        <v>4499000000</v>
      </c>
      <c r="D6" s="20">
        <f t="shared" si="0"/>
        <v>4499</v>
      </c>
      <c r="E6" s="20">
        <f>EjecucionAgregada!X8</f>
        <v>3242518673.3499999</v>
      </c>
      <c r="F6" s="20">
        <f t="shared" si="1"/>
        <v>3242.51867335</v>
      </c>
      <c r="G6" s="21">
        <f>+E6/C6</f>
        <v>0.72071986515892417</v>
      </c>
      <c r="H6" s="22">
        <v>0.57599999999999996</v>
      </c>
      <c r="I6" s="20">
        <f>EjecucionAgregada!Y8</f>
        <v>1424308749.96</v>
      </c>
      <c r="J6" s="20">
        <f t="shared" si="2"/>
        <v>1424.3087499600001</v>
      </c>
      <c r="K6" s="21">
        <f>+I6/C6</f>
        <v>0.31658340741498109</v>
      </c>
      <c r="L6" s="23">
        <v>0.2157</v>
      </c>
      <c r="M6" s="24">
        <f t="shared" si="3"/>
        <v>1256481326.6500001</v>
      </c>
      <c r="N6" s="25">
        <f>+M6/C6</f>
        <v>0.27928013484107583</v>
      </c>
      <c r="O6" s="26"/>
    </row>
    <row r="7" spans="1:16" s="18" customFormat="1" ht="15" customHeight="1" x14ac:dyDescent="0.25">
      <c r="B7" s="19" t="s">
        <v>94</v>
      </c>
      <c r="C7" s="20">
        <v>21135000000</v>
      </c>
      <c r="D7" s="20">
        <f t="shared" si="0"/>
        <v>21135</v>
      </c>
      <c r="E7" s="20">
        <f>EjecucionAgregada!X9</f>
        <v>13518957035.5</v>
      </c>
      <c r="F7" s="20">
        <f t="shared" si="1"/>
        <v>13518.9570355</v>
      </c>
      <c r="G7" s="135">
        <f t="shared" ref="G7:G10" si="5">+E7/C7</f>
        <v>0.63964783702389405</v>
      </c>
      <c r="H7" s="136">
        <v>0.68969999999999998</v>
      </c>
      <c r="I7" s="20">
        <f>EjecucionAgregada!Y9</f>
        <v>6368188243.5</v>
      </c>
      <c r="J7" s="20">
        <f t="shared" si="2"/>
        <v>6368.1882434999998</v>
      </c>
      <c r="K7" s="135">
        <f t="shared" ref="K7:K10" si="6">+I7/C7</f>
        <v>0.30131006593328602</v>
      </c>
      <c r="L7" s="138">
        <v>0.33660000000000001</v>
      </c>
      <c r="M7" s="24">
        <f t="shared" si="3"/>
        <v>7616042964.5</v>
      </c>
      <c r="N7" s="25">
        <f t="shared" si="4"/>
        <v>0.36035216297610601</v>
      </c>
      <c r="O7" s="26"/>
    </row>
    <row r="8" spans="1:16" s="9" customFormat="1" ht="15" customHeight="1" x14ac:dyDescent="0.25">
      <c r="B8" s="19" t="s">
        <v>95</v>
      </c>
      <c r="C8" s="20">
        <v>103000000</v>
      </c>
      <c r="D8" s="20">
        <f t="shared" si="0"/>
        <v>103</v>
      </c>
      <c r="E8" s="20">
        <f>EjecucionAgregada!X10</f>
        <v>28458766</v>
      </c>
      <c r="F8" s="20">
        <f t="shared" si="1"/>
        <v>28.458766000000001</v>
      </c>
      <c r="G8" s="21">
        <f t="shared" si="5"/>
        <v>0.27629869902912624</v>
      </c>
      <c r="H8" s="22">
        <v>0.1338</v>
      </c>
      <c r="I8" s="20">
        <f>EjecucionAgregada!Y10</f>
        <v>25237333</v>
      </c>
      <c r="J8" s="20">
        <f t="shared" si="2"/>
        <v>25.237333</v>
      </c>
      <c r="K8" s="21">
        <f t="shared" si="6"/>
        <v>0.24502265048543689</v>
      </c>
      <c r="L8" s="23">
        <v>0.1338</v>
      </c>
      <c r="M8" s="27">
        <f t="shared" si="3"/>
        <v>74541234</v>
      </c>
      <c r="N8" s="25">
        <f t="shared" si="4"/>
        <v>0.72370130097087382</v>
      </c>
      <c r="O8" s="17"/>
    </row>
    <row r="9" spans="1:16" s="9" customFormat="1" ht="15" customHeight="1" x14ac:dyDescent="0.25">
      <c r="B9" s="19" t="s">
        <v>96</v>
      </c>
      <c r="C9" s="20">
        <v>3000000</v>
      </c>
      <c r="D9" s="20">
        <f t="shared" si="0"/>
        <v>3</v>
      </c>
      <c r="E9" s="20">
        <f>EjecucionAgregada!X11</f>
        <v>261000</v>
      </c>
      <c r="F9" s="20">
        <f t="shared" si="1"/>
        <v>0.26100000000000001</v>
      </c>
      <c r="G9" s="135">
        <f t="shared" si="5"/>
        <v>8.6999999999999994E-2</v>
      </c>
      <c r="H9" s="136">
        <v>0.3</v>
      </c>
      <c r="I9" s="20">
        <f>EjecucionAgregada!Y11</f>
        <v>261000</v>
      </c>
      <c r="J9" s="20">
        <f t="shared" si="2"/>
        <v>0.26100000000000001</v>
      </c>
      <c r="K9" s="21">
        <f t="shared" si="6"/>
        <v>8.6999999999999994E-2</v>
      </c>
      <c r="L9" s="23">
        <v>1.6999999999999999E-3</v>
      </c>
      <c r="M9" s="27">
        <f t="shared" si="3"/>
        <v>2739000</v>
      </c>
      <c r="N9" s="25">
        <f t="shared" si="4"/>
        <v>0.91300000000000003</v>
      </c>
      <c r="O9" s="17"/>
    </row>
    <row r="10" spans="1:16" s="9" customFormat="1" ht="15" customHeight="1" x14ac:dyDescent="0.25">
      <c r="B10" s="19" t="s">
        <v>97</v>
      </c>
      <c r="C10" s="20">
        <v>528000000</v>
      </c>
      <c r="D10" s="20">
        <f t="shared" si="0"/>
        <v>528</v>
      </c>
      <c r="E10" s="20">
        <v>0</v>
      </c>
      <c r="F10" s="20">
        <f t="shared" si="1"/>
        <v>0</v>
      </c>
      <c r="G10" s="21">
        <f t="shared" si="5"/>
        <v>0</v>
      </c>
      <c r="H10" s="22">
        <v>0</v>
      </c>
      <c r="I10" s="20">
        <v>0</v>
      </c>
      <c r="J10" s="20">
        <f t="shared" si="2"/>
        <v>0</v>
      </c>
      <c r="K10" s="21">
        <f t="shared" si="6"/>
        <v>0</v>
      </c>
      <c r="L10" s="23">
        <v>0</v>
      </c>
      <c r="M10" s="27">
        <f t="shared" si="3"/>
        <v>528000000</v>
      </c>
      <c r="N10" s="28">
        <f t="shared" si="4"/>
        <v>1</v>
      </c>
      <c r="O10" s="17"/>
    </row>
    <row r="11" spans="1:16" ht="15" customHeight="1" x14ac:dyDescent="0.25">
      <c r="B11" s="29" t="s">
        <v>98</v>
      </c>
      <c r="C11" s="30">
        <f>SUM(C5:C10)</f>
        <v>38988000000</v>
      </c>
      <c r="D11" s="30">
        <f>SUM(D5:D10)</f>
        <v>38988</v>
      </c>
      <c r="E11" s="30">
        <f>SUM(E5:E10)</f>
        <v>20987875154.849998</v>
      </c>
      <c r="F11" s="30">
        <f>SUM(F5:F10)</f>
        <v>20987.875154849997</v>
      </c>
      <c r="G11" s="31">
        <f>+E11/C11</f>
        <v>0.53831628077485372</v>
      </c>
      <c r="H11" s="32"/>
      <c r="I11" s="30">
        <f>SUM(I5:I10)</f>
        <v>12015675006.459999</v>
      </c>
      <c r="J11" s="30">
        <f>SUM(J5:J10)</f>
        <v>12015.675006459998</v>
      </c>
      <c r="K11" s="31">
        <f>+I11/$C$11</f>
        <v>0.30818905833743715</v>
      </c>
      <c r="L11" s="33"/>
      <c r="M11" s="34">
        <f>SUM(M5:M10)</f>
        <v>18000124845.150002</v>
      </c>
      <c r="N11" s="35">
        <f t="shared" si="4"/>
        <v>0.46168371922514623</v>
      </c>
      <c r="O11" s="3"/>
      <c r="P11" s="36"/>
    </row>
    <row r="12" spans="1:16" ht="15.75" thickBot="1" x14ac:dyDescent="0.3">
      <c r="B12" s="37" t="s">
        <v>99</v>
      </c>
      <c r="C12" s="38"/>
      <c r="D12" s="38"/>
      <c r="E12" s="38"/>
      <c r="F12" s="38"/>
      <c r="G12" s="39">
        <v>0.55000000000000004</v>
      </c>
      <c r="H12" s="40"/>
      <c r="I12" s="38">
        <v>0</v>
      </c>
      <c r="J12" s="38"/>
      <c r="K12" s="41">
        <v>0.31709999999999999</v>
      </c>
      <c r="L12" s="42"/>
      <c r="M12" s="27"/>
      <c r="N12" s="43"/>
      <c r="O12" s="44"/>
      <c r="P12" s="45"/>
    </row>
    <row r="13" spans="1:16" s="9" customFormat="1" ht="15" customHeight="1" x14ac:dyDescent="0.25">
      <c r="B13" s="10" t="s">
        <v>100</v>
      </c>
      <c r="C13" s="11">
        <v>0</v>
      </c>
      <c r="D13" s="11">
        <f>+C13/1000000</f>
        <v>0</v>
      </c>
      <c r="E13" s="11">
        <v>0</v>
      </c>
      <c r="F13" s="11">
        <f>+E13/1000000</f>
        <v>0</v>
      </c>
      <c r="G13" s="12">
        <v>0</v>
      </c>
      <c r="H13" s="13">
        <v>0</v>
      </c>
      <c r="I13" s="11">
        <v>0</v>
      </c>
      <c r="J13" s="11">
        <f>+I13/1000000</f>
        <v>0</v>
      </c>
      <c r="K13" s="12">
        <v>0</v>
      </c>
      <c r="L13" s="14">
        <v>0</v>
      </c>
      <c r="M13" s="27">
        <f>+C13-E13</f>
        <v>0</v>
      </c>
      <c r="N13" s="46" t="e">
        <f>+M13/C13</f>
        <v>#DIV/0!</v>
      </c>
      <c r="O13" s="17"/>
    </row>
    <row r="14" spans="1:16" ht="15" customHeight="1" x14ac:dyDescent="0.25">
      <c r="B14" s="29" t="s">
        <v>101</v>
      </c>
      <c r="C14" s="30">
        <f>+C13</f>
        <v>0</v>
      </c>
      <c r="D14" s="30">
        <f t="shared" si="0"/>
        <v>0</v>
      </c>
      <c r="E14" s="30">
        <f>+E13</f>
        <v>0</v>
      </c>
      <c r="F14" s="30">
        <f>+E14/1000000</f>
        <v>0</v>
      </c>
      <c r="G14" s="31">
        <v>0</v>
      </c>
      <c r="H14" s="32"/>
      <c r="I14" s="30">
        <f>+I13</f>
        <v>0</v>
      </c>
      <c r="J14" s="30">
        <f>+I14/1000000</f>
        <v>0</v>
      </c>
      <c r="K14" s="31">
        <v>0</v>
      </c>
      <c r="L14" s="33"/>
      <c r="M14" s="34">
        <f>+M13</f>
        <v>0</v>
      </c>
      <c r="N14" s="47" t="e">
        <f>+M14/C14</f>
        <v>#DIV/0!</v>
      </c>
      <c r="O14" s="3"/>
    </row>
    <row r="15" spans="1:16" ht="15.75" thickBot="1" x14ac:dyDescent="0.3">
      <c r="B15" s="37" t="s">
        <v>102</v>
      </c>
      <c r="C15" s="38"/>
      <c r="D15" s="38"/>
      <c r="E15" s="38"/>
      <c r="F15" s="38"/>
      <c r="G15" s="39">
        <v>0</v>
      </c>
      <c r="H15" s="48"/>
      <c r="I15" s="38"/>
      <c r="J15" s="38"/>
      <c r="K15" s="41">
        <v>0</v>
      </c>
      <c r="L15" s="42"/>
      <c r="M15" s="27"/>
      <c r="N15" s="43"/>
      <c r="O15" s="3"/>
    </row>
    <row r="16" spans="1:16" x14ac:dyDescent="0.25">
      <c r="B16" s="49" t="s">
        <v>103</v>
      </c>
      <c r="C16" s="11">
        <f>EjecucionAgregada!T14</f>
        <v>677432914</v>
      </c>
      <c r="D16" s="11">
        <f>+C16/1000000</f>
        <v>677.43291399999998</v>
      </c>
      <c r="E16" s="11">
        <f>EjecucionAgregada!X14</f>
        <v>569732914</v>
      </c>
      <c r="F16" s="11">
        <f>+E16/1000000</f>
        <v>569.73291400000005</v>
      </c>
      <c r="G16" s="133">
        <f>+E16/C16</f>
        <v>0.84101746789350718</v>
      </c>
      <c r="H16" s="134">
        <v>0.87350000000000005</v>
      </c>
      <c r="I16" s="11">
        <f>EjecucionAgregada!Y14</f>
        <v>112193291</v>
      </c>
      <c r="J16" s="11">
        <f>+I16/1000000</f>
        <v>112.193291</v>
      </c>
      <c r="K16" s="133">
        <f>+I16/C16</f>
        <v>0.1656153527255394</v>
      </c>
      <c r="L16" s="137">
        <v>0.3861</v>
      </c>
      <c r="M16" s="27">
        <f>+C16-E16</f>
        <v>107700000</v>
      </c>
      <c r="N16" s="50">
        <f t="shared" ref="N16:N22" si="7">+M16/C16</f>
        <v>0.15898253210649282</v>
      </c>
      <c r="O16" s="3"/>
    </row>
    <row r="17" spans="1:15" s="18" customFormat="1" ht="25.5" x14ac:dyDescent="0.25">
      <c r="A17" s="51"/>
      <c r="B17" s="52" t="s">
        <v>104</v>
      </c>
      <c r="C17" s="20">
        <f>EjecucionAgregada!T15</f>
        <v>1270186714</v>
      </c>
      <c r="D17" s="20">
        <f>+C17/1000000</f>
        <v>1270.1867139999999</v>
      </c>
      <c r="E17" s="20">
        <f>EjecucionAgregada!X15</f>
        <v>403700000</v>
      </c>
      <c r="F17" s="20">
        <f>+E17/1000000</f>
        <v>403.7</v>
      </c>
      <c r="G17" s="135">
        <f>+E17/C17</f>
        <v>0.31782728913034436</v>
      </c>
      <c r="H17" s="139">
        <v>1</v>
      </c>
      <c r="I17" s="20">
        <f>EjecucionAgregada!Y15</f>
        <v>21000000</v>
      </c>
      <c r="J17" s="20">
        <f>+I17/1000000</f>
        <v>21</v>
      </c>
      <c r="K17" s="21">
        <f>+I17/C17</f>
        <v>1.6533002407077609E-2</v>
      </c>
      <c r="L17" s="23">
        <v>1.6500000000000001E-2</v>
      </c>
      <c r="M17" s="27">
        <f>+C17-E17</f>
        <v>866486714</v>
      </c>
      <c r="N17" s="25">
        <f t="shared" si="7"/>
        <v>0.6821727108696557</v>
      </c>
      <c r="O17" s="26"/>
    </row>
    <row r="18" spans="1:15" x14ac:dyDescent="0.25">
      <c r="A18" s="53"/>
      <c r="B18" s="54" t="s">
        <v>105</v>
      </c>
      <c r="C18" s="20">
        <f>EjecucionAgregada!T17</f>
        <v>15322000000</v>
      </c>
      <c r="D18" s="20">
        <f>+C18/1000000</f>
        <v>15322</v>
      </c>
      <c r="E18" s="20">
        <f>EjecucionAgregada!X17</f>
        <v>2272352115.0700002</v>
      </c>
      <c r="F18" s="20">
        <f>+E18/1000000</f>
        <v>2272.3521150700003</v>
      </c>
      <c r="G18" s="21">
        <f>+E18/C18</f>
        <v>0.14830649491384937</v>
      </c>
      <c r="H18" s="22">
        <v>0</v>
      </c>
      <c r="I18" s="20">
        <f>EjecucionAgregada!Y17</f>
        <v>52783577</v>
      </c>
      <c r="J18" s="20">
        <f>+I18/1000000</f>
        <v>52.783577000000001</v>
      </c>
      <c r="K18" s="21">
        <f>+I18/C18</f>
        <v>3.4449534656050126E-3</v>
      </c>
      <c r="L18" s="23">
        <v>0</v>
      </c>
      <c r="M18" s="24">
        <f>+C18-E18</f>
        <v>13049647884.93</v>
      </c>
      <c r="N18" s="50">
        <f t="shared" si="7"/>
        <v>0.8516935050861506</v>
      </c>
      <c r="O18" s="3"/>
    </row>
    <row r="19" spans="1:15" x14ac:dyDescent="0.25">
      <c r="A19" s="53"/>
      <c r="B19" s="54" t="s">
        <v>106</v>
      </c>
      <c r="C19" s="20">
        <f>EjecucionAgregada!T18</f>
        <v>762112028</v>
      </c>
      <c r="D19" s="20">
        <f>+C19/1000000</f>
        <v>762.11202800000001</v>
      </c>
      <c r="E19" s="20">
        <f>EjecucionAgregada!X18</f>
        <v>648017504.39999998</v>
      </c>
      <c r="F19" s="20">
        <f>+E19/1000000</f>
        <v>648.01750440000001</v>
      </c>
      <c r="G19" s="21">
        <f>+E19/C19</f>
        <v>0.85029166394418854</v>
      </c>
      <c r="H19" s="22">
        <v>0.67769999999999997</v>
      </c>
      <c r="I19" s="20">
        <f>EjecucionAgregada!Y18</f>
        <v>95870933</v>
      </c>
      <c r="J19" s="20">
        <f>+I19/1000000</f>
        <v>95.870932999999994</v>
      </c>
      <c r="K19" s="135">
        <f>+I19/C19</f>
        <v>0.12579637832457882</v>
      </c>
      <c r="L19" s="138">
        <v>0.14369999999999999</v>
      </c>
      <c r="M19" s="27">
        <f>+C19-E19</f>
        <v>114094523.60000002</v>
      </c>
      <c r="N19" s="50">
        <f t="shared" si="7"/>
        <v>0.14970833605581149</v>
      </c>
      <c r="O19" s="3"/>
    </row>
    <row r="20" spans="1:15" x14ac:dyDescent="0.25">
      <c r="B20" s="29" t="s">
        <v>107</v>
      </c>
      <c r="C20" s="30">
        <f>SUM(C16:C19)</f>
        <v>18031731656</v>
      </c>
      <c r="D20" s="30">
        <f>SUM(D16:D19)</f>
        <v>18031.731656</v>
      </c>
      <c r="E20" s="30">
        <f>SUM(E16:E19)</f>
        <v>3893802533.4700003</v>
      </c>
      <c r="F20" s="30">
        <f>SUM(F16:F19)</f>
        <v>3893.8025334700005</v>
      </c>
      <c r="G20" s="31">
        <f>+E20/C20</f>
        <v>0.21594168589872234</v>
      </c>
      <c r="H20" s="32"/>
      <c r="I20" s="30">
        <f>SUM(I16:I19)</f>
        <v>281847801</v>
      </c>
      <c r="J20" s="30">
        <f>SUM(J16:J19)</f>
        <v>281.847801</v>
      </c>
      <c r="K20" s="31">
        <f>+I20/C20</f>
        <v>1.5630656354971656E-2</v>
      </c>
      <c r="L20" s="33"/>
      <c r="M20" s="34">
        <f>SUM(M16:M19)</f>
        <v>14137929122.530001</v>
      </c>
      <c r="N20" s="35">
        <f t="shared" si="7"/>
        <v>0.78405831410127769</v>
      </c>
      <c r="O20" s="3"/>
    </row>
    <row r="21" spans="1:15" ht="15.75" thickBot="1" x14ac:dyDescent="0.3">
      <c r="B21" s="37" t="s">
        <v>108</v>
      </c>
      <c r="C21" s="38"/>
      <c r="D21" s="38"/>
      <c r="E21" s="38"/>
      <c r="F21" s="38"/>
      <c r="G21" s="39">
        <v>0.13189999999999999</v>
      </c>
      <c r="H21" s="48"/>
      <c r="I21" s="38"/>
      <c r="J21" s="38"/>
      <c r="K21" s="41">
        <v>2.1700000000000001E-2</v>
      </c>
      <c r="L21" s="42"/>
      <c r="M21" s="55"/>
      <c r="N21" s="43"/>
      <c r="O21" s="44"/>
    </row>
    <row r="22" spans="1:15" ht="15.75" thickBot="1" x14ac:dyDescent="0.3">
      <c r="A22" s="53"/>
      <c r="B22" s="56" t="s">
        <v>109</v>
      </c>
      <c r="C22" s="57">
        <f>C11+C14+C20</f>
        <v>57019731656</v>
      </c>
      <c r="D22" s="57">
        <f>D11+D14+D20</f>
        <v>57019.731656000004</v>
      </c>
      <c r="E22" s="57">
        <f>E11+E14+E20</f>
        <v>24881677688.32</v>
      </c>
      <c r="F22" s="57">
        <f>+F11+F14+F20</f>
        <v>24881.677688319996</v>
      </c>
      <c r="G22" s="58">
        <f>+E22/C22</f>
        <v>0.43636960339328046</v>
      </c>
      <c r="H22" s="59"/>
      <c r="I22" s="57">
        <f>I11+I14+I20</f>
        <v>12297522807.459999</v>
      </c>
      <c r="J22" s="57">
        <f>+J11+J14+J20</f>
        <v>12297.522807459998</v>
      </c>
      <c r="K22" s="58">
        <f>+I22/C22</f>
        <v>0.21567135534153239</v>
      </c>
      <c r="L22" s="60"/>
      <c r="M22" s="61">
        <f>+M11+M14+M20</f>
        <v>32138053967.68</v>
      </c>
      <c r="N22" s="62">
        <f t="shared" si="7"/>
        <v>0.56363039660671954</v>
      </c>
      <c r="O22" s="3"/>
    </row>
    <row r="23" spans="1:15" x14ac:dyDescent="0.25">
      <c r="A23" s="53"/>
      <c r="B23" s="63" t="s">
        <v>110</v>
      </c>
      <c r="C23" s="64"/>
      <c r="D23" s="65"/>
      <c r="E23" s="66" t="s">
        <v>111</v>
      </c>
      <c r="F23" s="67"/>
      <c r="G23" s="68">
        <v>0.92627769365165913</v>
      </c>
      <c r="H23" s="68"/>
      <c r="I23" s="69"/>
      <c r="J23" s="66"/>
      <c r="K23" s="68">
        <v>0.89387604485539218</v>
      </c>
      <c r="L23" s="70"/>
      <c r="M23" s="71"/>
      <c r="N23" s="71"/>
    </row>
    <row r="24" spans="1:15" ht="15.75" thickBot="1" x14ac:dyDescent="0.3">
      <c r="A24" s="53"/>
      <c r="B24" s="72"/>
      <c r="C24" s="36"/>
      <c r="D24" s="73"/>
      <c r="E24" s="73"/>
      <c r="F24" s="73"/>
      <c r="I24" s="73"/>
      <c r="J24" s="73"/>
      <c r="K24" s="73"/>
      <c r="L24" s="73"/>
    </row>
    <row r="25" spans="1:15" ht="15.75" hidden="1" thickBot="1" x14ac:dyDescent="0.3">
      <c r="A25" s="53"/>
      <c r="B25" s="74"/>
      <c r="C25" s="75"/>
      <c r="D25" s="75"/>
      <c r="E25" s="76"/>
      <c r="F25" s="77"/>
      <c r="G25" s="77"/>
      <c r="H25" s="77"/>
      <c r="I25" s="76"/>
      <c r="J25" s="77"/>
      <c r="K25" s="77"/>
      <c r="L25" s="75"/>
    </row>
    <row r="26" spans="1:15" ht="19.5" customHeight="1" thickBot="1" x14ac:dyDescent="0.3">
      <c r="A26" s="53"/>
      <c r="B26" s="151" t="s">
        <v>112</v>
      </c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3"/>
      <c r="O26" s="3"/>
    </row>
    <row r="27" spans="1:15" ht="15" hidden="1" customHeight="1" x14ac:dyDescent="0.25">
      <c r="A27" s="53"/>
      <c r="B27" s="78"/>
      <c r="C27" s="79"/>
      <c r="D27" s="79"/>
      <c r="E27" s="80"/>
      <c r="F27" s="80"/>
      <c r="G27" s="80"/>
      <c r="H27" s="80"/>
      <c r="I27" s="80"/>
      <c r="J27" s="80"/>
      <c r="K27" s="80"/>
      <c r="L27" s="80"/>
      <c r="M27" s="3"/>
      <c r="O27" s="3"/>
    </row>
    <row r="28" spans="1:15" ht="24" customHeight="1" x14ac:dyDescent="0.25">
      <c r="A28" s="53"/>
      <c r="B28" s="81" t="s">
        <v>21</v>
      </c>
      <c r="C28" s="82" t="s">
        <v>86</v>
      </c>
      <c r="D28" s="82" t="s">
        <v>86</v>
      </c>
      <c r="E28" s="82" t="s">
        <v>29</v>
      </c>
      <c r="F28" s="82" t="s">
        <v>29</v>
      </c>
      <c r="G28" s="166" t="s">
        <v>113</v>
      </c>
      <c r="H28" s="167"/>
      <c r="I28" s="82" t="s">
        <v>114</v>
      </c>
      <c r="J28" s="82" t="s">
        <v>114</v>
      </c>
      <c r="K28" s="166" t="s">
        <v>115</v>
      </c>
      <c r="L28" s="168"/>
      <c r="M28" s="3"/>
      <c r="O28" s="3"/>
    </row>
    <row r="29" spans="1:15" ht="16.5" customHeight="1" x14ac:dyDescent="0.25">
      <c r="A29" s="53"/>
      <c r="B29" s="83" t="s">
        <v>116</v>
      </c>
      <c r="C29" s="84">
        <v>3500000000</v>
      </c>
      <c r="D29" s="84">
        <f>+C29/1000000</f>
        <v>3500</v>
      </c>
      <c r="E29" s="84">
        <v>0</v>
      </c>
      <c r="F29" s="84">
        <f t="shared" ref="F29:F38" si="8">+E29/1000000</f>
        <v>0</v>
      </c>
      <c r="G29" s="157">
        <f>+E29/C29</f>
        <v>0</v>
      </c>
      <c r="H29" s="158"/>
      <c r="I29" s="85">
        <v>0</v>
      </c>
      <c r="J29" s="84">
        <f>+I29/1000000</f>
        <v>0</v>
      </c>
      <c r="K29" s="157">
        <f>+I29/C29</f>
        <v>0</v>
      </c>
      <c r="L29" s="159"/>
      <c r="M29" s="3"/>
      <c r="O29" s="3"/>
    </row>
    <row r="30" spans="1:15" ht="16.5" customHeight="1" x14ac:dyDescent="0.25">
      <c r="A30" s="53"/>
      <c r="B30" s="83" t="s">
        <v>117</v>
      </c>
      <c r="C30" s="84">
        <f>+[1]AdmonRecursos!S59</f>
        <v>494000000</v>
      </c>
      <c r="D30" s="84">
        <f t="shared" ref="D30:D38" si="9">+C30/1000000</f>
        <v>494</v>
      </c>
      <c r="E30" s="84">
        <v>0</v>
      </c>
      <c r="F30" s="84">
        <f t="shared" si="8"/>
        <v>0</v>
      </c>
      <c r="G30" s="157">
        <f t="shared" ref="G30:G36" si="10">+E30/C30</f>
        <v>0</v>
      </c>
      <c r="H30" s="158"/>
      <c r="I30" s="85">
        <v>0</v>
      </c>
      <c r="J30" s="84">
        <f t="shared" ref="J30:J38" si="11">+I30/1000000</f>
        <v>0</v>
      </c>
      <c r="K30" s="157">
        <f>+I30/C30</f>
        <v>0</v>
      </c>
      <c r="L30" s="159"/>
      <c r="M30" s="3"/>
      <c r="O30" s="3"/>
    </row>
    <row r="31" spans="1:15" hidden="1" x14ac:dyDescent="0.25">
      <c r="A31" s="53"/>
      <c r="B31" s="86" t="s">
        <v>118</v>
      </c>
      <c r="C31" s="84">
        <v>0</v>
      </c>
      <c r="D31" s="84">
        <f t="shared" si="9"/>
        <v>0</v>
      </c>
      <c r="E31" s="84" t="s">
        <v>119</v>
      </c>
      <c r="F31" s="84" t="e">
        <f t="shared" si="8"/>
        <v>#VALUE!</v>
      </c>
      <c r="G31" s="157">
        <v>0</v>
      </c>
      <c r="H31" s="158"/>
      <c r="I31" s="85">
        <v>0</v>
      </c>
      <c r="J31" s="84">
        <f t="shared" si="11"/>
        <v>0</v>
      </c>
      <c r="K31" s="157">
        <v>0</v>
      </c>
      <c r="L31" s="159"/>
      <c r="M31" s="3"/>
      <c r="O31" s="3"/>
    </row>
    <row r="32" spans="1:15" hidden="1" x14ac:dyDescent="0.25">
      <c r="A32" s="53"/>
      <c r="B32" s="87" t="s">
        <v>120</v>
      </c>
      <c r="C32" s="84">
        <v>0</v>
      </c>
      <c r="D32" s="84">
        <f t="shared" si="9"/>
        <v>0</v>
      </c>
      <c r="E32" s="84" t="s">
        <v>121</v>
      </c>
      <c r="F32" s="84" t="e">
        <f t="shared" si="8"/>
        <v>#VALUE!</v>
      </c>
      <c r="G32" s="157">
        <v>0</v>
      </c>
      <c r="H32" s="158"/>
      <c r="I32" s="85">
        <v>0</v>
      </c>
      <c r="J32" s="84">
        <f t="shared" si="11"/>
        <v>0</v>
      </c>
      <c r="K32" s="157">
        <v>0</v>
      </c>
      <c r="L32" s="159"/>
      <c r="M32" s="3"/>
      <c r="O32" s="3"/>
    </row>
    <row r="33" spans="1:15" ht="16.5" hidden="1" customHeight="1" x14ac:dyDescent="0.25">
      <c r="A33" s="53"/>
      <c r="B33" s="19" t="s">
        <v>122</v>
      </c>
      <c r="C33" s="84">
        <v>0</v>
      </c>
      <c r="D33" s="84">
        <f t="shared" si="9"/>
        <v>0</v>
      </c>
      <c r="E33" s="84"/>
      <c r="F33" s="84">
        <f t="shared" si="8"/>
        <v>0</v>
      </c>
      <c r="G33" s="157">
        <v>0</v>
      </c>
      <c r="H33" s="158"/>
      <c r="I33" s="85">
        <v>0</v>
      </c>
      <c r="J33" s="84">
        <f t="shared" si="11"/>
        <v>0</v>
      </c>
      <c r="K33" s="157">
        <v>0</v>
      </c>
      <c r="L33" s="159"/>
      <c r="M33" s="3"/>
      <c r="O33" s="3"/>
    </row>
    <row r="34" spans="1:15" ht="16.5" hidden="1" customHeight="1" x14ac:dyDescent="0.25">
      <c r="A34" s="53"/>
      <c r="B34" s="19" t="s">
        <v>123</v>
      </c>
      <c r="C34" s="84">
        <v>0</v>
      </c>
      <c r="D34" s="84">
        <f t="shared" si="9"/>
        <v>0</v>
      </c>
      <c r="E34" s="84"/>
      <c r="F34" s="84">
        <f t="shared" si="8"/>
        <v>0</v>
      </c>
      <c r="G34" s="157">
        <v>0</v>
      </c>
      <c r="H34" s="158"/>
      <c r="I34" s="85">
        <v>0</v>
      </c>
      <c r="J34" s="84">
        <f t="shared" si="11"/>
        <v>0</v>
      </c>
      <c r="K34" s="157">
        <v>0</v>
      </c>
      <c r="L34" s="159"/>
      <c r="M34" s="3"/>
      <c r="O34" s="3"/>
    </row>
    <row r="35" spans="1:15" ht="16.5" customHeight="1" x14ac:dyDescent="0.25">
      <c r="A35" s="88" t="s">
        <v>124</v>
      </c>
      <c r="B35" s="83" t="s">
        <v>125</v>
      </c>
      <c r="C35" s="84">
        <f>+[1]AdmonRecursos!S60</f>
        <v>4800000000</v>
      </c>
      <c r="D35" s="84">
        <f t="shared" si="9"/>
        <v>4800</v>
      </c>
      <c r="E35" s="84">
        <v>641760220</v>
      </c>
      <c r="F35" s="84">
        <f t="shared" si="8"/>
        <v>641.76022</v>
      </c>
      <c r="G35" s="157">
        <f t="shared" si="10"/>
        <v>0.13370004583333334</v>
      </c>
      <c r="H35" s="158"/>
      <c r="I35" s="85">
        <f>+EjecucionAgregada!Y17</f>
        <v>52783577</v>
      </c>
      <c r="J35" s="84">
        <f t="shared" si="11"/>
        <v>52.783577000000001</v>
      </c>
      <c r="K35" s="157">
        <f>+I35/C35</f>
        <v>1.0996578541666666E-2</v>
      </c>
      <c r="L35" s="159"/>
      <c r="M35" s="3"/>
      <c r="O35" s="3"/>
    </row>
    <row r="36" spans="1:15" ht="16.5" customHeight="1" x14ac:dyDescent="0.25">
      <c r="A36" s="53"/>
      <c r="B36" s="89" t="s">
        <v>126</v>
      </c>
      <c r="C36" s="84">
        <f>+[1]AdmonRecursos!S61</f>
        <v>6000000000</v>
      </c>
      <c r="D36" s="84">
        <f t="shared" si="9"/>
        <v>6000</v>
      </c>
      <c r="E36" s="84">
        <v>1630591895.0699999</v>
      </c>
      <c r="F36" s="84">
        <f t="shared" si="8"/>
        <v>1630.59189507</v>
      </c>
      <c r="G36" s="157">
        <f t="shared" si="10"/>
        <v>0.27176531584499997</v>
      </c>
      <c r="H36" s="158"/>
      <c r="I36" s="85">
        <v>0</v>
      </c>
      <c r="J36" s="84">
        <f t="shared" si="11"/>
        <v>0</v>
      </c>
      <c r="K36" s="157">
        <f>+I36/C36</f>
        <v>0</v>
      </c>
      <c r="L36" s="159"/>
      <c r="M36" s="3"/>
      <c r="O36" s="3"/>
    </row>
    <row r="37" spans="1:15" hidden="1" x14ac:dyDescent="0.25">
      <c r="A37" s="53"/>
      <c r="B37" s="89" t="s">
        <v>127</v>
      </c>
      <c r="C37" s="84">
        <v>0</v>
      </c>
      <c r="D37" s="84">
        <f t="shared" si="9"/>
        <v>0</v>
      </c>
      <c r="E37" s="84" t="s">
        <v>121</v>
      </c>
      <c r="F37" s="84" t="e">
        <f t="shared" si="8"/>
        <v>#VALUE!</v>
      </c>
      <c r="G37" s="157">
        <v>0</v>
      </c>
      <c r="H37" s="158"/>
      <c r="I37" s="85">
        <v>0</v>
      </c>
      <c r="J37" s="84">
        <f t="shared" si="11"/>
        <v>0</v>
      </c>
      <c r="K37" s="157">
        <v>0</v>
      </c>
      <c r="L37" s="159"/>
      <c r="M37" s="3"/>
      <c r="O37" s="3"/>
    </row>
    <row r="38" spans="1:15" ht="16.5" customHeight="1" x14ac:dyDescent="0.25">
      <c r="A38" s="53"/>
      <c r="B38" s="89" t="s">
        <v>141</v>
      </c>
      <c r="C38" s="84">
        <f>+[1]AdmonRecursos!S62</f>
        <v>528000000</v>
      </c>
      <c r="D38" s="90">
        <f t="shared" si="9"/>
        <v>528</v>
      </c>
      <c r="E38" s="90">
        <v>0</v>
      </c>
      <c r="F38" s="90">
        <f t="shared" si="8"/>
        <v>0</v>
      </c>
      <c r="G38" s="157">
        <f>+E38/C38</f>
        <v>0</v>
      </c>
      <c r="H38" s="158"/>
      <c r="I38" s="91">
        <v>0</v>
      </c>
      <c r="J38" s="90">
        <f t="shared" si="11"/>
        <v>0</v>
      </c>
      <c r="K38" s="157">
        <f>+I38/C38</f>
        <v>0</v>
      </c>
      <c r="L38" s="159"/>
      <c r="M38" s="3"/>
      <c r="O38" s="3"/>
    </row>
    <row r="39" spans="1:15" ht="15.75" thickBot="1" x14ac:dyDescent="0.3">
      <c r="B39" s="92" t="s">
        <v>129</v>
      </c>
      <c r="C39" s="93">
        <f>SUM(C29:C38)</f>
        <v>15322000000</v>
      </c>
      <c r="D39" s="94">
        <f>SUM(D29:D37)</f>
        <v>14794</v>
      </c>
      <c r="E39" s="93">
        <f>SUM(E29:E38)</f>
        <v>2272352115.0699997</v>
      </c>
      <c r="F39" s="94" t="e">
        <f>SUM(F29:F38)</f>
        <v>#VALUE!</v>
      </c>
      <c r="G39" s="169">
        <f>+E39/C39</f>
        <v>0.14830649491384934</v>
      </c>
      <c r="H39" s="170"/>
      <c r="I39" s="93">
        <f>SUM(I29:I38)</f>
        <v>52783577</v>
      </c>
      <c r="J39" s="94">
        <f>SUM(J29:J38)</f>
        <v>52.783577000000001</v>
      </c>
      <c r="K39" s="169">
        <f>+I39/C39</f>
        <v>3.4449534656050126E-3</v>
      </c>
      <c r="L39" s="171"/>
      <c r="M39" s="3"/>
      <c r="O39" s="3"/>
    </row>
    <row r="40" spans="1:15" x14ac:dyDescent="0.25">
      <c r="C40" s="18"/>
      <c r="E40" s="95"/>
      <c r="I40" s="95"/>
    </row>
    <row r="41" spans="1:15" x14ac:dyDescent="0.25">
      <c r="C41" s="96"/>
      <c r="E41" s="95"/>
      <c r="I41" s="95"/>
    </row>
  </sheetData>
  <mergeCells count="26">
    <mergeCell ref="G39:H39"/>
    <mergeCell ref="K39:L39"/>
    <mergeCell ref="G36:H36"/>
    <mergeCell ref="K36:L36"/>
    <mergeCell ref="G37:H37"/>
    <mergeCell ref="K37:L37"/>
    <mergeCell ref="G38:H38"/>
    <mergeCell ref="K38:L38"/>
    <mergeCell ref="G33:H33"/>
    <mergeCell ref="K33:L33"/>
    <mergeCell ref="G34:H34"/>
    <mergeCell ref="K34:L34"/>
    <mergeCell ref="G35:H35"/>
    <mergeCell ref="K35:L35"/>
    <mergeCell ref="G30:H30"/>
    <mergeCell ref="K30:L30"/>
    <mergeCell ref="G31:H31"/>
    <mergeCell ref="K31:L31"/>
    <mergeCell ref="G32:H32"/>
    <mergeCell ref="K32:L32"/>
    <mergeCell ref="G29:H29"/>
    <mergeCell ref="K29:L29"/>
    <mergeCell ref="B2:N2"/>
    <mergeCell ref="B3:N3"/>
    <mergeCell ref="G28:H28"/>
    <mergeCell ref="K28:L28"/>
  </mergeCells>
  <conditionalFormatting sqref="G14">
    <cfRule type="cellIs" dxfId="35" priority="22" operator="lessThan">
      <formula>$G$15</formula>
    </cfRule>
    <cfRule type="cellIs" dxfId="34" priority="24" operator="notEqual">
      <formula>$G$15</formula>
    </cfRule>
  </conditionalFormatting>
  <conditionalFormatting sqref="K14">
    <cfRule type="cellIs" dxfId="33" priority="21" operator="lessThan">
      <formula>$K$15</formula>
    </cfRule>
    <cfRule type="cellIs" dxfId="32" priority="23" operator="greaterThan">
      <formula>$K$15</formula>
    </cfRule>
  </conditionalFormatting>
  <conditionalFormatting sqref="G20">
    <cfRule type="cellIs" dxfId="31" priority="19" operator="lessThan">
      <formula>$G$21</formula>
    </cfRule>
    <cfRule type="cellIs" dxfId="30" priority="20" operator="greaterThan">
      <formula>$G$21</formula>
    </cfRule>
  </conditionalFormatting>
  <conditionalFormatting sqref="K20">
    <cfRule type="cellIs" dxfId="29" priority="17" operator="lessThan">
      <formula>$K$21</formula>
    </cfRule>
    <cfRule type="cellIs" dxfId="28" priority="18" operator="greaterThan">
      <formula>$K$21</formula>
    </cfRule>
  </conditionalFormatting>
  <conditionalFormatting sqref="G11">
    <cfRule type="cellIs" dxfId="27" priority="14" operator="lessThan">
      <formula>$G$12</formula>
    </cfRule>
    <cfRule type="cellIs" dxfId="26" priority="16" operator="notEqual">
      <formula>$G$12</formula>
    </cfRule>
  </conditionalFormatting>
  <conditionalFormatting sqref="K11">
    <cfRule type="cellIs" dxfId="25" priority="13" operator="lessThan">
      <formula>$K$12</formula>
    </cfRule>
    <cfRule type="cellIs" dxfId="24" priority="15" operator="greaterThan">
      <formula>$K$12</formula>
    </cfRule>
  </conditionalFormatting>
  <conditionalFormatting sqref="H14">
    <cfRule type="cellIs" dxfId="23" priority="11" operator="lessThan">
      <formula>$G$15</formula>
    </cfRule>
    <cfRule type="cellIs" dxfId="22" priority="12" operator="notEqual">
      <formula>$G$15</formula>
    </cfRule>
  </conditionalFormatting>
  <conditionalFormatting sqref="H20">
    <cfRule type="cellIs" dxfId="21" priority="9" operator="lessThan">
      <formula>$G$21</formula>
    </cfRule>
    <cfRule type="cellIs" dxfId="20" priority="10" operator="greaterThan">
      <formula>$G$21</formula>
    </cfRule>
  </conditionalFormatting>
  <conditionalFormatting sqref="H11">
    <cfRule type="cellIs" dxfId="19" priority="7" operator="lessThan">
      <formula>$G$12</formula>
    </cfRule>
    <cfRule type="cellIs" dxfId="18" priority="8" operator="notEqual">
      <formula>$G$12</formula>
    </cfRule>
  </conditionalFormatting>
  <conditionalFormatting sqref="L14">
    <cfRule type="cellIs" dxfId="17" priority="5" operator="lessThan">
      <formula>$K$15</formula>
    </cfRule>
    <cfRule type="cellIs" dxfId="16" priority="6" operator="greaterThan">
      <formula>$K$15</formula>
    </cfRule>
  </conditionalFormatting>
  <conditionalFormatting sqref="L20">
    <cfRule type="cellIs" dxfId="15" priority="3" operator="lessThan">
      <formula>$K$21</formula>
    </cfRule>
    <cfRule type="cellIs" dxfId="14" priority="4" operator="greaterThan">
      <formula>$K$21</formula>
    </cfRule>
  </conditionalFormatting>
  <conditionalFormatting sqref="L11">
    <cfRule type="cellIs" dxfId="13" priority="1" operator="lessThan">
      <formula>$K$12</formula>
    </cfRule>
    <cfRule type="cellIs" dxfId="12" priority="2" operator="greaterThan">
      <formula>$K$12</formula>
    </cfRule>
  </conditionalFormatting>
  <pageMargins left="0.7" right="0.7" top="0.75" bottom="0.75" header="0.3" footer="0.3"/>
  <pageSetup scale="89" orientation="landscape" horizontalDpi="4294967294" verticalDpi="4294967294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K5" sqref="K5"/>
    </sheetView>
  </sheetViews>
  <sheetFormatPr baseColWidth="10" defaultColWidth="0" defaultRowHeight="15" x14ac:dyDescent="0.25"/>
  <cols>
    <col min="1" max="1" width="5.28515625" style="2" customWidth="1"/>
    <col min="2" max="2" width="59.140625" style="2" customWidth="1"/>
    <col min="3" max="3" width="19" style="2" customWidth="1"/>
    <col min="4" max="4" width="19" style="2" hidden="1" customWidth="1"/>
    <col min="5" max="5" width="18" style="2" customWidth="1"/>
    <col min="6" max="6" width="15.7109375" style="2" hidden="1" customWidth="1"/>
    <col min="7" max="7" width="8.7109375" style="2" customWidth="1"/>
    <col min="8" max="8" width="17.42578125" style="2" bestFit="1" customWidth="1"/>
    <col min="9" max="9" width="15" style="2" hidden="1" customWidth="1"/>
    <col min="10" max="10" width="8.7109375" style="2" customWidth="1"/>
    <col min="11" max="11" width="17.42578125" style="2" hidden="1" customWidth="1"/>
    <col min="12" max="12" width="9" style="2" hidden="1" customWidth="1"/>
    <col min="13" max="13" width="11.42578125" style="2" customWidth="1"/>
    <col min="14" max="14" width="14.28515625" style="2" bestFit="1" customWidth="1"/>
    <col min="15" max="245" width="11.42578125" style="2" customWidth="1"/>
    <col min="246" max="246" width="1.85546875" style="2" customWidth="1"/>
    <col min="247" max="247" width="47.140625" style="2" customWidth="1"/>
    <col min="248" max="248" width="19" style="2" customWidth="1"/>
    <col min="249" max="249" width="0" style="2" hidden="1" customWidth="1"/>
    <col min="250" max="250" width="18" style="2" customWidth="1"/>
    <col min="251" max="251" width="0" style="2" hidden="1" customWidth="1"/>
    <col min="252" max="252" width="8.85546875" style="2" customWidth="1"/>
    <col min="253" max="254" width="0" style="2" hidden="1"/>
    <col min="255" max="255" width="5.28515625" style="2" customWidth="1"/>
    <col min="256" max="256" width="59.140625" style="2" customWidth="1"/>
    <col min="257" max="257" width="19" style="2" customWidth="1"/>
    <col min="258" max="258" width="0" style="2" hidden="1" customWidth="1"/>
    <col min="259" max="259" width="18" style="2" customWidth="1"/>
    <col min="260" max="260" width="0" style="2" hidden="1" customWidth="1"/>
    <col min="261" max="261" width="10.7109375" style="2" customWidth="1"/>
    <col min="262" max="262" width="0" style="2" hidden="1" customWidth="1"/>
    <col min="263" max="263" width="17.42578125" style="2" bestFit="1" customWidth="1"/>
    <col min="264" max="264" width="0" style="2" hidden="1" customWidth="1"/>
    <col min="265" max="265" width="11.42578125" style="2" customWidth="1"/>
    <col min="266" max="268" width="0" style="2" hidden="1" customWidth="1"/>
    <col min="269" max="269" width="11.42578125" style="2" customWidth="1"/>
    <col min="270" max="270" width="14.28515625" style="2" bestFit="1" customWidth="1"/>
    <col min="271" max="501" width="11.42578125" style="2" customWidth="1"/>
    <col min="502" max="502" width="1.85546875" style="2" customWidth="1"/>
    <col min="503" max="503" width="47.140625" style="2" customWidth="1"/>
    <col min="504" max="504" width="19" style="2" customWidth="1"/>
    <col min="505" max="505" width="0" style="2" hidden="1" customWidth="1"/>
    <col min="506" max="506" width="18" style="2" customWidth="1"/>
    <col min="507" max="507" width="0" style="2" hidden="1" customWidth="1"/>
    <col min="508" max="508" width="8.85546875" style="2" customWidth="1"/>
    <col min="509" max="510" width="0" style="2" hidden="1"/>
    <col min="511" max="511" width="5.28515625" style="2" customWidth="1"/>
    <col min="512" max="512" width="59.140625" style="2" customWidth="1"/>
    <col min="513" max="513" width="19" style="2" customWidth="1"/>
    <col min="514" max="514" width="0" style="2" hidden="1" customWidth="1"/>
    <col min="515" max="515" width="18" style="2" customWidth="1"/>
    <col min="516" max="516" width="0" style="2" hidden="1" customWidth="1"/>
    <col min="517" max="517" width="10.7109375" style="2" customWidth="1"/>
    <col min="518" max="518" width="0" style="2" hidden="1" customWidth="1"/>
    <col min="519" max="519" width="17.42578125" style="2" bestFit="1" customWidth="1"/>
    <col min="520" max="520" width="0" style="2" hidden="1" customWidth="1"/>
    <col min="521" max="521" width="11.42578125" style="2" customWidth="1"/>
    <col min="522" max="524" width="0" style="2" hidden="1" customWidth="1"/>
    <col min="525" max="525" width="11.42578125" style="2" customWidth="1"/>
    <col min="526" max="526" width="14.28515625" style="2" bestFit="1" customWidth="1"/>
    <col min="527" max="757" width="11.42578125" style="2" customWidth="1"/>
    <col min="758" max="758" width="1.85546875" style="2" customWidth="1"/>
    <col min="759" max="759" width="47.140625" style="2" customWidth="1"/>
    <col min="760" max="760" width="19" style="2" customWidth="1"/>
    <col min="761" max="761" width="0" style="2" hidden="1" customWidth="1"/>
    <col min="762" max="762" width="18" style="2" customWidth="1"/>
    <col min="763" max="763" width="0" style="2" hidden="1" customWidth="1"/>
    <col min="764" max="764" width="8.85546875" style="2" customWidth="1"/>
    <col min="765" max="766" width="0" style="2" hidden="1"/>
    <col min="767" max="767" width="5.28515625" style="2" customWidth="1"/>
    <col min="768" max="768" width="59.140625" style="2" customWidth="1"/>
    <col min="769" max="769" width="19" style="2" customWidth="1"/>
    <col min="770" max="770" width="0" style="2" hidden="1" customWidth="1"/>
    <col min="771" max="771" width="18" style="2" customWidth="1"/>
    <col min="772" max="772" width="0" style="2" hidden="1" customWidth="1"/>
    <col min="773" max="773" width="10.7109375" style="2" customWidth="1"/>
    <col min="774" max="774" width="0" style="2" hidden="1" customWidth="1"/>
    <col min="775" max="775" width="17.42578125" style="2" bestFit="1" customWidth="1"/>
    <col min="776" max="776" width="0" style="2" hidden="1" customWidth="1"/>
    <col min="777" max="777" width="11.42578125" style="2" customWidth="1"/>
    <col min="778" max="780" width="0" style="2" hidden="1" customWidth="1"/>
    <col min="781" max="781" width="11.42578125" style="2" customWidth="1"/>
    <col min="782" max="782" width="14.28515625" style="2" bestFit="1" customWidth="1"/>
    <col min="783" max="1013" width="11.42578125" style="2" customWidth="1"/>
    <col min="1014" max="1014" width="1.85546875" style="2" customWidth="1"/>
    <col min="1015" max="1015" width="47.140625" style="2" customWidth="1"/>
    <col min="1016" max="1016" width="19" style="2" customWidth="1"/>
    <col min="1017" max="1017" width="0" style="2" hidden="1" customWidth="1"/>
    <col min="1018" max="1018" width="18" style="2" customWidth="1"/>
    <col min="1019" max="1019" width="0" style="2" hidden="1" customWidth="1"/>
    <col min="1020" max="1020" width="8.85546875" style="2" customWidth="1"/>
    <col min="1021" max="1022" width="0" style="2" hidden="1"/>
    <col min="1023" max="1023" width="5.28515625" style="2" customWidth="1"/>
    <col min="1024" max="1024" width="59.140625" style="2" customWidth="1"/>
    <col min="1025" max="1025" width="19" style="2" customWidth="1"/>
    <col min="1026" max="1026" width="0" style="2" hidden="1" customWidth="1"/>
    <col min="1027" max="1027" width="18" style="2" customWidth="1"/>
    <col min="1028" max="1028" width="0" style="2" hidden="1" customWidth="1"/>
    <col min="1029" max="1029" width="10.7109375" style="2" customWidth="1"/>
    <col min="1030" max="1030" width="0" style="2" hidden="1" customWidth="1"/>
    <col min="1031" max="1031" width="17.42578125" style="2" bestFit="1" customWidth="1"/>
    <col min="1032" max="1032" width="0" style="2" hidden="1" customWidth="1"/>
    <col min="1033" max="1033" width="11.42578125" style="2" customWidth="1"/>
    <col min="1034" max="1036" width="0" style="2" hidden="1" customWidth="1"/>
    <col min="1037" max="1037" width="11.42578125" style="2" customWidth="1"/>
    <col min="1038" max="1038" width="14.28515625" style="2" bestFit="1" customWidth="1"/>
    <col min="1039" max="1269" width="11.42578125" style="2" customWidth="1"/>
    <col min="1270" max="1270" width="1.85546875" style="2" customWidth="1"/>
    <col min="1271" max="1271" width="47.140625" style="2" customWidth="1"/>
    <col min="1272" max="1272" width="19" style="2" customWidth="1"/>
    <col min="1273" max="1273" width="0" style="2" hidden="1" customWidth="1"/>
    <col min="1274" max="1274" width="18" style="2" customWidth="1"/>
    <col min="1275" max="1275" width="0" style="2" hidden="1" customWidth="1"/>
    <col min="1276" max="1276" width="8.85546875" style="2" customWidth="1"/>
    <col min="1277" max="1278" width="0" style="2" hidden="1"/>
    <col min="1279" max="1279" width="5.28515625" style="2" customWidth="1"/>
    <col min="1280" max="1280" width="59.140625" style="2" customWidth="1"/>
    <col min="1281" max="1281" width="19" style="2" customWidth="1"/>
    <col min="1282" max="1282" width="0" style="2" hidden="1" customWidth="1"/>
    <col min="1283" max="1283" width="18" style="2" customWidth="1"/>
    <col min="1284" max="1284" width="0" style="2" hidden="1" customWidth="1"/>
    <col min="1285" max="1285" width="10.7109375" style="2" customWidth="1"/>
    <col min="1286" max="1286" width="0" style="2" hidden="1" customWidth="1"/>
    <col min="1287" max="1287" width="17.42578125" style="2" bestFit="1" customWidth="1"/>
    <col min="1288" max="1288" width="0" style="2" hidden="1" customWidth="1"/>
    <col min="1289" max="1289" width="11.42578125" style="2" customWidth="1"/>
    <col min="1290" max="1292" width="0" style="2" hidden="1" customWidth="1"/>
    <col min="1293" max="1293" width="11.42578125" style="2" customWidth="1"/>
    <col min="1294" max="1294" width="14.28515625" style="2" bestFit="1" customWidth="1"/>
    <col min="1295" max="1525" width="11.42578125" style="2" customWidth="1"/>
    <col min="1526" max="1526" width="1.85546875" style="2" customWidth="1"/>
    <col min="1527" max="1527" width="47.140625" style="2" customWidth="1"/>
    <col min="1528" max="1528" width="19" style="2" customWidth="1"/>
    <col min="1529" max="1529" width="0" style="2" hidden="1" customWidth="1"/>
    <col min="1530" max="1530" width="18" style="2" customWidth="1"/>
    <col min="1531" max="1531" width="0" style="2" hidden="1" customWidth="1"/>
    <col min="1532" max="1532" width="8.85546875" style="2" customWidth="1"/>
    <col min="1533" max="1534" width="0" style="2" hidden="1"/>
    <col min="1535" max="1535" width="5.28515625" style="2" customWidth="1"/>
    <col min="1536" max="1536" width="59.140625" style="2" customWidth="1"/>
    <col min="1537" max="1537" width="19" style="2" customWidth="1"/>
    <col min="1538" max="1538" width="0" style="2" hidden="1" customWidth="1"/>
    <col min="1539" max="1539" width="18" style="2" customWidth="1"/>
    <col min="1540" max="1540" width="0" style="2" hidden="1" customWidth="1"/>
    <col min="1541" max="1541" width="10.7109375" style="2" customWidth="1"/>
    <col min="1542" max="1542" width="0" style="2" hidden="1" customWidth="1"/>
    <col min="1543" max="1543" width="17.42578125" style="2" bestFit="1" customWidth="1"/>
    <col min="1544" max="1544" width="0" style="2" hidden="1" customWidth="1"/>
    <col min="1545" max="1545" width="11.42578125" style="2" customWidth="1"/>
    <col min="1546" max="1548" width="0" style="2" hidden="1" customWidth="1"/>
    <col min="1549" max="1549" width="11.42578125" style="2" customWidth="1"/>
    <col min="1550" max="1550" width="14.28515625" style="2" bestFit="1" customWidth="1"/>
    <col min="1551" max="1781" width="11.42578125" style="2" customWidth="1"/>
    <col min="1782" max="1782" width="1.85546875" style="2" customWidth="1"/>
    <col min="1783" max="1783" width="47.140625" style="2" customWidth="1"/>
    <col min="1784" max="1784" width="19" style="2" customWidth="1"/>
    <col min="1785" max="1785" width="0" style="2" hidden="1" customWidth="1"/>
    <col min="1786" max="1786" width="18" style="2" customWidth="1"/>
    <col min="1787" max="1787" width="0" style="2" hidden="1" customWidth="1"/>
    <col min="1788" max="1788" width="8.85546875" style="2" customWidth="1"/>
    <col min="1789" max="1790" width="0" style="2" hidden="1"/>
    <col min="1791" max="1791" width="5.28515625" style="2" customWidth="1"/>
    <col min="1792" max="1792" width="59.140625" style="2" customWidth="1"/>
    <col min="1793" max="1793" width="19" style="2" customWidth="1"/>
    <col min="1794" max="1794" width="0" style="2" hidden="1" customWidth="1"/>
    <col min="1795" max="1795" width="18" style="2" customWidth="1"/>
    <col min="1796" max="1796" width="0" style="2" hidden="1" customWidth="1"/>
    <col min="1797" max="1797" width="10.7109375" style="2" customWidth="1"/>
    <col min="1798" max="1798" width="0" style="2" hidden="1" customWidth="1"/>
    <col min="1799" max="1799" width="17.42578125" style="2" bestFit="1" customWidth="1"/>
    <col min="1800" max="1800" width="0" style="2" hidden="1" customWidth="1"/>
    <col min="1801" max="1801" width="11.42578125" style="2" customWidth="1"/>
    <col min="1802" max="1804" width="0" style="2" hidden="1" customWidth="1"/>
    <col min="1805" max="1805" width="11.42578125" style="2" customWidth="1"/>
    <col min="1806" max="1806" width="14.28515625" style="2" bestFit="1" customWidth="1"/>
    <col min="1807" max="2037" width="11.42578125" style="2" customWidth="1"/>
    <col min="2038" max="2038" width="1.85546875" style="2" customWidth="1"/>
    <col min="2039" max="2039" width="47.140625" style="2" customWidth="1"/>
    <col min="2040" max="2040" width="19" style="2" customWidth="1"/>
    <col min="2041" max="2041" width="0" style="2" hidden="1" customWidth="1"/>
    <col min="2042" max="2042" width="18" style="2" customWidth="1"/>
    <col min="2043" max="2043" width="0" style="2" hidden="1" customWidth="1"/>
    <col min="2044" max="2044" width="8.85546875" style="2" customWidth="1"/>
    <col min="2045" max="2046" width="0" style="2" hidden="1"/>
    <col min="2047" max="2047" width="5.28515625" style="2" customWidth="1"/>
    <col min="2048" max="2048" width="59.140625" style="2" customWidth="1"/>
    <col min="2049" max="2049" width="19" style="2" customWidth="1"/>
    <col min="2050" max="2050" width="0" style="2" hidden="1" customWidth="1"/>
    <col min="2051" max="2051" width="18" style="2" customWidth="1"/>
    <col min="2052" max="2052" width="0" style="2" hidden="1" customWidth="1"/>
    <col min="2053" max="2053" width="10.7109375" style="2" customWidth="1"/>
    <col min="2054" max="2054" width="0" style="2" hidden="1" customWidth="1"/>
    <col min="2055" max="2055" width="17.42578125" style="2" bestFit="1" customWidth="1"/>
    <col min="2056" max="2056" width="0" style="2" hidden="1" customWidth="1"/>
    <col min="2057" max="2057" width="11.42578125" style="2" customWidth="1"/>
    <col min="2058" max="2060" width="0" style="2" hidden="1" customWidth="1"/>
    <col min="2061" max="2061" width="11.42578125" style="2" customWidth="1"/>
    <col min="2062" max="2062" width="14.28515625" style="2" bestFit="1" customWidth="1"/>
    <col min="2063" max="2293" width="11.42578125" style="2" customWidth="1"/>
    <col min="2294" max="2294" width="1.85546875" style="2" customWidth="1"/>
    <col min="2295" max="2295" width="47.140625" style="2" customWidth="1"/>
    <col min="2296" max="2296" width="19" style="2" customWidth="1"/>
    <col min="2297" max="2297" width="0" style="2" hidden="1" customWidth="1"/>
    <col min="2298" max="2298" width="18" style="2" customWidth="1"/>
    <col min="2299" max="2299" width="0" style="2" hidden="1" customWidth="1"/>
    <col min="2300" max="2300" width="8.85546875" style="2" customWidth="1"/>
    <col min="2301" max="2302" width="0" style="2" hidden="1"/>
    <col min="2303" max="2303" width="5.28515625" style="2" customWidth="1"/>
    <col min="2304" max="2304" width="59.140625" style="2" customWidth="1"/>
    <col min="2305" max="2305" width="19" style="2" customWidth="1"/>
    <col min="2306" max="2306" width="0" style="2" hidden="1" customWidth="1"/>
    <col min="2307" max="2307" width="18" style="2" customWidth="1"/>
    <col min="2308" max="2308" width="0" style="2" hidden="1" customWidth="1"/>
    <col min="2309" max="2309" width="10.7109375" style="2" customWidth="1"/>
    <col min="2310" max="2310" width="0" style="2" hidden="1" customWidth="1"/>
    <col min="2311" max="2311" width="17.42578125" style="2" bestFit="1" customWidth="1"/>
    <col min="2312" max="2312" width="0" style="2" hidden="1" customWidth="1"/>
    <col min="2313" max="2313" width="11.42578125" style="2" customWidth="1"/>
    <col min="2314" max="2316" width="0" style="2" hidden="1" customWidth="1"/>
    <col min="2317" max="2317" width="11.42578125" style="2" customWidth="1"/>
    <col min="2318" max="2318" width="14.28515625" style="2" bestFit="1" customWidth="1"/>
    <col min="2319" max="2549" width="11.42578125" style="2" customWidth="1"/>
    <col min="2550" max="2550" width="1.85546875" style="2" customWidth="1"/>
    <col min="2551" max="2551" width="47.140625" style="2" customWidth="1"/>
    <col min="2552" max="2552" width="19" style="2" customWidth="1"/>
    <col min="2553" max="2553" width="0" style="2" hidden="1" customWidth="1"/>
    <col min="2554" max="2554" width="18" style="2" customWidth="1"/>
    <col min="2555" max="2555" width="0" style="2" hidden="1" customWidth="1"/>
    <col min="2556" max="2556" width="8.85546875" style="2" customWidth="1"/>
    <col min="2557" max="2558" width="0" style="2" hidden="1"/>
    <col min="2559" max="2559" width="5.28515625" style="2" customWidth="1"/>
    <col min="2560" max="2560" width="59.140625" style="2" customWidth="1"/>
    <col min="2561" max="2561" width="19" style="2" customWidth="1"/>
    <col min="2562" max="2562" width="0" style="2" hidden="1" customWidth="1"/>
    <col min="2563" max="2563" width="18" style="2" customWidth="1"/>
    <col min="2564" max="2564" width="0" style="2" hidden="1" customWidth="1"/>
    <col min="2565" max="2565" width="10.7109375" style="2" customWidth="1"/>
    <col min="2566" max="2566" width="0" style="2" hidden="1" customWidth="1"/>
    <col min="2567" max="2567" width="17.42578125" style="2" bestFit="1" customWidth="1"/>
    <col min="2568" max="2568" width="0" style="2" hidden="1" customWidth="1"/>
    <col min="2569" max="2569" width="11.42578125" style="2" customWidth="1"/>
    <col min="2570" max="2572" width="0" style="2" hidden="1" customWidth="1"/>
    <col min="2573" max="2573" width="11.42578125" style="2" customWidth="1"/>
    <col min="2574" max="2574" width="14.28515625" style="2" bestFit="1" customWidth="1"/>
    <col min="2575" max="2805" width="11.42578125" style="2" customWidth="1"/>
    <col min="2806" max="2806" width="1.85546875" style="2" customWidth="1"/>
    <col min="2807" max="2807" width="47.140625" style="2" customWidth="1"/>
    <col min="2808" max="2808" width="19" style="2" customWidth="1"/>
    <col min="2809" max="2809" width="0" style="2" hidden="1" customWidth="1"/>
    <col min="2810" max="2810" width="18" style="2" customWidth="1"/>
    <col min="2811" max="2811" width="0" style="2" hidden="1" customWidth="1"/>
    <col min="2812" max="2812" width="8.85546875" style="2" customWidth="1"/>
    <col min="2813" max="2814" width="0" style="2" hidden="1"/>
    <col min="2815" max="2815" width="5.28515625" style="2" customWidth="1"/>
    <col min="2816" max="2816" width="59.140625" style="2" customWidth="1"/>
    <col min="2817" max="2817" width="19" style="2" customWidth="1"/>
    <col min="2818" max="2818" width="0" style="2" hidden="1" customWidth="1"/>
    <col min="2819" max="2819" width="18" style="2" customWidth="1"/>
    <col min="2820" max="2820" width="0" style="2" hidden="1" customWidth="1"/>
    <col min="2821" max="2821" width="10.7109375" style="2" customWidth="1"/>
    <col min="2822" max="2822" width="0" style="2" hidden="1" customWidth="1"/>
    <col min="2823" max="2823" width="17.42578125" style="2" bestFit="1" customWidth="1"/>
    <col min="2824" max="2824" width="0" style="2" hidden="1" customWidth="1"/>
    <col min="2825" max="2825" width="11.42578125" style="2" customWidth="1"/>
    <col min="2826" max="2828" width="0" style="2" hidden="1" customWidth="1"/>
    <col min="2829" max="2829" width="11.42578125" style="2" customWidth="1"/>
    <col min="2830" max="2830" width="14.28515625" style="2" bestFit="1" customWidth="1"/>
    <col min="2831" max="3061" width="11.42578125" style="2" customWidth="1"/>
    <col min="3062" max="3062" width="1.85546875" style="2" customWidth="1"/>
    <col min="3063" max="3063" width="47.140625" style="2" customWidth="1"/>
    <col min="3064" max="3064" width="19" style="2" customWidth="1"/>
    <col min="3065" max="3065" width="0" style="2" hidden="1" customWidth="1"/>
    <col min="3066" max="3066" width="18" style="2" customWidth="1"/>
    <col min="3067" max="3067" width="0" style="2" hidden="1" customWidth="1"/>
    <col min="3068" max="3068" width="8.85546875" style="2" customWidth="1"/>
    <col min="3069" max="3070" width="0" style="2" hidden="1"/>
    <col min="3071" max="3071" width="5.28515625" style="2" customWidth="1"/>
    <col min="3072" max="3072" width="59.140625" style="2" customWidth="1"/>
    <col min="3073" max="3073" width="19" style="2" customWidth="1"/>
    <col min="3074" max="3074" width="0" style="2" hidden="1" customWidth="1"/>
    <col min="3075" max="3075" width="18" style="2" customWidth="1"/>
    <col min="3076" max="3076" width="0" style="2" hidden="1" customWidth="1"/>
    <col min="3077" max="3077" width="10.7109375" style="2" customWidth="1"/>
    <col min="3078" max="3078" width="0" style="2" hidden="1" customWidth="1"/>
    <col min="3079" max="3079" width="17.42578125" style="2" bestFit="1" customWidth="1"/>
    <col min="3080" max="3080" width="0" style="2" hidden="1" customWidth="1"/>
    <col min="3081" max="3081" width="11.42578125" style="2" customWidth="1"/>
    <col min="3082" max="3084" width="0" style="2" hidden="1" customWidth="1"/>
    <col min="3085" max="3085" width="11.42578125" style="2" customWidth="1"/>
    <col min="3086" max="3086" width="14.28515625" style="2" bestFit="1" customWidth="1"/>
    <col min="3087" max="3317" width="11.42578125" style="2" customWidth="1"/>
    <col min="3318" max="3318" width="1.85546875" style="2" customWidth="1"/>
    <col min="3319" max="3319" width="47.140625" style="2" customWidth="1"/>
    <col min="3320" max="3320" width="19" style="2" customWidth="1"/>
    <col min="3321" max="3321" width="0" style="2" hidden="1" customWidth="1"/>
    <col min="3322" max="3322" width="18" style="2" customWidth="1"/>
    <col min="3323" max="3323" width="0" style="2" hidden="1" customWidth="1"/>
    <col min="3324" max="3324" width="8.85546875" style="2" customWidth="1"/>
    <col min="3325" max="3326" width="0" style="2" hidden="1"/>
    <col min="3327" max="3327" width="5.28515625" style="2" customWidth="1"/>
    <col min="3328" max="3328" width="59.140625" style="2" customWidth="1"/>
    <col min="3329" max="3329" width="19" style="2" customWidth="1"/>
    <col min="3330" max="3330" width="0" style="2" hidden="1" customWidth="1"/>
    <col min="3331" max="3331" width="18" style="2" customWidth="1"/>
    <col min="3332" max="3332" width="0" style="2" hidden="1" customWidth="1"/>
    <col min="3333" max="3333" width="10.7109375" style="2" customWidth="1"/>
    <col min="3334" max="3334" width="0" style="2" hidden="1" customWidth="1"/>
    <col min="3335" max="3335" width="17.42578125" style="2" bestFit="1" customWidth="1"/>
    <col min="3336" max="3336" width="0" style="2" hidden="1" customWidth="1"/>
    <col min="3337" max="3337" width="11.42578125" style="2" customWidth="1"/>
    <col min="3338" max="3340" width="0" style="2" hidden="1" customWidth="1"/>
    <col min="3341" max="3341" width="11.42578125" style="2" customWidth="1"/>
    <col min="3342" max="3342" width="14.28515625" style="2" bestFit="1" customWidth="1"/>
    <col min="3343" max="3573" width="11.42578125" style="2" customWidth="1"/>
    <col min="3574" max="3574" width="1.85546875" style="2" customWidth="1"/>
    <col min="3575" max="3575" width="47.140625" style="2" customWidth="1"/>
    <col min="3576" max="3576" width="19" style="2" customWidth="1"/>
    <col min="3577" max="3577" width="0" style="2" hidden="1" customWidth="1"/>
    <col min="3578" max="3578" width="18" style="2" customWidth="1"/>
    <col min="3579" max="3579" width="0" style="2" hidden="1" customWidth="1"/>
    <col min="3580" max="3580" width="8.85546875" style="2" customWidth="1"/>
    <col min="3581" max="3582" width="0" style="2" hidden="1"/>
    <col min="3583" max="3583" width="5.28515625" style="2" customWidth="1"/>
    <col min="3584" max="3584" width="59.140625" style="2" customWidth="1"/>
    <col min="3585" max="3585" width="19" style="2" customWidth="1"/>
    <col min="3586" max="3586" width="0" style="2" hidden="1" customWidth="1"/>
    <col min="3587" max="3587" width="18" style="2" customWidth="1"/>
    <col min="3588" max="3588" width="0" style="2" hidden="1" customWidth="1"/>
    <col min="3589" max="3589" width="10.7109375" style="2" customWidth="1"/>
    <col min="3590" max="3590" width="0" style="2" hidden="1" customWidth="1"/>
    <col min="3591" max="3591" width="17.42578125" style="2" bestFit="1" customWidth="1"/>
    <col min="3592" max="3592" width="0" style="2" hidden="1" customWidth="1"/>
    <col min="3593" max="3593" width="11.42578125" style="2" customWidth="1"/>
    <col min="3594" max="3596" width="0" style="2" hidden="1" customWidth="1"/>
    <col min="3597" max="3597" width="11.42578125" style="2" customWidth="1"/>
    <col min="3598" max="3598" width="14.28515625" style="2" bestFit="1" customWidth="1"/>
    <col min="3599" max="3829" width="11.42578125" style="2" customWidth="1"/>
    <col min="3830" max="3830" width="1.85546875" style="2" customWidth="1"/>
    <col min="3831" max="3831" width="47.140625" style="2" customWidth="1"/>
    <col min="3832" max="3832" width="19" style="2" customWidth="1"/>
    <col min="3833" max="3833" width="0" style="2" hidden="1" customWidth="1"/>
    <col min="3834" max="3834" width="18" style="2" customWidth="1"/>
    <col min="3835" max="3835" width="0" style="2" hidden="1" customWidth="1"/>
    <col min="3836" max="3836" width="8.85546875" style="2" customWidth="1"/>
    <col min="3837" max="3838" width="0" style="2" hidden="1"/>
    <col min="3839" max="3839" width="5.28515625" style="2" customWidth="1"/>
    <col min="3840" max="3840" width="59.140625" style="2" customWidth="1"/>
    <col min="3841" max="3841" width="19" style="2" customWidth="1"/>
    <col min="3842" max="3842" width="0" style="2" hidden="1" customWidth="1"/>
    <col min="3843" max="3843" width="18" style="2" customWidth="1"/>
    <col min="3844" max="3844" width="0" style="2" hidden="1" customWidth="1"/>
    <col min="3845" max="3845" width="10.7109375" style="2" customWidth="1"/>
    <col min="3846" max="3846" width="0" style="2" hidden="1" customWidth="1"/>
    <col min="3847" max="3847" width="17.42578125" style="2" bestFit="1" customWidth="1"/>
    <col min="3848" max="3848" width="0" style="2" hidden="1" customWidth="1"/>
    <col min="3849" max="3849" width="11.42578125" style="2" customWidth="1"/>
    <col min="3850" max="3852" width="0" style="2" hidden="1" customWidth="1"/>
    <col min="3853" max="3853" width="11.42578125" style="2" customWidth="1"/>
    <col min="3854" max="3854" width="14.28515625" style="2" bestFit="1" customWidth="1"/>
    <col min="3855" max="4085" width="11.42578125" style="2" customWidth="1"/>
    <col min="4086" max="4086" width="1.85546875" style="2" customWidth="1"/>
    <col min="4087" max="4087" width="47.140625" style="2" customWidth="1"/>
    <col min="4088" max="4088" width="19" style="2" customWidth="1"/>
    <col min="4089" max="4089" width="0" style="2" hidden="1" customWidth="1"/>
    <col min="4090" max="4090" width="18" style="2" customWidth="1"/>
    <col min="4091" max="4091" width="0" style="2" hidden="1" customWidth="1"/>
    <col min="4092" max="4092" width="8.85546875" style="2" customWidth="1"/>
    <col min="4093" max="4094" width="0" style="2" hidden="1"/>
    <col min="4095" max="4095" width="5.28515625" style="2" customWidth="1"/>
    <col min="4096" max="4096" width="59.140625" style="2" customWidth="1"/>
    <col min="4097" max="4097" width="19" style="2" customWidth="1"/>
    <col min="4098" max="4098" width="0" style="2" hidden="1" customWidth="1"/>
    <col min="4099" max="4099" width="18" style="2" customWidth="1"/>
    <col min="4100" max="4100" width="0" style="2" hidden="1" customWidth="1"/>
    <col min="4101" max="4101" width="10.7109375" style="2" customWidth="1"/>
    <col min="4102" max="4102" width="0" style="2" hidden="1" customWidth="1"/>
    <col min="4103" max="4103" width="17.42578125" style="2" bestFit="1" customWidth="1"/>
    <col min="4104" max="4104" width="0" style="2" hidden="1" customWidth="1"/>
    <col min="4105" max="4105" width="11.42578125" style="2" customWidth="1"/>
    <col min="4106" max="4108" width="0" style="2" hidden="1" customWidth="1"/>
    <col min="4109" max="4109" width="11.42578125" style="2" customWidth="1"/>
    <col min="4110" max="4110" width="14.28515625" style="2" bestFit="1" customWidth="1"/>
    <col min="4111" max="4341" width="11.42578125" style="2" customWidth="1"/>
    <col min="4342" max="4342" width="1.85546875" style="2" customWidth="1"/>
    <col min="4343" max="4343" width="47.140625" style="2" customWidth="1"/>
    <col min="4344" max="4344" width="19" style="2" customWidth="1"/>
    <col min="4345" max="4345" width="0" style="2" hidden="1" customWidth="1"/>
    <col min="4346" max="4346" width="18" style="2" customWidth="1"/>
    <col min="4347" max="4347" width="0" style="2" hidden="1" customWidth="1"/>
    <col min="4348" max="4348" width="8.85546875" style="2" customWidth="1"/>
    <col min="4349" max="4350" width="0" style="2" hidden="1"/>
    <col min="4351" max="4351" width="5.28515625" style="2" customWidth="1"/>
    <col min="4352" max="4352" width="59.140625" style="2" customWidth="1"/>
    <col min="4353" max="4353" width="19" style="2" customWidth="1"/>
    <col min="4354" max="4354" width="0" style="2" hidden="1" customWidth="1"/>
    <col min="4355" max="4355" width="18" style="2" customWidth="1"/>
    <col min="4356" max="4356" width="0" style="2" hidden="1" customWidth="1"/>
    <col min="4357" max="4357" width="10.7109375" style="2" customWidth="1"/>
    <col min="4358" max="4358" width="0" style="2" hidden="1" customWidth="1"/>
    <col min="4359" max="4359" width="17.42578125" style="2" bestFit="1" customWidth="1"/>
    <col min="4360" max="4360" width="0" style="2" hidden="1" customWidth="1"/>
    <col min="4361" max="4361" width="11.42578125" style="2" customWidth="1"/>
    <col min="4362" max="4364" width="0" style="2" hidden="1" customWidth="1"/>
    <col min="4365" max="4365" width="11.42578125" style="2" customWidth="1"/>
    <col min="4366" max="4366" width="14.28515625" style="2" bestFit="1" customWidth="1"/>
    <col min="4367" max="4597" width="11.42578125" style="2" customWidth="1"/>
    <col min="4598" max="4598" width="1.85546875" style="2" customWidth="1"/>
    <col min="4599" max="4599" width="47.140625" style="2" customWidth="1"/>
    <col min="4600" max="4600" width="19" style="2" customWidth="1"/>
    <col min="4601" max="4601" width="0" style="2" hidden="1" customWidth="1"/>
    <col min="4602" max="4602" width="18" style="2" customWidth="1"/>
    <col min="4603" max="4603" width="0" style="2" hidden="1" customWidth="1"/>
    <col min="4604" max="4604" width="8.85546875" style="2" customWidth="1"/>
    <col min="4605" max="4606" width="0" style="2" hidden="1"/>
    <col min="4607" max="4607" width="5.28515625" style="2" customWidth="1"/>
    <col min="4608" max="4608" width="59.140625" style="2" customWidth="1"/>
    <col min="4609" max="4609" width="19" style="2" customWidth="1"/>
    <col min="4610" max="4610" width="0" style="2" hidden="1" customWidth="1"/>
    <col min="4611" max="4611" width="18" style="2" customWidth="1"/>
    <col min="4612" max="4612" width="0" style="2" hidden="1" customWidth="1"/>
    <col min="4613" max="4613" width="10.7109375" style="2" customWidth="1"/>
    <col min="4614" max="4614" width="0" style="2" hidden="1" customWidth="1"/>
    <col min="4615" max="4615" width="17.42578125" style="2" bestFit="1" customWidth="1"/>
    <col min="4616" max="4616" width="0" style="2" hidden="1" customWidth="1"/>
    <col min="4617" max="4617" width="11.42578125" style="2" customWidth="1"/>
    <col min="4618" max="4620" width="0" style="2" hidden="1" customWidth="1"/>
    <col min="4621" max="4621" width="11.42578125" style="2" customWidth="1"/>
    <col min="4622" max="4622" width="14.28515625" style="2" bestFit="1" customWidth="1"/>
    <col min="4623" max="4853" width="11.42578125" style="2" customWidth="1"/>
    <col min="4854" max="4854" width="1.85546875" style="2" customWidth="1"/>
    <col min="4855" max="4855" width="47.140625" style="2" customWidth="1"/>
    <col min="4856" max="4856" width="19" style="2" customWidth="1"/>
    <col min="4857" max="4857" width="0" style="2" hidden="1" customWidth="1"/>
    <col min="4858" max="4858" width="18" style="2" customWidth="1"/>
    <col min="4859" max="4859" width="0" style="2" hidden="1" customWidth="1"/>
    <col min="4860" max="4860" width="8.85546875" style="2" customWidth="1"/>
    <col min="4861" max="4862" width="0" style="2" hidden="1"/>
    <col min="4863" max="4863" width="5.28515625" style="2" customWidth="1"/>
    <col min="4864" max="4864" width="59.140625" style="2" customWidth="1"/>
    <col min="4865" max="4865" width="19" style="2" customWidth="1"/>
    <col min="4866" max="4866" width="0" style="2" hidden="1" customWidth="1"/>
    <col min="4867" max="4867" width="18" style="2" customWidth="1"/>
    <col min="4868" max="4868" width="0" style="2" hidden="1" customWidth="1"/>
    <col min="4869" max="4869" width="10.7109375" style="2" customWidth="1"/>
    <col min="4870" max="4870" width="0" style="2" hidden="1" customWidth="1"/>
    <col min="4871" max="4871" width="17.42578125" style="2" bestFit="1" customWidth="1"/>
    <col min="4872" max="4872" width="0" style="2" hidden="1" customWidth="1"/>
    <col min="4873" max="4873" width="11.42578125" style="2" customWidth="1"/>
    <col min="4874" max="4876" width="0" style="2" hidden="1" customWidth="1"/>
    <col min="4877" max="4877" width="11.42578125" style="2" customWidth="1"/>
    <col min="4878" max="4878" width="14.28515625" style="2" bestFit="1" customWidth="1"/>
    <col min="4879" max="5109" width="11.42578125" style="2" customWidth="1"/>
    <col min="5110" max="5110" width="1.85546875" style="2" customWidth="1"/>
    <col min="5111" max="5111" width="47.140625" style="2" customWidth="1"/>
    <col min="5112" max="5112" width="19" style="2" customWidth="1"/>
    <col min="5113" max="5113" width="0" style="2" hidden="1" customWidth="1"/>
    <col min="5114" max="5114" width="18" style="2" customWidth="1"/>
    <col min="5115" max="5115" width="0" style="2" hidden="1" customWidth="1"/>
    <col min="5116" max="5116" width="8.85546875" style="2" customWidth="1"/>
    <col min="5117" max="5118" width="0" style="2" hidden="1"/>
    <col min="5119" max="5119" width="5.28515625" style="2" customWidth="1"/>
    <col min="5120" max="5120" width="59.140625" style="2" customWidth="1"/>
    <col min="5121" max="5121" width="19" style="2" customWidth="1"/>
    <col min="5122" max="5122" width="0" style="2" hidden="1" customWidth="1"/>
    <col min="5123" max="5123" width="18" style="2" customWidth="1"/>
    <col min="5124" max="5124" width="0" style="2" hidden="1" customWidth="1"/>
    <col min="5125" max="5125" width="10.7109375" style="2" customWidth="1"/>
    <col min="5126" max="5126" width="0" style="2" hidden="1" customWidth="1"/>
    <col min="5127" max="5127" width="17.42578125" style="2" bestFit="1" customWidth="1"/>
    <col min="5128" max="5128" width="0" style="2" hidden="1" customWidth="1"/>
    <col min="5129" max="5129" width="11.42578125" style="2" customWidth="1"/>
    <col min="5130" max="5132" width="0" style="2" hidden="1" customWidth="1"/>
    <col min="5133" max="5133" width="11.42578125" style="2" customWidth="1"/>
    <col min="5134" max="5134" width="14.28515625" style="2" bestFit="1" customWidth="1"/>
    <col min="5135" max="5365" width="11.42578125" style="2" customWidth="1"/>
    <col min="5366" max="5366" width="1.85546875" style="2" customWidth="1"/>
    <col min="5367" max="5367" width="47.140625" style="2" customWidth="1"/>
    <col min="5368" max="5368" width="19" style="2" customWidth="1"/>
    <col min="5369" max="5369" width="0" style="2" hidden="1" customWidth="1"/>
    <col min="5370" max="5370" width="18" style="2" customWidth="1"/>
    <col min="5371" max="5371" width="0" style="2" hidden="1" customWidth="1"/>
    <col min="5372" max="5372" width="8.85546875" style="2" customWidth="1"/>
    <col min="5373" max="5374" width="0" style="2" hidden="1"/>
    <col min="5375" max="5375" width="5.28515625" style="2" customWidth="1"/>
    <col min="5376" max="5376" width="59.140625" style="2" customWidth="1"/>
    <col min="5377" max="5377" width="19" style="2" customWidth="1"/>
    <col min="5378" max="5378" width="0" style="2" hidden="1" customWidth="1"/>
    <col min="5379" max="5379" width="18" style="2" customWidth="1"/>
    <col min="5380" max="5380" width="0" style="2" hidden="1" customWidth="1"/>
    <col min="5381" max="5381" width="10.7109375" style="2" customWidth="1"/>
    <col min="5382" max="5382" width="0" style="2" hidden="1" customWidth="1"/>
    <col min="5383" max="5383" width="17.42578125" style="2" bestFit="1" customWidth="1"/>
    <col min="5384" max="5384" width="0" style="2" hidden="1" customWidth="1"/>
    <col min="5385" max="5385" width="11.42578125" style="2" customWidth="1"/>
    <col min="5386" max="5388" width="0" style="2" hidden="1" customWidth="1"/>
    <col min="5389" max="5389" width="11.42578125" style="2" customWidth="1"/>
    <col min="5390" max="5390" width="14.28515625" style="2" bestFit="1" customWidth="1"/>
    <col min="5391" max="5621" width="11.42578125" style="2" customWidth="1"/>
    <col min="5622" max="5622" width="1.85546875" style="2" customWidth="1"/>
    <col min="5623" max="5623" width="47.140625" style="2" customWidth="1"/>
    <col min="5624" max="5624" width="19" style="2" customWidth="1"/>
    <col min="5625" max="5625" width="0" style="2" hidden="1" customWidth="1"/>
    <col min="5626" max="5626" width="18" style="2" customWidth="1"/>
    <col min="5627" max="5627" width="0" style="2" hidden="1" customWidth="1"/>
    <col min="5628" max="5628" width="8.85546875" style="2" customWidth="1"/>
    <col min="5629" max="5630" width="0" style="2" hidden="1"/>
    <col min="5631" max="5631" width="5.28515625" style="2" customWidth="1"/>
    <col min="5632" max="5632" width="59.140625" style="2" customWidth="1"/>
    <col min="5633" max="5633" width="19" style="2" customWidth="1"/>
    <col min="5634" max="5634" width="0" style="2" hidden="1" customWidth="1"/>
    <col min="5635" max="5635" width="18" style="2" customWidth="1"/>
    <col min="5636" max="5636" width="0" style="2" hidden="1" customWidth="1"/>
    <col min="5637" max="5637" width="10.7109375" style="2" customWidth="1"/>
    <col min="5638" max="5638" width="0" style="2" hidden="1" customWidth="1"/>
    <col min="5639" max="5639" width="17.42578125" style="2" bestFit="1" customWidth="1"/>
    <col min="5640" max="5640" width="0" style="2" hidden="1" customWidth="1"/>
    <col min="5641" max="5641" width="11.42578125" style="2" customWidth="1"/>
    <col min="5642" max="5644" width="0" style="2" hidden="1" customWidth="1"/>
    <col min="5645" max="5645" width="11.42578125" style="2" customWidth="1"/>
    <col min="5646" max="5646" width="14.28515625" style="2" bestFit="1" customWidth="1"/>
    <col min="5647" max="5877" width="11.42578125" style="2" customWidth="1"/>
    <col min="5878" max="5878" width="1.85546875" style="2" customWidth="1"/>
    <col min="5879" max="5879" width="47.140625" style="2" customWidth="1"/>
    <col min="5880" max="5880" width="19" style="2" customWidth="1"/>
    <col min="5881" max="5881" width="0" style="2" hidden="1" customWidth="1"/>
    <col min="5882" max="5882" width="18" style="2" customWidth="1"/>
    <col min="5883" max="5883" width="0" style="2" hidden="1" customWidth="1"/>
    <col min="5884" max="5884" width="8.85546875" style="2" customWidth="1"/>
    <col min="5885" max="5886" width="0" style="2" hidden="1"/>
    <col min="5887" max="5887" width="5.28515625" style="2" customWidth="1"/>
    <col min="5888" max="5888" width="59.140625" style="2" customWidth="1"/>
    <col min="5889" max="5889" width="19" style="2" customWidth="1"/>
    <col min="5890" max="5890" width="0" style="2" hidden="1" customWidth="1"/>
    <col min="5891" max="5891" width="18" style="2" customWidth="1"/>
    <col min="5892" max="5892" width="0" style="2" hidden="1" customWidth="1"/>
    <col min="5893" max="5893" width="10.7109375" style="2" customWidth="1"/>
    <col min="5894" max="5894" width="0" style="2" hidden="1" customWidth="1"/>
    <col min="5895" max="5895" width="17.42578125" style="2" bestFit="1" customWidth="1"/>
    <col min="5896" max="5896" width="0" style="2" hidden="1" customWidth="1"/>
    <col min="5897" max="5897" width="11.42578125" style="2" customWidth="1"/>
    <col min="5898" max="5900" width="0" style="2" hidden="1" customWidth="1"/>
    <col min="5901" max="5901" width="11.42578125" style="2" customWidth="1"/>
    <col min="5902" max="5902" width="14.28515625" style="2" bestFit="1" customWidth="1"/>
    <col min="5903" max="6133" width="11.42578125" style="2" customWidth="1"/>
    <col min="6134" max="6134" width="1.85546875" style="2" customWidth="1"/>
    <col min="6135" max="6135" width="47.140625" style="2" customWidth="1"/>
    <col min="6136" max="6136" width="19" style="2" customWidth="1"/>
    <col min="6137" max="6137" width="0" style="2" hidden="1" customWidth="1"/>
    <col min="6138" max="6138" width="18" style="2" customWidth="1"/>
    <col min="6139" max="6139" width="0" style="2" hidden="1" customWidth="1"/>
    <col min="6140" max="6140" width="8.85546875" style="2" customWidth="1"/>
    <col min="6141" max="6142" width="0" style="2" hidden="1"/>
    <col min="6143" max="6143" width="5.28515625" style="2" customWidth="1"/>
    <col min="6144" max="6144" width="59.140625" style="2" customWidth="1"/>
    <col min="6145" max="6145" width="19" style="2" customWidth="1"/>
    <col min="6146" max="6146" width="0" style="2" hidden="1" customWidth="1"/>
    <col min="6147" max="6147" width="18" style="2" customWidth="1"/>
    <col min="6148" max="6148" width="0" style="2" hidden="1" customWidth="1"/>
    <col min="6149" max="6149" width="10.7109375" style="2" customWidth="1"/>
    <col min="6150" max="6150" width="0" style="2" hidden="1" customWidth="1"/>
    <col min="6151" max="6151" width="17.42578125" style="2" bestFit="1" customWidth="1"/>
    <col min="6152" max="6152" width="0" style="2" hidden="1" customWidth="1"/>
    <col min="6153" max="6153" width="11.42578125" style="2" customWidth="1"/>
    <col min="6154" max="6156" width="0" style="2" hidden="1" customWidth="1"/>
    <col min="6157" max="6157" width="11.42578125" style="2" customWidth="1"/>
    <col min="6158" max="6158" width="14.28515625" style="2" bestFit="1" customWidth="1"/>
    <col min="6159" max="6389" width="11.42578125" style="2" customWidth="1"/>
    <col min="6390" max="6390" width="1.85546875" style="2" customWidth="1"/>
    <col min="6391" max="6391" width="47.140625" style="2" customWidth="1"/>
    <col min="6392" max="6392" width="19" style="2" customWidth="1"/>
    <col min="6393" max="6393" width="0" style="2" hidden="1" customWidth="1"/>
    <col min="6394" max="6394" width="18" style="2" customWidth="1"/>
    <col min="6395" max="6395" width="0" style="2" hidden="1" customWidth="1"/>
    <col min="6396" max="6396" width="8.85546875" style="2" customWidth="1"/>
    <col min="6397" max="6398" width="0" style="2" hidden="1"/>
    <col min="6399" max="6399" width="5.28515625" style="2" customWidth="1"/>
    <col min="6400" max="6400" width="59.140625" style="2" customWidth="1"/>
    <col min="6401" max="6401" width="19" style="2" customWidth="1"/>
    <col min="6402" max="6402" width="0" style="2" hidden="1" customWidth="1"/>
    <col min="6403" max="6403" width="18" style="2" customWidth="1"/>
    <col min="6404" max="6404" width="0" style="2" hidden="1" customWidth="1"/>
    <col min="6405" max="6405" width="10.7109375" style="2" customWidth="1"/>
    <col min="6406" max="6406" width="0" style="2" hidden="1" customWidth="1"/>
    <col min="6407" max="6407" width="17.42578125" style="2" bestFit="1" customWidth="1"/>
    <col min="6408" max="6408" width="0" style="2" hidden="1" customWidth="1"/>
    <col min="6409" max="6409" width="11.42578125" style="2" customWidth="1"/>
    <col min="6410" max="6412" width="0" style="2" hidden="1" customWidth="1"/>
    <col min="6413" max="6413" width="11.42578125" style="2" customWidth="1"/>
    <col min="6414" max="6414" width="14.28515625" style="2" bestFit="1" customWidth="1"/>
    <col min="6415" max="6645" width="11.42578125" style="2" customWidth="1"/>
    <col min="6646" max="6646" width="1.85546875" style="2" customWidth="1"/>
    <col min="6647" max="6647" width="47.140625" style="2" customWidth="1"/>
    <col min="6648" max="6648" width="19" style="2" customWidth="1"/>
    <col min="6649" max="6649" width="0" style="2" hidden="1" customWidth="1"/>
    <col min="6650" max="6650" width="18" style="2" customWidth="1"/>
    <col min="6651" max="6651" width="0" style="2" hidden="1" customWidth="1"/>
    <col min="6652" max="6652" width="8.85546875" style="2" customWidth="1"/>
    <col min="6653" max="6654" width="0" style="2" hidden="1"/>
    <col min="6655" max="6655" width="5.28515625" style="2" customWidth="1"/>
    <col min="6656" max="6656" width="59.140625" style="2" customWidth="1"/>
    <col min="6657" max="6657" width="19" style="2" customWidth="1"/>
    <col min="6658" max="6658" width="0" style="2" hidden="1" customWidth="1"/>
    <col min="6659" max="6659" width="18" style="2" customWidth="1"/>
    <col min="6660" max="6660" width="0" style="2" hidden="1" customWidth="1"/>
    <col min="6661" max="6661" width="10.7109375" style="2" customWidth="1"/>
    <col min="6662" max="6662" width="0" style="2" hidden="1" customWidth="1"/>
    <col min="6663" max="6663" width="17.42578125" style="2" bestFit="1" customWidth="1"/>
    <col min="6664" max="6664" width="0" style="2" hidden="1" customWidth="1"/>
    <col min="6665" max="6665" width="11.42578125" style="2" customWidth="1"/>
    <col min="6666" max="6668" width="0" style="2" hidden="1" customWidth="1"/>
    <col min="6669" max="6669" width="11.42578125" style="2" customWidth="1"/>
    <col min="6670" max="6670" width="14.28515625" style="2" bestFit="1" customWidth="1"/>
    <col min="6671" max="6901" width="11.42578125" style="2" customWidth="1"/>
    <col min="6902" max="6902" width="1.85546875" style="2" customWidth="1"/>
    <col min="6903" max="6903" width="47.140625" style="2" customWidth="1"/>
    <col min="6904" max="6904" width="19" style="2" customWidth="1"/>
    <col min="6905" max="6905" width="0" style="2" hidden="1" customWidth="1"/>
    <col min="6906" max="6906" width="18" style="2" customWidth="1"/>
    <col min="6907" max="6907" width="0" style="2" hidden="1" customWidth="1"/>
    <col min="6908" max="6908" width="8.85546875" style="2" customWidth="1"/>
    <col min="6909" max="6910" width="0" style="2" hidden="1"/>
    <col min="6911" max="6911" width="5.28515625" style="2" customWidth="1"/>
    <col min="6912" max="6912" width="59.140625" style="2" customWidth="1"/>
    <col min="6913" max="6913" width="19" style="2" customWidth="1"/>
    <col min="6914" max="6914" width="0" style="2" hidden="1" customWidth="1"/>
    <col min="6915" max="6915" width="18" style="2" customWidth="1"/>
    <col min="6916" max="6916" width="0" style="2" hidden="1" customWidth="1"/>
    <col min="6917" max="6917" width="10.7109375" style="2" customWidth="1"/>
    <col min="6918" max="6918" width="0" style="2" hidden="1" customWidth="1"/>
    <col min="6919" max="6919" width="17.42578125" style="2" bestFit="1" customWidth="1"/>
    <col min="6920" max="6920" width="0" style="2" hidden="1" customWidth="1"/>
    <col min="6921" max="6921" width="11.42578125" style="2" customWidth="1"/>
    <col min="6922" max="6924" width="0" style="2" hidden="1" customWidth="1"/>
    <col min="6925" max="6925" width="11.42578125" style="2" customWidth="1"/>
    <col min="6926" max="6926" width="14.28515625" style="2" bestFit="1" customWidth="1"/>
    <col min="6927" max="7157" width="11.42578125" style="2" customWidth="1"/>
    <col min="7158" max="7158" width="1.85546875" style="2" customWidth="1"/>
    <col min="7159" max="7159" width="47.140625" style="2" customWidth="1"/>
    <col min="7160" max="7160" width="19" style="2" customWidth="1"/>
    <col min="7161" max="7161" width="0" style="2" hidden="1" customWidth="1"/>
    <col min="7162" max="7162" width="18" style="2" customWidth="1"/>
    <col min="7163" max="7163" width="0" style="2" hidden="1" customWidth="1"/>
    <col min="7164" max="7164" width="8.85546875" style="2" customWidth="1"/>
    <col min="7165" max="7166" width="0" style="2" hidden="1"/>
    <col min="7167" max="7167" width="5.28515625" style="2" customWidth="1"/>
    <col min="7168" max="7168" width="59.140625" style="2" customWidth="1"/>
    <col min="7169" max="7169" width="19" style="2" customWidth="1"/>
    <col min="7170" max="7170" width="0" style="2" hidden="1" customWidth="1"/>
    <col min="7171" max="7171" width="18" style="2" customWidth="1"/>
    <col min="7172" max="7172" width="0" style="2" hidden="1" customWidth="1"/>
    <col min="7173" max="7173" width="10.7109375" style="2" customWidth="1"/>
    <col min="7174" max="7174" width="0" style="2" hidden="1" customWidth="1"/>
    <col min="7175" max="7175" width="17.42578125" style="2" bestFit="1" customWidth="1"/>
    <col min="7176" max="7176" width="0" style="2" hidden="1" customWidth="1"/>
    <col min="7177" max="7177" width="11.42578125" style="2" customWidth="1"/>
    <col min="7178" max="7180" width="0" style="2" hidden="1" customWidth="1"/>
    <col min="7181" max="7181" width="11.42578125" style="2" customWidth="1"/>
    <col min="7182" max="7182" width="14.28515625" style="2" bestFit="1" customWidth="1"/>
    <col min="7183" max="7413" width="11.42578125" style="2" customWidth="1"/>
    <col min="7414" max="7414" width="1.85546875" style="2" customWidth="1"/>
    <col min="7415" max="7415" width="47.140625" style="2" customWidth="1"/>
    <col min="7416" max="7416" width="19" style="2" customWidth="1"/>
    <col min="7417" max="7417" width="0" style="2" hidden="1" customWidth="1"/>
    <col min="7418" max="7418" width="18" style="2" customWidth="1"/>
    <col min="7419" max="7419" width="0" style="2" hidden="1" customWidth="1"/>
    <col min="7420" max="7420" width="8.85546875" style="2" customWidth="1"/>
    <col min="7421" max="7422" width="0" style="2" hidden="1"/>
    <col min="7423" max="7423" width="5.28515625" style="2" customWidth="1"/>
    <col min="7424" max="7424" width="59.140625" style="2" customWidth="1"/>
    <col min="7425" max="7425" width="19" style="2" customWidth="1"/>
    <col min="7426" max="7426" width="0" style="2" hidden="1" customWidth="1"/>
    <col min="7427" max="7427" width="18" style="2" customWidth="1"/>
    <col min="7428" max="7428" width="0" style="2" hidden="1" customWidth="1"/>
    <col min="7429" max="7429" width="10.7109375" style="2" customWidth="1"/>
    <col min="7430" max="7430" width="0" style="2" hidden="1" customWidth="1"/>
    <col min="7431" max="7431" width="17.42578125" style="2" bestFit="1" customWidth="1"/>
    <col min="7432" max="7432" width="0" style="2" hidden="1" customWidth="1"/>
    <col min="7433" max="7433" width="11.42578125" style="2" customWidth="1"/>
    <col min="7434" max="7436" width="0" style="2" hidden="1" customWidth="1"/>
    <col min="7437" max="7437" width="11.42578125" style="2" customWidth="1"/>
    <col min="7438" max="7438" width="14.28515625" style="2" bestFit="1" customWidth="1"/>
    <col min="7439" max="7669" width="11.42578125" style="2" customWidth="1"/>
    <col min="7670" max="7670" width="1.85546875" style="2" customWidth="1"/>
    <col min="7671" max="7671" width="47.140625" style="2" customWidth="1"/>
    <col min="7672" max="7672" width="19" style="2" customWidth="1"/>
    <col min="7673" max="7673" width="0" style="2" hidden="1" customWidth="1"/>
    <col min="7674" max="7674" width="18" style="2" customWidth="1"/>
    <col min="7675" max="7675" width="0" style="2" hidden="1" customWidth="1"/>
    <col min="7676" max="7676" width="8.85546875" style="2" customWidth="1"/>
    <col min="7677" max="7678" width="0" style="2" hidden="1"/>
    <col min="7679" max="7679" width="5.28515625" style="2" customWidth="1"/>
    <col min="7680" max="7680" width="59.140625" style="2" customWidth="1"/>
    <col min="7681" max="7681" width="19" style="2" customWidth="1"/>
    <col min="7682" max="7682" width="0" style="2" hidden="1" customWidth="1"/>
    <col min="7683" max="7683" width="18" style="2" customWidth="1"/>
    <col min="7684" max="7684" width="0" style="2" hidden="1" customWidth="1"/>
    <col min="7685" max="7685" width="10.7109375" style="2" customWidth="1"/>
    <col min="7686" max="7686" width="0" style="2" hidden="1" customWidth="1"/>
    <col min="7687" max="7687" width="17.42578125" style="2" bestFit="1" customWidth="1"/>
    <col min="7688" max="7688" width="0" style="2" hidden="1" customWidth="1"/>
    <col min="7689" max="7689" width="11.42578125" style="2" customWidth="1"/>
    <col min="7690" max="7692" width="0" style="2" hidden="1" customWidth="1"/>
    <col min="7693" max="7693" width="11.42578125" style="2" customWidth="1"/>
    <col min="7694" max="7694" width="14.28515625" style="2" bestFit="1" customWidth="1"/>
    <col min="7695" max="7925" width="11.42578125" style="2" customWidth="1"/>
    <col min="7926" max="7926" width="1.85546875" style="2" customWidth="1"/>
    <col min="7927" max="7927" width="47.140625" style="2" customWidth="1"/>
    <col min="7928" max="7928" width="19" style="2" customWidth="1"/>
    <col min="7929" max="7929" width="0" style="2" hidden="1" customWidth="1"/>
    <col min="7930" max="7930" width="18" style="2" customWidth="1"/>
    <col min="7931" max="7931" width="0" style="2" hidden="1" customWidth="1"/>
    <col min="7932" max="7932" width="8.85546875" style="2" customWidth="1"/>
    <col min="7933" max="7934" width="0" style="2" hidden="1"/>
    <col min="7935" max="7935" width="5.28515625" style="2" customWidth="1"/>
    <col min="7936" max="7936" width="59.140625" style="2" customWidth="1"/>
    <col min="7937" max="7937" width="19" style="2" customWidth="1"/>
    <col min="7938" max="7938" width="0" style="2" hidden="1" customWidth="1"/>
    <col min="7939" max="7939" width="18" style="2" customWidth="1"/>
    <col min="7940" max="7940" width="0" style="2" hidden="1" customWidth="1"/>
    <col min="7941" max="7941" width="10.7109375" style="2" customWidth="1"/>
    <col min="7942" max="7942" width="0" style="2" hidden="1" customWidth="1"/>
    <col min="7943" max="7943" width="17.42578125" style="2" bestFit="1" customWidth="1"/>
    <col min="7944" max="7944" width="0" style="2" hidden="1" customWidth="1"/>
    <col min="7945" max="7945" width="11.42578125" style="2" customWidth="1"/>
    <col min="7946" max="7948" width="0" style="2" hidden="1" customWidth="1"/>
    <col min="7949" max="7949" width="11.42578125" style="2" customWidth="1"/>
    <col min="7950" max="7950" width="14.28515625" style="2" bestFit="1" customWidth="1"/>
    <col min="7951" max="8181" width="11.42578125" style="2" customWidth="1"/>
    <col min="8182" max="8182" width="1.85546875" style="2" customWidth="1"/>
    <col min="8183" max="8183" width="47.140625" style="2" customWidth="1"/>
    <col min="8184" max="8184" width="19" style="2" customWidth="1"/>
    <col min="8185" max="8185" width="0" style="2" hidden="1" customWidth="1"/>
    <col min="8186" max="8186" width="18" style="2" customWidth="1"/>
    <col min="8187" max="8187" width="0" style="2" hidden="1" customWidth="1"/>
    <col min="8188" max="8188" width="8.85546875" style="2" customWidth="1"/>
    <col min="8189" max="8190" width="0" style="2" hidden="1"/>
    <col min="8191" max="8191" width="5.28515625" style="2" customWidth="1"/>
    <col min="8192" max="8192" width="59.140625" style="2" customWidth="1"/>
    <col min="8193" max="8193" width="19" style="2" customWidth="1"/>
    <col min="8194" max="8194" width="0" style="2" hidden="1" customWidth="1"/>
    <col min="8195" max="8195" width="18" style="2" customWidth="1"/>
    <col min="8196" max="8196" width="0" style="2" hidden="1" customWidth="1"/>
    <col min="8197" max="8197" width="10.7109375" style="2" customWidth="1"/>
    <col min="8198" max="8198" width="0" style="2" hidden="1" customWidth="1"/>
    <col min="8199" max="8199" width="17.42578125" style="2" bestFit="1" customWidth="1"/>
    <col min="8200" max="8200" width="0" style="2" hidden="1" customWidth="1"/>
    <col min="8201" max="8201" width="11.42578125" style="2" customWidth="1"/>
    <col min="8202" max="8204" width="0" style="2" hidden="1" customWidth="1"/>
    <col min="8205" max="8205" width="11.42578125" style="2" customWidth="1"/>
    <col min="8206" max="8206" width="14.28515625" style="2" bestFit="1" customWidth="1"/>
    <col min="8207" max="8437" width="11.42578125" style="2" customWidth="1"/>
    <col min="8438" max="8438" width="1.85546875" style="2" customWidth="1"/>
    <col min="8439" max="8439" width="47.140625" style="2" customWidth="1"/>
    <col min="8440" max="8440" width="19" style="2" customWidth="1"/>
    <col min="8441" max="8441" width="0" style="2" hidden="1" customWidth="1"/>
    <col min="8442" max="8442" width="18" style="2" customWidth="1"/>
    <col min="8443" max="8443" width="0" style="2" hidden="1" customWidth="1"/>
    <col min="8444" max="8444" width="8.85546875" style="2" customWidth="1"/>
    <col min="8445" max="8446" width="0" style="2" hidden="1"/>
    <col min="8447" max="8447" width="5.28515625" style="2" customWidth="1"/>
    <col min="8448" max="8448" width="59.140625" style="2" customWidth="1"/>
    <col min="8449" max="8449" width="19" style="2" customWidth="1"/>
    <col min="8450" max="8450" width="0" style="2" hidden="1" customWidth="1"/>
    <col min="8451" max="8451" width="18" style="2" customWidth="1"/>
    <col min="8452" max="8452" width="0" style="2" hidden="1" customWidth="1"/>
    <col min="8453" max="8453" width="10.7109375" style="2" customWidth="1"/>
    <col min="8454" max="8454" width="0" style="2" hidden="1" customWidth="1"/>
    <col min="8455" max="8455" width="17.42578125" style="2" bestFit="1" customWidth="1"/>
    <col min="8456" max="8456" width="0" style="2" hidden="1" customWidth="1"/>
    <col min="8457" max="8457" width="11.42578125" style="2" customWidth="1"/>
    <col min="8458" max="8460" width="0" style="2" hidden="1" customWidth="1"/>
    <col min="8461" max="8461" width="11.42578125" style="2" customWidth="1"/>
    <col min="8462" max="8462" width="14.28515625" style="2" bestFit="1" customWidth="1"/>
    <col min="8463" max="8693" width="11.42578125" style="2" customWidth="1"/>
    <col min="8694" max="8694" width="1.85546875" style="2" customWidth="1"/>
    <col min="8695" max="8695" width="47.140625" style="2" customWidth="1"/>
    <col min="8696" max="8696" width="19" style="2" customWidth="1"/>
    <col min="8697" max="8697" width="0" style="2" hidden="1" customWidth="1"/>
    <col min="8698" max="8698" width="18" style="2" customWidth="1"/>
    <col min="8699" max="8699" width="0" style="2" hidden="1" customWidth="1"/>
    <col min="8700" max="8700" width="8.85546875" style="2" customWidth="1"/>
    <col min="8701" max="8702" width="0" style="2" hidden="1"/>
    <col min="8703" max="8703" width="5.28515625" style="2" customWidth="1"/>
    <col min="8704" max="8704" width="59.140625" style="2" customWidth="1"/>
    <col min="8705" max="8705" width="19" style="2" customWidth="1"/>
    <col min="8706" max="8706" width="0" style="2" hidden="1" customWidth="1"/>
    <col min="8707" max="8707" width="18" style="2" customWidth="1"/>
    <col min="8708" max="8708" width="0" style="2" hidden="1" customWidth="1"/>
    <col min="8709" max="8709" width="10.7109375" style="2" customWidth="1"/>
    <col min="8710" max="8710" width="0" style="2" hidden="1" customWidth="1"/>
    <col min="8711" max="8711" width="17.42578125" style="2" bestFit="1" customWidth="1"/>
    <col min="8712" max="8712" width="0" style="2" hidden="1" customWidth="1"/>
    <col min="8713" max="8713" width="11.42578125" style="2" customWidth="1"/>
    <col min="8714" max="8716" width="0" style="2" hidden="1" customWidth="1"/>
    <col min="8717" max="8717" width="11.42578125" style="2" customWidth="1"/>
    <col min="8718" max="8718" width="14.28515625" style="2" bestFit="1" customWidth="1"/>
    <col min="8719" max="8949" width="11.42578125" style="2" customWidth="1"/>
    <col min="8950" max="8950" width="1.85546875" style="2" customWidth="1"/>
    <col min="8951" max="8951" width="47.140625" style="2" customWidth="1"/>
    <col min="8952" max="8952" width="19" style="2" customWidth="1"/>
    <col min="8953" max="8953" width="0" style="2" hidden="1" customWidth="1"/>
    <col min="8954" max="8954" width="18" style="2" customWidth="1"/>
    <col min="8955" max="8955" width="0" style="2" hidden="1" customWidth="1"/>
    <col min="8956" max="8956" width="8.85546875" style="2" customWidth="1"/>
    <col min="8957" max="8958" width="0" style="2" hidden="1"/>
    <col min="8959" max="8959" width="5.28515625" style="2" customWidth="1"/>
    <col min="8960" max="8960" width="59.140625" style="2" customWidth="1"/>
    <col min="8961" max="8961" width="19" style="2" customWidth="1"/>
    <col min="8962" max="8962" width="0" style="2" hidden="1" customWidth="1"/>
    <col min="8963" max="8963" width="18" style="2" customWidth="1"/>
    <col min="8964" max="8964" width="0" style="2" hidden="1" customWidth="1"/>
    <col min="8965" max="8965" width="10.7109375" style="2" customWidth="1"/>
    <col min="8966" max="8966" width="0" style="2" hidden="1" customWidth="1"/>
    <col min="8967" max="8967" width="17.42578125" style="2" bestFit="1" customWidth="1"/>
    <col min="8968" max="8968" width="0" style="2" hidden="1" customWidth="1"/>
    <col min="8969" max="8969" width="11.42578125" style="2" customWidth="1"/>
    <col min="8970" max="8972" width="0" style="2" hidden="1" customWidth="1"/>
    <col min="8973" max="8973" width="11.42578125" style="2" customWidth="1"/>
    <col min="8974" max="8974" width="14.28515625" style="2" bestFit="1" customWidth="1"/>
    <col min="8975" max="9205" width="11.42578125" style="2" customWidth="1"/>
    <col min="9206" max="9206" width="1.85546875" style="2" customWidth="1"/>
    <col min="9207" max="9207" width="47.140625" style="2" customWidth="1"/>
    <col min="9208" max="9208" width="19" style="2" customWidth="1"/>
    <col min="9209" max="9209" width="0" style="2" hidden="1" customWidth="1"/>
    <col min="9210" max="9210" width="18" style="2" customWidth="1"/>
    <col min="9211" max="9211" width="0" style="2" hidden="1" customWidth="1"/>
    <col min="9212" max="9212" width="8.85546875" style="2" customWidth="1"/>
    <col min="9213" max="9214" width="0" style="2" hidden="1"/>
    <col min="9215" max="9215" width="5.28515625" style="2" customWidth="1"/>
    <col min="9216" max="9216" width="59.140625" style="2" customWidth="1"/>
    <col min="9217" max="9217" width="19" style="2" customWidth="1"/>
    <col min="9218" max="9218" width="0" style="2" hidden="1" customWidth="1"/>
    <col min="9219" max="9219" width="18" style="2" customWidth="1"/>
    <col min="9220" max="9220" width="0" style="2" hidden="1" customWidth="1"/>
    <col min="9221" max="9221" width="10.7109375" style="2" customWidth="1"/>
    <col min="9222" max="9222" width="0" style="2" hidden="1" customWidth="1"/>
    <col min="9223" max="9223" width="17.42578125" style="2" bestFit="1" customWidth="1"/>
    <col min="9224" max="9224" width="0" style="2" hidden="1" customWidth="1"/>
    <col min="9225" max="9225" width="11.42578125" style="2" customWidth="1"/>
    <col min="9226" max="9228" width="0" style="2" hidden="1" customWidth="1"/>
    <col min="9229" max="9229" width="11.42578125" style="2" customWidth="1"/>
    <col min="9230" max="9230" width="14.28515625" style="2" bestFit="1" customWidth="1"/>
    <col min="9231" max="9461" width="11.42578125" style="2" customWidth="1"/>
    <col min="9462" max="9462" width="1.85546875" style="2" customWidth="1"/>
    <col min="9463" max="9463" width="47.140625" style="2" customWidth="1"/>
    <col min="9464" max="9464" width="19" style="2" customWidth="1"/>
    <col min="9465" max="9465" width="0" style="2" hidden="1" customWidth="1"/>
    <col min="9466" max="9466" width="18" style="2" customWidth="1"/>
    <col min="9467" max="9467" width="0" style="2" hidden="1" customWidth="1"/>
    <col min="9468" max="9468" width="8.85546875" style="2" customWidth="1"/>
    <col min="9469" max="9470" width="0" style="2" hidden="1"/>
    <col min="9471" max="9471" width="5.28515625" style="2" customWidth="1"/>
    <col min="9472" max="9472" width="59.140625" style="2" customWidth="1"/>
    <col min="9473" max="9473" width="19" style="2" customWidth="1"/>
    <col min="9474" max="9474" width="0" style="2" hidden="1" customWidth="1"/>
    <col min="9475" max="9475" width="18" style="2" customWidth="1"/>
    <col min="9476" max="9476" width="0" style="2" hidden="1" customWidth="1"/>
    <col min="9477" max="9477" width="10.7109375" style="2" customWidth="1"/>
    <col min="9478" max="9478" width="0" style="2" hidden="1" customWidth="1"/>
    <col min="9479" max="9479" width="17.42578125" style="2" bestFit="1" customWidth="1"/>
    <col min="9480" max="9480" width="0" style="2" hidden="1" customWidth="1"/>
    <col min="9481" max="9481" width="11.42578125" style="2" customWidth="1"/>
    <col min="9482" max="9484" width="0" style="2" hidden="1" customWidth="1"/>
    <col min="9485" max="9485" width="11.42578125" style="2" customWidth="1"/>
    <col min="9486" max="9486" width="14.28515625" style="2" bestFit="1" customWidth="1"/>
    <col min="9487" max="9717" width="11.42578125" style="2" customWidth="1"/>
    <col min="9718" max="9718" width="1.85546875" style="2" customWidth="1"/>
    <col min="9719" max="9719" width="47.140625" style="2" customWidth="1"/>
    <col min="9720" max="9720" width="19" style="2" customWidth="1"/>
    <col min="9721" max="9721" width="0" style="2" hidden="1" customWidth="1"/>
    <col min="9722" max="9722" width="18" style="2" customWidth="1"/>
    <col min="9723" max="9723" width="0" style="2" hidden="1" customWidth="1"/>
    <col min="9724" max="9724" width="8.85546875" style="2" customWidth="1"/>
    <col min="9725" max="9726" width="0" style="2" hidden="1"/>
    <col min="9727" max="9727" width="5.28515625" style="2" customWidth="1"/>
    <col min="9728" max="9728" width="59.140625" style="2" customWidth="1"/>
    <col min="9729" max="9729" width="19" style="2" customWidth="1"/>
    <col min="9730" max="9730" width="0" style="2" hidden="1" customWidth="1"/>
    <col min="9731" max="9731" width="18" style="2" customWidth="1"/>
    <col min="9732" max="9732" width="0" style="2" hidden="1" customWidth="1"/>
    <col min="9733" max="9733" width="10.7109375" style="2" customWidth="1"/>
    <col min="9734" max="9734" width="0" style="2" hidden="1" customWidth="1"/>
    <col min="9735" max="9735" width="17.42578125" style="2" bestFit="1" customWidth="1"/>
    <col min="9736" max="9736" width="0" style="2" hidden="1" customWidth="1"/>
    <col min="9737" max="9737" width="11.42578125" style="2" customWidth="1"/>
    <col min="9738" max="9740" width="0" style="2" hidden="1" customWidth="1"/>
    <col min="9741" max="9741" width="11.42578125" style="2" customWidth="1"/>
    <col min="9742" max="9742" width="14.28515625" style="2" bestFit="1" customWidth="1"/>
    <col min="9743" max="9973" width="11.42578125" style="2" customWidth="1"/>
    <col min="9974" max="9974" width="1.85546875" style="2" customWidth="1"/>
    <col min="9975" max="9975" width="47.140625" style="2" customWidth="1"/>
    <col min="9976" max="9976" width="19" style="2" customWidth="1"/>
    <col min="9977" max="9977" width="0" style="2" hidden="1" customWidth="1"/>
    <col min="9978" max="9978" width="18" style="2" customWidth="1"/>
    <col min="9979" max="9979" width="0" style="2" hidden="1" customWidth="1"/>
    <col min="9980" max="9980" width="8.85546875" style="2" customWidth="1"/>
    <col min="9981" max="9982" width="0" style="2" hidden="1"/>
    <col min="9983" max="9983" width="5.28515625" style="2" customWidth="1"/>
    <col min="9984" max="9984" width="59.140625" style="2" customWidth="1"/>
    <col min="9985" max="9985" width="19" style="2" customWidth="1"/>
    <col min="9986" max="9986" width="0" style="2" hidden="1" customWidth="1"/>
    <col min="9987" max="9987" width="18" style="2" customWidth="1"/>
    <col min="9988" max="9988" width="0" style="2" hidden="1" customWidth="1"/>
    <col min="9989" max="9989" width="10.7109375" style="2" customWidth="1"/>
    <col min="9990" max="9990" width="0" style="2" hidden="1" customWidth="1"/>
    <col min="9991" max="9991" width="17.42578125" style="2" bestFit="1" customWidth="1"/>
    <col min="9992" max="9992" width="0" style="2" hidden="1" customWidth="1"/>
    <col min="9993" max="9993" width="11.42578125" style="2" customWidth="1"/>
    <col min="9994" max="9996" width="0" style="2" hidden="1" customWidth="1"/>
    <col min="9997" max="9997" width="11.42578125" style="2" customWidth="1"/>
    <col min="9998" max="9998" width="14.28515625" style="2" bestFit="1" customWidth="1"/>
    <col min="9999" max="10229" width="11.42578125" style="2" customWidth="1"/>
    <col min="10230" max="10230" width="1.85546875" style="2" customWidth="1"/>
    <col min="10231" max="10231" width="47.140625" style="2" customWidth="1"/>
    <col min="10232" max="10232" width="19" style="2" customWidth="1"/>
    <col min="10233" max="10233" width="0" style="2" hidden="1" customWidth="1"/>
    <col min="10234" max="10234" width="18" style="2" customWidth="1"/>
    <col min="10235" max="10235" width="0" style="2" hidden="1" customWidth="1"/>
    <col min="10236" max="10236" width="8.85546875" style="2" customWidth="1"/>
    <col min="10237" max="10238" width="0" style="2" hidden="1"/>
    <col min="10239" max="10239" width="5.28515625" style="2" customWidth="1"/>
    <col min="10240" max="10240" width="59.140625" style="2" customWidth="1"/>
    <col min="10241" max="10241" width="19" style="2" customWidth="1"/>
    <col min="10242" max="10242" width="0" style="2" hidden="1" customWidth="1"/>
    <col min="10243" max="10243" width="18" style="2" customWidth="1"/>
    <col min="10244" max="10244" width="0" style="2" hidden="1" customWidth="1"/>
    <col min="10245" max="10245" width="10.7109375" style="2" customWidth="1"/>
    <col min="10246" max="10246" width="0" style="2" hidden="1" customWidth="1"/>
    <col min="10247" max="10247" width="17.42578125" style="2" bestFit="1" customWidth="1"/>
    <col min="10248" max="10248" width="0" style="2" hidden="1" customWidth="1"/>
    <col min="10249" max="10249" width="11.42578125" style="2" customWidth="1"/>
    <col min="10250" max="10252" width="0" style="2" hidden="1" customWidth="1"/>
    <col min="10253" max="10253" width="11.42578125" style="2" customWidth="1"/>
    <col min="10254" max="10254" width="14.28515625" style="2" bestFit="1" customWidth="1"/>
    <col min="10255" max="10485" width="11.42578125" style="2" customWidth="1"/>
    <col min="10486" max="10486" width="1.85546875" style="2" customWidth="1"/>
    <col min="10487" max="10487" width="47.140625" style="2" customWidth="1"/>
    <col min="10488" max="10488" width="19" style="2" customWidth="1"/>
    <col min="10489" max="10489" width="0" style="2" hidden="1" customWidth="1"/>
    <col min="10490" max="10490" width="18" style="2" customWidth="1"/>
    <col min="10491" max="10491" width="0" style="2" hidden="1" customWidth="1"/>
    <col min="10492" max="10492" width="8.85546875" style="2" customWidth="1"/>
    <col min="10493" max="10494" width="0" style="2" hidden="1"/>
    <col min="10495" max="10495" width="5.28515625" style="2" customWidth="1"/>
    <col min="10496" max="10496" width="59.140625" style="2" customWidth="1"/>
    <col min="10497" max="10497" width="19" style="2" customWidth="1"/>
    <col min="10498" max="10498" width="0" style="2" hidden="1" customWidth="1"/>
    <col min="10499" max="10499" width="18" style="2" customWidth="1"/>
    <col min="10500" max="10500" width="0" style="2" hidden="1" customWidth="1"/>
    <col min="10501" max="10501" width="10.7109375" style="2" customWidth="1"/>
    <col min="10502" max="10502" width="0" style="2" hidden="1" customWidth="1"/>
    <col min="10503" max="10503" width="17.42578125" style="2" bestFit="1" customWidth="1"/>
    <col min="10504" max="10504" width="0" style="2" hidden="1" customWidth="1"/>
    <col min="10505" max="10505" width="11.42578125" style="2" customWidth="1"/>
    <col min="10506" max="10508" width="0" style="2" hidden="1" customWidth="1"/>
    <col min="10509" max="10509" width="11.42578125" style="2" customWidth="1"/>
    <col min="10510" max="10510" width="14.28515625" style="2" bestFit="1" customWidth="1"/>
    <col min="10511" max="10741" width="11.42578125" style="2" customWidth="1"/>
    <col min="10742" max="10742" width="1.85546875" style="2" customWidth="1"/>
    <col min="10743" max="10743" width="47.140625" style="2" customWidth="1"/>
    <col min="10744" max="10744" width="19" style="2" customWidth="1"/>
    <col min="10745" max="10745" width="0" style="2" hidden="1" customWidth="1"/>
    <col min="10746" max="10746" width="18" style="2" customWidth="1"/>
    <col min="10747" max="10747" width="0" style="2" hidden="1" customWidth="1"/>
    <col min="10748" max="10748" width="8.85546875" style="2" customWidth="1"/>
    <col min="10749" max="10750" width="0" style="2" hidden="1"/>
    <col min="10751" max="10751" width="5.28515625" style="2" customWidth="1"/>
    <col min="10752" max="10752" width="59.140625" style="2" customWidth="1"/>
    <col min="10753" max="10753" width="19" style="2" customWidth="1"/>
    <col min="10754" max="10754" width="0" style="2" hidden="1" customWidth="1"/>
    <col min="10755" max="10755" width="18" style="2" customWidth="1"/>
    <col min="10756" max="10756" width="0" style="2" hidden="1" customWidth="1"/>
    <col min="10757" max="10757" width="10.7109375" style="2" customWidth="1"/>
    <col min="10758" max="10758" width="0" style="2" hidden="1" customWidth="1"/>
    <col min="10759" max="10759" width="17.42578125" style="2" bestFit="1" customWidth="1"/>
    <col min="10760" max="10760" width="0" style="2" hidden="1" customWidth="1"/>
    <col min="10761" max="10761" width="11.42578125" style="2" customWidth="1"/>
    <col min="10762" max="10764" width="0" style="2" hidden="1" customWidth="1"/>
    <col min="10765" max="10765" width="11.42578125" style="2" customWidth="1"/>
    <col min="10766" max="10766" width="14.28515625" style="2" bestFit="1" customWidth="1"/>
    <col min="10767" max="10997" width="11.42578125" style="2" customWidth="1"/>
    <col min="10998" max="10998" width="1.85546875" style="2" customWidth="1"/>
    <col min="10999" max="10999" width="47.140625" style="2" customWidth="1"/>
    <col min="11000" max="11000" width="19" style="2" customWidth="1"/>
    <col min="11001" max="11001" width="0" style="2" hidden="1" customWidth="1"/>
    <col min="11002" max="11002" width="18" style="2" customWidth="1"/>
    <col min="11003" max="11003" width="0" style="2" hidden="1" customWidth="1"/>
    <col min="11004" max="11004" width="8.85546875" style="2" customWidth="1"/>
    <col min="11005" max="11006" width="0" style="2" hidden="1"/>
    <col min="11007" max="11007" width="5.28515625" style="2" customWidth="1"/>
    <col min="11008" max="11008" width="59.140625" style="2" customWidth="1"/>
    <col min="11009" max="11009" width="19" style="2" customWidth="1"/>
    <col min="11010" max="11010" width="0" style="2" hidden="1" customWidth="1"/>
    <col min="11011" max="11011" width="18" style="2" customWidth="1"/>
    <col min="11012" max="11012" width="0" style="2" hidden="1" customWidth="1"/>
    <col min="11013" max="11013" width="10.7109375" style="2" customWidth="1"/>
    <col min="11014" max="11014" width="0" style="2" hidden="1" customWidth="1"/>
    <col min="11015" max="11015" width="17.42578125" style="2" bestFit="1" customWidth="1"/>
    <col min="11016" max="11016" width="0" style="2" hidden="1" customWidth="1"/>
    <col min="11017" max="11017" width="11.42578125" style="2" customWidth="1"/>
    <col min="11018" max="11020" width="0" style="2" hidden="1" customWidth="1"/>
    <col min="11021" max="11021" width="11.42578125" style="2" customWidth="1"/>
    <col min="11022" max="11022" width="14.28515625" style="2" bestFit="1" customWidth="1"/>
    <col min="11023" max="11253" width="11.42578125" style="2" customWidth="1"/>
    <col min="11254" max="11254" width="1.85546875" style="2" customWidth="1"/>
    <col min="11255" max="11255" width="47.140625" style="2" customWidth="1"/>
    <col min="11256" max="11256" width="19" style="2" customWidth="1"/>
    <col min="11257" max="11257" width="0" style="2" hidden="1" customWidth="1"/>
    <col min="11258" max="11258" width="18" style="2" customWidth="1"/>
    <col min="11259" max="11259" width="0" style="2" hidden="1" customWidth="1"/>
    <col min="11260" max="11260" width="8.85546875" style="2" customWidth="1"/>
    <col min="11261" max="11262" width="0" style="2" hidden="1"/>
    <col min="11263" max="11263" width="5.28515625" style="2" customWidth="1"/>
    <col min="11264" max="11264" width="59.140625" style="2" customWidth="1"/>
    <col min="11265" max="11265" width="19" style="2" customWidth="1"/>
    <col min="11266" max="11266" width="0" style="2" hidden="1" customWidth="1"/>
    <col min="11267" max="11267" width="18" style="2" customWidth="1"/>
    <col min="11268" max="11268" width="0" style="2" hidden="1" customWidth="1"/>
    <col min="11269" max="11269" width="10.7109375" style="2" customWidth="1"/>
    <col min="11270" max="11270" width="0" style="2" hidden="1" customWidth="1"/>
    <col min="11271" max="11271" width="17.42578125" style="2" bestFit="1" customWidth="1"/>
    <col min="11272" max="11272" width="0" style="2" hidden="1" customWidth="1"/>
    <col min="11273" max="11273" width="11.42578125" style="2" customWidth="1"/>
    <col min="11274" max="11276" width="0" style="2" hidden="1" customWidth="1"/>
    <col min="11277" max="11277" width="11.42578125" style="2" customWidth="1"/>
    <col min="11278" max="11278" width="14.28515625" style="2" bestFit="1" customWidth="1"/>
    <col min="11279" max="11509" width="11.42578125" style="2" customWidth="1"/>
    <col min="11510" max="11510" width="1.85546875" style="2" customWidth="1"/>
    <col min="11511" max="11511" width="47.140625" style="2" customWidth="1"/>
    <col min="11512" max="11512" width="19" style="2" customWidth="1"/>
    <col min="11513" max="11513" width="0" style="2" hidden="1" customWidth="1"/>
    <col min="11514" max="11514" width="18" style="2" customWidth="1"/>
    <col min="11515" max="11515" width="0" style="2" hidden="1" customWidth="1"/>
    <col min="11516" max="11516" width="8.85546875" style="2" customWidth="1"/>
    <col min="11517" max="11518" width="0" style="2" hidden="1"/>
    <col min="11519" max="11519" width="5.28515625" style="2" customWidth="1"/>
    <col min="11520" max="11520" width="59.140625" style="2" customWidth="1"/>
    <col min="11521" max="11521" width="19" style="2" customWidth="1"/>
    <col min="11522" max="11522" width="0" style="2" hidden="1" customWidth="1"/>
    <col min="11523" max="11523" width="18" style="2" customWidth="1"/>
    <col min="11524" max="11524" width="0" style="2" hidden="1" customWidth="1"/>
    <col min="11525" max="11525" width="10.7109375" style="2" customWidth="1"/>
    <col min="11526" max="11526" width="0" style="2" hidden="1" customWidth="1"/>
    <col min="11527" max="11527" width="17.42578125" style="2" bestFit="1" customWidth="1"/>
    <col min="11528" max="11528" width="0" style="2" hidden="1" customWidth="1"/>
    <col min="11529" max="11529" width="11.42578125" style="2" customWidth="1"/>
    <col min="11530" max="11532" width="0" style="2" hidden="1" customWidth="1"/>
    <col min="11533" max="11533" width="11.42578125" style="2" customWidth="1"/>
    <col min="11534" max="11534" width="14.28515625" style="2" bestFit="1" customWidth="1"/>
    <col min="11535" max="11765" width="11.42578125" style="2" customWidth="1"/>
    <col min="11766" max="11766" width="1.85546875" style="2" customWidth="1"/>
    <col min="11767" max="11767" width="47.140625" style="2" customWidth="1"/>
    <col min="11768" max="11768" width="19" style="2" customWidth="1"/>
    <col min="11769" max="11769" width="0" style="2" hidden="1" customWidth="1"/>
    <col min="11770" max="11770" width="18" style="2" customWidth="1"/>
    <col min="11771" max="11771" width="0" style="2" hidden="1" customWidth="1"/>
    <col min="11772" max="11772" width="8.85546875" style="2" customWidth="1"/>
    <col min="11773" max="11774" width="0" style="2" hidden="1"/>
    <col min="11775" max="11775" width="5.28515625" style="2" customWidth="1"/>
    <col min="11776" max="11776" width="59.140625" style="2" customWidth="1"/>
    <col min="11777" max="11777" width="19" style="2" customWidth="1"/>
    <col min="11778" max="11778" width="0" style="2" hidden="1" customWidth="1"/>
    <col min="11779" max="11779" width="18" style="2" customWidth="1"/>
    <col min="11780" max="11780" width="0" style="2" hidden="1" customWidth="1"/>
    <col min="11781" max="11781" width="10.7109375" style="2" customWidth="1"/>
    <col min="11782" max="11782" width="0" style="2" hidden="1" customWidth="1"/>
    <col min="11783" max="11783" width="17.42578125" style="2" bestFit="1" customWidth="1"/>
    <col min="11784" max="11784" width="0" style="2" hidden="1" customWidth="1"/>
    <col min="11785" max="11785" width="11.42578125" style="2" customWidth="1"/>
    <col min="11786" max="11788" width="0" style="2" hidden="1" customWidth="1"/>
    <col min="11789" max="11789" width="11.42578125" style="2" customWidth="1"/>
    <col min="11790" max="11790" width="14.28515625" style="2" bestFit="1" customWidth="1"/>
    <col min="11791" max="12021" width="11.42578125" style="2" customWidth="1"/>
    <col min="12022" max="12022" width="1.85546875" style="2" customWidth="1"/>
    <col min="12023" max="12023" width="47.140625" style="2" customWidth="1"/>
    <col min="12024" max="12024" width="19" style="2" customWidth="1"/>
    <col min="12025" max="12025" width="0" style="2" hidden="1" customWidth="1"/>
    <col min="12026" max="12026" width="18" style="2" customWidth="1"/>
    <col min="12027" max="12027" width="0" style="2" hidden="1" customWidth="1"/>
    <col min="12028" max="12028" width="8.85546875" style="2" customWidth="1"/>
    <col min="12029" max="12030" width="0" style="2" hidden="1"/>
    <col min="12031" max="12031" width="5.28515625" style="2" customWidth="1"/>
    <col min="12032" max="12032" width="59.140625" style="2" customWidth="1"/>
    <col min="12033" max="12033" width="19" style="2" customWidth="1"/>
    <col min="12034" max="12034" width="0" style="2" hidden="1" customWidth="1"/>
    <col min="12035" max="12035" width="18" style="2" customWidth="1"/>
    <col min="12036" max="12036" width="0" style="2" hidden="1" customWidth="1"/>
    <col min="12037" max="12037" width="10.7109375" style="2" customWidth="1"/>
    <col min="12038" max="12038" width="0" style="2" hidden="1" customWidth="1"/>
    <col min="12039" max="12039" width="17.42578125" style="2" bestFit="1" customWidth="1"/>
    <col min="12040" max="12040" width="0" style="2" hidden="1" customWidth="1"/>
    <col min="12041" max="12041" width="11.42578125" style="2" customWidth="1"/>
    <col min="12042" max="12044" width="0" style="2" hidden="1" customWidth="1"/>
    <col min="12045" max="12045" width="11.42578125" style="2" customWidth="1"/>
    <col min="12046" max="12046" width="14.28515625" style="2" bestFit="1" customWidth="1"/>
    <col min="12047" max="12277" width="11.42578125" style="2" customWidth="1"/>
    <col min="12278" max="12278" width="1.85546875" style="2" customWidth="1"/>
    <col min="12279" max="12279" width="47.140625" style="2" customWidth="1"/>
    <col min="12280" max="12280" width="19" style="2" customWidth="1"/>
    <col min="12281" max="12281" width="0" style="2" hidden="1" customWidth="1"/>
    <col min="12282" max="12282" width="18" style="2" customWidth="1"/>
    <col min="12283" max="12283" width="0" style="2" hidden="1" customWidth="1"/>
    <col min="12284" max="12284" width="8.85546875" style="2" customWidth="1"/>
    <col min="12285" max="12286" width="0" style="2" hidden="1"/>
    <col min="12287" max="12287" width="5.28515625" style="2" customWidth="1"/>
    <col min="12288" max="12288" width="59.140625" style="2" customWidth="1"/>
    <col min="12289" max="12289" width="19" style="2" customWidth="1"/>
    <col min="12290" max="12290" width="0" style="2" hidden="1" customWidth="1"/>
    <col min="12291" max="12291" width="18" style="2" customWidth="1"/>
    <col min="12292" max="12292" width="0" style="2" hidden="1" customWidth="1"/>
    <col min="12293" max="12293" width="10.7109375" style="2" customWidth="1"/>
    <col min="12294" max="12294" width="0" style="2" hidden="1" customWidth="1"/>
    <col min="12295" max="12295" width="17.42578125" style="2" bestFit="1" customWidth="1"/>
    <col min="12296" max="12296" width="0" style="2" hidden="1" customWidth="1"/>
    <col min="12297" max="12297" width="11.42578125" style="2" customWidth="1"/>
    <col min="12298" max="12300" width="0" style="2" hidden="1" customWidth="1"/>
    <col min="12301" max="12301" width="11.42578125" style="2" customWidth="1"/>
    <col min="12302" max="12302" width="14.28515625" style="2" bestFit="1" customWidth="1"/>
    <col min="12303" max="12533" width="11.42578125" style="2" customWidth="1"/>
    <col min="12534" max="12534" width="1.85546875" style="2" customWidth="1"/>
    <col min="12535" max="12535" width="47.140625" style="2" customWidth="1"/>
    <col min="12536" max="12536" width="19" style="2" customWidth="1"/>
    <col min="12537" max="12537" width="0" style="2" hidden="1" customWidth="1"/>
    <col min="12538" max="12538" width="18" style="2" customWidth="1"/>
    <col min="12539" max="12539" width="0" style="2" hidden="1" customWidth="1"/>
    <col min="12540" max="12540" width="8.85546875" style="2" customWidth="1"/>
    <col min="12541" max="12542" width="0" style="2" hidden="1"/>
    <col min="12543" max="12543" width="5.28515625" style="2" customWidth="1"/>
    <col min="12544" max="12544" width="59.140625" style="2" customWidth="1"/>
    <col min="12545" max="12545" width="19" style="2" customWidth="1"/>
    <col min="12546" max="12546" width="0" style="2" hidden="1" customWidth="1"/>
    <col min="12547" max="12547" width="18" style="2" customWidth="1"/>
    <col min="12548" max="12548" width="0" style="2" hidden="1" customWidth="1"/>
    <col min="12549" max="12549" width="10.7109375" style="2" customWidth="1"/>
    <col min="12550" max="12550" width="0" style="2" hidden="1" customWidth="1"/>
    <col min="12551" max="12551" width="17.42578125" style="2" bestFit="1" customWidth="1"/>
    <col min="12552" max="12552" width="0" style="2" hidden="1" customWidth="1"/>
    <col min="12553" max="12553" width="11.42578125" style="2" customWidth="1"/>
    <col min="12554" max="12556" width="0" style="2" hidden="1" customWidth="1"/>
    <col min="12557" max="12557" width="11.42578125" style="2" customWidth="1"/>
    <col min="12558" max="12558" width="14.28515625" style="2" bestFit="1" customWidth="1"/>
    <col min="12559" max="12789" width="11.42578125" style="2" customWidth="1"/>
    <col min="12790" max="12790" width="1.85546875" style="2" customWidth="1"/>
    <col min="12791" max="12791" width="47.140625" style="2" customWidth="1"/>
    <col min="12792" max="12792" width="19" style="2" customWidth="1"/>
    <col min="12793" max="12793" width="0" style="2" hidden="1" customWidth="1"/>
    <col min="12794" max="12794" width="18" style="2" customWidth="1"/>
    <col min="12795" max="12795" width="0" style="2" hidden="1" customWidth="1"/>
    <col min="12796" max="12796" width="8.85546875" style="2" customWidth="1"/>
    <col min="12797" max="12798" width="0" style="2" hidden="1"/>
    <col min="12799" max="12799" width="5.28515625" style="2" customWidth="1"/>
    <col min="12800" max="12800" width="59.140625" style="2" customWidth="1"/>
    <col min="12801" max="12801" width="19" style="2" customWidth="1"/>
    <col min="12802" max="12802" width="0" style="2" hidden="1" customWidth="1"/>
    <col min="12803" max="12803" width="18" style="2" customWidth="1"/>
    <col min="12804" max="12804" width="0" style="2" hidden="1" customWidth="1"/>
    <col min="12805" max="12805" width="10.7109375" style="2" customWidth="1"/>
    <col min="12806" max="12806" width="0" style="2" hidden="1" customWidth="1"/>
    <col min="12807" max="12807" width="17.42578125" style="2" bestFit="1" customWidth="1"/>
    <col min="12808" max="12808" width="0" style="2" hidden="1" customWidth="1"/>
    <col min="12809" max="12809" width="11.42578125" style="2" customWidth="1"/>
    <col min="12810" max="12812" width="0" style="2" hidden="1" customWidth="1"/>
    <col min="12813" max="12813" width="11.42578125" style="2" customWidth="1"/>
    <col min="12814" max="12814" width="14.28515625" style="2" bestFit="1" customWidth="1"/>
    <col min="12815" max="13045" width="11.42578125" style="2" customWidth="1"/>
    <col min="13046" max="13046" width="1.85546875" style="2" customWidth="1"/>
    <col min="13047" max="13047" width="47.140625" style="2" customWidth="1"/>
    <col min="13048" max="13048" width="19" style="2" customWidth="1"/>
    <col min="13049" max="13049" width="0" style="2" hidden="1" customWidth="1"/>
    <col min="13050" max="13050" width="18" style="2" customWidth="1"/>
    <col min="13051" max="13051" width="0" style="2" hidden="1" customWidth="1"/>
    <col min="13052" max="13052" width="8.85546875" style="2" customWidth="1"/>
    <col min="13053" max="13054" width="0" style="2" hidden="1"/>
    <col min="13055" max="13055" width="5.28515625" style="2" customWidth="1"/>
    <col min="13056" max="13056" width="59.140625" style="2" customWidth="1"/>
    <col min="13057" max="13057" width="19" style="2" customWidth="1"/>
    <col min="13058" max="13058" width="0" style="2" hidden="1" customWidth="1"/>
    <col min="13059" max="13059" width="18" style="2" customWidth="1"/>
    <col min="13060" max="13060" width="0" style="2" hidden="1" customWidth="1"/>
    <col min="13061" max="13061" width="10.7109375" style="2" customWidth="1"/>
    <col min="13062" max="13062" width="0" style="2" hidden="1" customWidth="1"/>
    <col min="13063" max="13063" width="17.42578125" style="2" bestFit="1" customWidth="1"/>
    <col min="13064" max="13064" width="0" style="2" hidden="1" customWidth="1"/>
    <col min="13065" max="13065" width="11.42578125" style="2" customWidth="1"/>
    <col min="13066" max="13068" width="0" style="2" hidden="1" customWidth="1"/>
    <col min="13069" max="13069" width="11.42578125" style="2" customWidth="1"/>
    <col min="13070" max="13070" width="14.28515625" style="2" bestFit="1" customWidth="1"/>
    <col min="13071" max="13301" width="11.42578125" style="2" customWidth="1"/>
    <col min="13302" max="13302" width="1.85546875" style="2" customWidth="1"/>
    <col min="13303" max="13303" width="47.140625" style="2" customWidth="1"/>
    <col min="13304" max="13304" width="19" style="2" customWidth="1"/>
    <col min="13305" max="13305" width="0" style="2" hidden="1" customWidth="1"/>
    <col min="13306" max="13306" width="18" style="2" customWidth="1"/>
    <col min="13307" max="13307" width="0" style="2" hidden="1" customWidth="1"/>
    <col min="13308" max="13308" width="8.85546875" style="2" customWidth="1"/>
    <col min="13309" max="13310" width="0" style="2" hidden="1"/>
    <col min="13311" max="13311" width="5.28515625" style="2" customWidth="1"/>
    <col min="13312" max="13312" width="59.140625" style="2" customWidth="1"/>
    <col min="13313" max="13313" width="19" style="2" customWidth="1"/>
    <col min="13314" max="13314" width="0" style="2" hidden="1" customWidth="1"/>
    <col min="13315" max="13315" width="18" style="2" customWidth="1"/>
    <col min="13316" max="13316" width="0" style="2" hidden="1" customWidth="1"/>
    <col min="13317" max="13317" width="10.7109375" style="2" customWidth="1"/>
    <col min="13318" max="13318" width="0" style="2" hidden="1" customWidth="1"/>
    <col min="13319" max="13319" width="17.42578125" style="2" bestFit="1" customWidth="1"/>
    <col min="13320" max="13320" width="0" style="2" hidden="1" customWidth="1"/>
    <col min="13321" max="13321" width="11.42578125" style="2" customWidth="1"/>
    <col min="13322" max="13324" width="0" style="2" hidden="1" customWidth="1"/>
    <col min="13325" max="13325" width="11.42578125" style="2" customWidth="1"/>
    <col min="13326" max="13326" width="14.28515625" style="2" bestFit="1" customWidth="1"/>
    <col min="13327" max="13557" width="11.42578125" style="2" customWidth="1"/>
    <col min="13558" max="13558" width="1.85546875" style="2" customWidth="1"/>
    <col min="13559" max="13559" width="47.140625" style="2" customWidth="1"/>
    <col min="13560" max="13560" width="19" style="2" customWidth="1"/>
    <col min="13561" max="13561" width="0" style="2" hidden="1" customWidth="1"/>
    <col min="13562" max="13562" width="18" style="2" customWidth="1"/>
    <col min="13563" max="13563" width="0" style="2" hidden="1" customWidth="1"/>
    <col min="13564" max="13564" width="8.85546875" style="2" customWidth="1"/>
    <col min="13565" max="13566" width="0" style="2" hidden="1"/>
    <col min="13567" max="13567" width="5.28515625" style="2" customWidth="1"/>
    <col min="13568" max="13568" width="59.140625" style="2" customWidth="1"/>
    <col min="13569" max="13569" width="19" style="2" customWidth="1"/>
    <col min="13570" max="13570" width="0" style="2" hidden="1" customWidth="1"/>
    <col min="13571" max="13571" width="18" style="2" customWidth="1"/>
    <col min="13572" max="13572" width="0" style="2" hidden="1" customWidth="1"/>
    <col min="13573" max="13573" width="10.7109375" style="2" customWidth="1"/>
    <col min="13574" max="13574" width="0" style="2" hidden="1" customWidth="1"/>
    <col min="13575" max="13575" width="17.42578125" style="2" bestFit="1" customWidth="1"/>
    <col min="13576" max="13576" width="0" style="2" hidden="1" customWidth="1"/>
    <col min="13577" max="13577" width="11.42578125" style="2" customWidth="1"/>
    <col min="13578" max="13580" width="0" style="2" hidden="1" customWidth="1"/>
    <col min="13581" max="13581" width="11.42578125" style="2" customWidth="1"/>
    <col min="13582" max="13582" width="14.28515625" style="2" bestFit="1" customWidth="1"/>
    <col min="13583" max="13813" width="11.42578125" style="2" customWidth="1"/>
    <col min="13814" max="13814" width="1.85546875" style="2" customWidth="1"/>
    <col min="13815" max="13815" width="47.140625" style="2" customWidth="1"/>
    <col min="13816" max="13816" width="19" style="2" customWidth="1"/>
    <col min="13817" max="13817" width="0" style="2" hidden="1" customWidth="1"/>
    <col min="13818" max="13818" width="18" style="2" customWidth="1"/>
    <col min="13819" max="13819" width="0" style="2" hidden="1" customWidth="1"/>
    <col min="13820" max="13820" width="8.85546875" style="2" customWidth="1"/>
    <col min="13821" max="13822" width="0" style="2" hidden="1"/>
    <col min="13823" max="13823" width="5.28515625" style="2" customWidth="1"/>
    <col min="13824" max="13824" width="59.140625" style="2" customWidth="1"/>
    <col min="13825" max="13825" width="19" style="2" customWidth="1"/>
    <col min="13826" max="13826" width="0" style="2" hidden="1" customWidth="1"/>
    <col min="13827" max="13827" width="18" style="2" customWidth="1"/>
    <col min="13828" max="13828" width="0" style="2" hidden="1" customWidth="1"/>
    <col min="13829" max="13829" width="10.7109375" style="2" customWidth="1"/>
    <col min="13830" max="13830" width="0" style="2" hidden="1" customWidth="1"/>
    <col min="13831" max="13831" width="17.42578125" style="2" bestFit="1" customWidth="1"/>
    <col min="13832" max="13832" width="0" style="2" hidden="1" customWidth="1"/>
    <col min="13833" max="13833" width="11.42578125" style="2" customWidth="1"/>
    <col min="13834" max="13836" width="0" style="2" hidden="1" customWidth="1"/>
    <col min="13837" max="13837" width="11.42578125" style="2" customWidth="1"/>
    <col min="13838" max="13838" width="14.28515625" style="2" bestFit="1" customWidth="1"/>
    <col min="13839" max="14069" width="11.42578125" style="2" customWidth="1"/>
    <col min="14070" max="14070" width="1.85546875" style="2" customWidth="1"/>
    <col min="14071" max="14071" width="47.140625" style="2" customWidth="1"/>
    <col min="14072" max="14072" width="19" style="2" customWidth="1"/>
    <col min="14073" max="14073" width="0" style="2" hidden="1" customWidth="1"/>
    <col min="14074" max="14074" width="18" style="2" customWidth="1"/>
    <col min="14075" max="14075" width="0" style="2" hidden="1" customWidth="1"/>
    <col min="14076" max="14076" width="8.85546875" style="2" customWidth="1"/>
    <col min="14077" max="14078" width="0" style="2" hidden="1"/>
    <col min="14079" max="14079" width="5.28515625" style="2" customWidth="1"/>
    <col min="14080" max="14080" width="59.140625" style="2" customWidth="1"/>
    <col min="14081" max="14081" width="19" style="2" customWidth="1"/>
    <col min="14082" max="14082" width="0" style="2" hidden="1" customWidth="1"/>
    <col min="14083" max="14083" width="18" style="2" customWidth="1"/>
    <col min="14084" max="14084" width="0" style="2" hidden="1" customWidth="1"/>
    <col min="14085" max="14085" width="10.7109375" style="2" customWidth="1"/>
    <col min="14086" max="14086" width="0" style="2" hidden="1" customWidth="1"/>
    <col min="14087" max="14087" width="17.42578125" style="2" bestFit="1" customWidth="1"/>
    <col min="14088" max="14088" width="0" style="2" hidden="1" customWidth="1"/>
    <col min="14089" max="14089" width="11.42578125" style="2" customWidth="1"/>
    <col min="14090" max="14092" width="0" style="2" hidden="1" customWidth="1"/>
    <col min="14093" max="14093" width="11.42578125" style="2" customWidth="1"/>
    <col min="14094" max="14094" width="14.28515625" style="2" bestFit="1" customWidth="1"/>
    <col min="14095" max="14325" width="11.42578125" style="2" customWidth="1"/>
    <col min="14326" max="14326" width="1.85546875" style="2" customWidth="1"/>
    <col min="14327" max="14327" width="47.140625" style="2" customWidth="1"/>
    <col min="14328" max="14328" width="19" style="2" customWidth="1"/>
    <col min="14329" max="14329" width="0" style="2" hidden="1" customWidth="1"/>
    <col min="14330" max="14330" width="18" style="2" customWidth="1"/>
    <col min="14331" max="14331" width="0" style="2" hidden="1" customWidth="1"/>
    <col min="14332" max="14332" width="8.85546875" style="2" customWidth="1"/>
    <col min="14333" max="14334" width="0" style="2" hidden="1"/>
    <col min="14335" max="14335" width="5.28515625" style="2" customWidth="1"/>
    <col min="14336" max="14336" width="59.140625" style="2" customWidth="1"/>
    <col min="14337" max="14337" width="19" style="2" customWidth="1"/>
    <col min="14338" max="14338" width="0" style="2" hidden="1" customWidth="1"/>
    <col min="14339" max="14339" width="18" style="2" customWidth="1"/>
    <col min="14340" max="14340" width="0" style="2" hidden="1" customWidth="1"/>
    <col min="14341" max="14341" width="10.7109375" style="2" customWidth="1"/>
    <col min="14342" max="14342" width="0" style="2" hidden="1" customWidth="1"/>
    <col min="14343" max="14343" width="17.42578125" style="2" bestFit="1" customWidth="1"/>
    <col min="14344" max="14344" width="0" style="2" hidden="1" customWidth="1"/>
    <col min="14345" max="14345" width="11.42578125" style="2" customWidth="1"/>
    <col min="14346" max="14348" width="0" style="2" hidden="1" customWidth="1"/>
    <col min="14349" max="14349" width="11.42578125" style="2" customWidth="1"/>
    <col min="14350" max="14350" width="14.28515625" style="2" bestFit="1" customWidth="1"/>
    <col min="14351" max="14581" width="11.42578125" style="2" customWidth="1"/>
    <col min="14582" max="14582" width="1.85546875" style="2" customWidth="1"/>
    <col min="14583" max="14583" width="47.140625" style="2" customWidth="1"/>
    <col min="14584" max="14584" width="19" style="2" customWidth="1"/>
    <col min="14585" max="14585" width="0" style="2" hidden="1" customWidth="1"/>
    <col min="14586" max="14586" width="18" style="2" customWidth="1"/>
    <col min="14587" max="14587" width="0" style="2" hidden="1" customWidth="1"/>
    <col min="14588" max="14588" width="8.85546875" style="2" customWidth="1"/>
    <col min="14589" max="14590" width="0" style="2" hidden="1"/>
    <col min="14591" max="14591" width="5.28515625" style="2" customWidth="1"/>
    <col min="14592" max="14592" width="59.140625" style="2" customWidth="1"/>
    <col min="14593" max="14593" width="19" style="2" customWidth="1"/>
    <col min="14594" max="14594" width="0" style="2" hidden="1" customWidth="1"/>
    <col min="14595" max="14595" width="18" style="2" customWidth="1"/>
    <col min="14596" max="14596" width="0" style="2" hidden="1" customWidth="1"/>
    <col min="14597" max="14597" width="10.7109375" style="2" customWidth="1"/>
    <col min="14598" max="14598" width="0" style="2" hidden="1" customWidth="1"/>
    <col min="14599" max="14599" width="17.42578125" style="2" bestFit="1" customWidth="1"/>
    <col min="14600" max="14600" width="0" style="2" hidden="1" customWidth="1"/>
    <col min="14601" max="14601" width="11.42578125" style="2" customWidth="1"/>
    <col min="14602" max="14604" width="0" style="2" hidden="1" customWidth="1"/>
    <col min="14605" max="14605" width="11.42578125" style="2" customWidth="1"/>
    <col min="14606" max="14606" width="14.28515625" style="2" bestFit="1" customWidth="1"/>
    <col min="14607" max="14837" width="11.42578125" style="2" customWidth="1"/>
    <col min="14838" max="14838" width="1.85546875" style="2" customWidth="1"/>
    <col min="14839" max="14839" width="47.140625" style="2" customWidth="1"/>
    <col min="14840" max="14840" width="19" style="2" customWidth="1"/>
    <col min="14841" max="14841" width="0" style="2" hidden="1" customWidth="1"/>
    <col min="14842" max="14842" width="18" style="2" customWidth="1"/>
    <col min="14843" max="14843" width="0" style="2" hidden="1" customWidth="1"/>
    <col min="14844" max="14844" width="8.85546875" style="2" customWidth="1"/>
    <col min="14845" max="14846" width="0" style="2" hidden="1"/>
    <col min="14847" max="14847" width="5.28515625" style="2" customWidth="1"/>
    <col min="14848" max="14848" width="59.140625" style="2" customWidth="1"/>
    <col min="14849" max="14849" width="19" style="2" customWidth="1"/>
    <col min="14850" max="14850" width="0" style="2" hidden="1" customWidth="1"/>
    <col min="14851" max="14851" width="18" style="2" customWidth="1"/>
    <col min="14852" max="14852" width="0" style="2" hidden="1" customWidth="1"/>
    <col min="14853" max="14853" width="10.7109375" style="2" customWidth="1"/>
    <col min="14854" max="14854" width="0" style="2" hidden="1" customWidth="1"/>
    <col min="14855" max="14855" width="17.42578125" style="2" bestFit="1" customWidth="1"/>
    <col min="14856" max="14856" width="0" style="2" hidden="1" customWidth="1"/>
    <col min="14857" max="14857" width="11.42578125" style="2" customWidth="1"/>
    <col min="14858" max="14860" width="0" style="2" hidden="1" customWidth="1"/>
    <col min="14861" max="14861" width="11.42578125" style="2" customWidth="1"/>
    <col min="14862" max="14862" width="14.28515625" style="2" bestFit="1" customWidth="1"/>
    <col min="14863" max="15093" width="11.42578125" style="2" customWidth="1"/>
    <col min="15094" max="15094" width="1.85546875" style="2" customWidth="1"/>
    <col min="15095" max="15095" width="47.140625" style="2" customWidth="1"/>
    <col min="15096" max="15096" width="19" style="2" customWidth="1"/>
    <col min="15097" max="15097" width="0" style="2" hidden="1" customWidth="1"/>
    <col min="15098" max="15098" width="18" style="2" customWidth="1"/>
    <col min="15099" max="15099" width="0" style="2" hidden="1" customWidth="1"/>
    <col min="15100" max="15100" width="8.85546875" style="2" customWidth="1"/>
    <col min="15101" max="15102" width="0" style="2" hidden="1"/>
    <col min="15103" max="15103" width="5.28515625" style="2" customWidth="1"/>
    <col min="15104" max="15104" width="59.140625" style="2" customWidth="1"/>
    <col min="15105" max="15105" width="19" style="2" customWidth="1"/>
    <col min="15106" max="15106" width="0" style="2" hidden="1" customWidth="1"/>
    <col min="15107" max="15107" width="18" style="2" customWidth="1"/>
    <col min="15108" max="15108" width="0" style="2" hidden="1" customWidth="1"/>
    <col min="15109" max="15109" width="10.7109375" style="2" customWidth="1"/>
    <col min="15110" max="15110" width="0" style="2" hidden="1" customWidth="1"/>
    <col min="15111" max="15111" width="17.42578125" style="2" bestFit="1" customWidth="1"/>
    <col min="15112" max="15112" width="0" style="2" hidden="1" customWidth="1"/>
    <col min="15113" max="15113" width="11.42578125" style="2" customWidth="1"/>
    <col min="15114" max="15116" width="0" style="2" hidden="1" customWidth="1"/>
    <col min="15117" max="15117" width="11.42578125" style="2" customWidth="1"/>
    <col min="15118" max="15118" width="14.28515625" style="2" bestFit="1" customWidth="1"/>
    <col min="15119" max="15349" width="11.42578125" style="2" customWidth="1"/>
    <col min="15350" max="15350" width="1.85546875" style="2" customWidth="1"/>
    <col min="15351" max="15351" width="47.140625" style="2" customWidth="1"/>
    <col min="15352" max="15352" width="19" style="2" customWidth="1"/>
    <col min="15353" max="15353" width="0" style="2" hidden="1" customWidth="1"/>
    <col min="15354" max="15354" width="18" style="2" customWidth="1"/>
    <col min="15355" max="15355" width="0" style="2" hidden="1" customWidth="1"/>
    <col min="15356" max="15356" width="8.85546875" style="2" customWidth="1"/>
    <col min="15357" max="15358" width="0" style="2" hidden="1"/>
    <col min="15359" max="15359" width="5.28515625" style="2" customWidth="1"/>
    <col min="15360" max="15360" width="59.140625" style="2" customWidth="1"/>
    <col min="15361" max="15361" width="19" style="2" customWidth="1"/>
    <col min="15362" max="15362" width="0" style="2" hidden="1" customWidth="1"/>
    <col min="15363" max="15363" width="18" style="2" customWidth="1"/>
    <col min="15364" max="15364" width="0" style="2" hidden="1" customWidth="1"/>
    <col min="15365" max="15365" width="10.7109375" style="2" customWidth="1"/>
    <col min="15366" max="15366" width="0" style="2" hidden="1" customWidth="1"/>
    <col min="15367" max="15367" width="17.42578125" style="2" bestFit="1" customWidth="1"/>
    <col min="15368" max="15368" width="0" style="2" hidden="1" customWidth="1"/>
    <col min="15369" max="15369" width="11.42578125" style="2" customWidth="1"/>
    <col min="15370" max="15372" width="0" style="2" hidden="1" customWidth="1"/>
    <col min="15373" max="15373" width="11.42578125" style="2" customWidth="1"/>
    <col min="15374" max="15374" width="14.28515625" style="2" bestFit="1" customWidth="1"/>
    <col min="15375" max="15605" width="11.42578125" style="2" customWidth="1"/>
    <col min="15606" max="15606" width="1.85546875" style="2" customWidth="1"/>
    <col min="15607" max="15607" width="47.140625" style="2" customWidth="1"/>
    <col min="15608" max="15608" width="19" style="2" customWidth="1"/>
    <col min="15609" max="15609" width="0" style="2" hidden="1" customWidth="1"/>
    <col min="15610" max="15610" width="18" style="2" customWidth="1"/>
    <col min="15611" max="15611" width="0" style="2" hidden="1" customWidth="1"/>
    <col min="15612" max="15612" width="8.85546875" style="2" customWidth="1"/>
    <col min="15613" max="15614" width="0" style="2" hidden="1"/>
    <col min="15615" max="15615" width="5.28515625" style="2" customWidth="1"/>
    <col min="15616" max="15616" width="59.140625" style="2" customWidth="1"/>
    <col min="15617" max="15617" width="19" style="2" customWidth="1"/>
    <col min="15618" max="15618" width="0" style="2" hidden="1" customWidth="1"/>
    <col min="15619" max="15619" width="18" style="2" customWidth="1"/>
    <col min="15620" max="15620" width="0" style="2" hidden="1" customWidth="1"/>
    <col min="15621" max="15621" width="10.7109375" style="2" customWidth="1"/>
    <col min="15622" max="15622" width="0" style="2" hidden="1" customWidth="1"/>
    <col min="15623" max="15623" width="17.42578125" style="2" bestFit="1" customWidth="1"/>
    <col min="15624" max="15624" width="0" style="2" hidden="1" customWidth="1"/>
    <col min="15625" max="15625" width="11.42578125" style="2" customWidth="1"/>
    <col min="15626" max="15628" width="0" style="2" hidden="1" customWidth="1"/>
    <col min="15629" max="15629" width="11.42578125" style="2" customWidth="1"/>
    <col min="15630" max="15630" width="14.28515625" style="2" bestFit="1" customWidth="1"/>
    <col min="15631" max="15861" width="11.42578125" style="2" customWidth="1"/>
    <col min="15862" max="15862" width="1.85546875" style="2" customWidth="1"/>
    <col min="15863" max="15863" width="47.140625" style="2" customWidth="1"/>
    <col min="15864" max="15864" width="19" style="2" customWidth="1"/>
    <col min="15865" max="15865" width="0" style="2" hidden="1" customWidth="1"/>
    <col min="15866" max="15866" width="18" style="2" customWidth="1"/>
    <col min="15867" max="15867" width="0" style="2" hidden="1" customWidth="1"/>
    <col min="15868" max="15868" width="8.85546875" style="2" customWidth="1"/>
    <col min="15869" max="15870" width="0" style="2" hidden="1"/>
    <col min="15871" max="15871" width="5.28515625" style="2" customWidth="1"/>
    <col min="15872" max="15872" width="59.140625" style="2" customWidth="1"/>
    <col min="15873" max="15873" width="19" style="2" customWidth="1"/>
    <col min="15874" max="15874" width="0" style="2" hidden="1" customWidth="1"/>
    <col min="15875" max="15875" width="18" style="2" customWidth="1"/>
    <col min="15876" max="15876" width="0" style="2" hidden="1" customWidth="1"/>
    <col min="15877" max="15877" width="10.7109375" style="2" customWidth="1"/>
    <col min="15878" max="15878" width="0" style="2" hidden="1" customWidth="1"/>
    <col min="15879" max="15879" width="17.42578125" style="2" bestFit="1" customWidth="1"/>
    <col min="15880" max="15880" width="0" style="2" hidden="1" customWidth="1"/>
    <col min="15881" max="15881" width="11.42578125" style="2" customWidth="1"/>
    <col min="15882" max="15884" width="0" style="2" hidden="1" customWidth="1"/>
    <col min="15885" max="15885" width="11.42578125" style="2" customWidth="1"/>
    <col min="15886" max="15886" width="14.28515625" style="2" bestFit="1" customWidth="1"/>
    <col min="15887" max="16117" width="11.42578125" style="2" customWidth="1"/>
    <col min="16118" max="16118" width="1.85546875" style="2" customWidth="1"/>
    <col min="16119" max="16119" width="47.140625" style="2" customWidth="1"/>
    <col min="16120" max="16120" width="19" style="2" customWidth="1"/>
    <col min="16121" max="16121" width="0" style="2" hidden="1" customWidth="1"/>
    <col min="16122" max="16122" width="18" style="2" customWidth="1"/>
    <col min="16123" max="16123" width="0" style="2" hidden="1" customWidth="1"/>
    <col min="16124" max="16124" width="8.85546875" style="2" customWidth="1"/>
    <col min="16125" max="16126" width="0" style="2" hidden="1"/>
    <col min="16127" max="16127" width="5.28515625" style="2" customWidth="1"/>
    <col min="16128" max="16128" width="59.140625" style="2" customWidth="1"/>
    <col min="16129" max="16129" width="19" style="2" customWidth="1"/>
    <col min="16130" max="16130" width="0" style="2" hidden="1" customWidth="1"/>
    <col min="16131" max="16131" width="18" style="2" customWidth="1"/>
    <col min="16132" max="16132" width="0" style="2" hidden="1" customWidth="1"/>
    <col min="16133" max="16133" width="10.7109375" style="2" customWidth="1"/>
    <col min="16134" max="16134" width="0" style="2" hidden="1" customWidth="1"/>
    <col min="16135" max="16135" width="17.42578125" style="2" bestFit="1" customWidth="1"/>
    <col min="16136" max="16136" width="0" style="2" hidden="1" customWidth="1"/>
    <col min="16137" max="16137" width="11.42578125" style="2" customWidth="1"/>
    <col min="16138" max="16140" width="0" style="2" hidden="1" customWidth="1"/>
    <col min="16141" max="16141" width="11.42578125" style="2" customWidth="1"/>
    <col min="16142" max="16142" width="14.28515625" style="2" bestFit="1" customWidth="1"/>
    <col min="16143" max="16373" width="11.42578125" style="2" customWidth="1"/>
    <col min="16374" max="16374" width="1.85546875" style="2" customWidth="1"/>
    <col min="16375" max="16375" width="47.140625" style="2" customWidth="1"/>
    <col min="16376" max="16376" width="19" style="2" customWidth="1"/>
    <col min="16377" max="16377" width="0" style="2" hidden="1" customWidth="1"/>
    <col min="16378" max="16378" width="18" style="2" customWidth="1"/>
    <col min="16379" max="16379" width="0" style="2" hidden="1" customWidth="1"/>
    <col min="16380" max="16380" width="8.85546875" style="2" customWidth="1"/>
    <col min="16381" max="16384" width="0" style="2" hidden="1"/>
  </cols>
  <sheetData>
    <row r="1" spans="1:14" ht="15.75" thickBot="1" x14ac:dyDescent="0.3">
      <c r="A1" s="118" t="s">
        <v>131</v>
      </c>
    </row>
    <row r="2" spans="1:14" ht="18.75" x14ac:dyDescent="0.25">
      <c r="B2" s="160" t="s">
        <v>85</v>
      </c>
      <c r="C2" s="161"/>
      <c r="D2" s="161"/>
      <c r="E2" s="161"/>
      <c r="F2" s="161"/>
      <c r="G2" s="161"/>
      <c r="H2" s="161"/>
      <c r="I2" s="161"/>
      <c r="J2" s="161"/>
      <c r="K2" s="161"/>
      <c r="L2" s="162"/>
      <c r="M2" s="3"/>
    </row>
    <row r="3" spans="1:14" ht="18.75" x14ac:dyDescent="0.25">
      <c r="B3" s="163" t="s">
        <v>132</v>
      </c>
      <c r="C3" s="164"/>
      <c r="D3" s="164"/>
      <c r="E3" s="164"/>
      <c r="F3" s="164"/>
      <c r="G3" s="164"/>
      <c r="H3" s="164"/>
      <c r="I3" s="164"/>
      <c r="J3" s="164"/>
      <c r="K3" s="164"/>
      <c r="L3" s="165"/>
      <c r="M3" s="3"/>
    </row>
    <row r="4" spans="1:14" s="4" customFormat="1" ht="26.25" thickBot="1" x14ac:dyDescent="0.3">
      <c r="B4" s="5" t="s">
        <v>21</v>
      </c>
      <c r="C4" s="6" t="s">
        <v>86</v>
      </c>
      <c r="D4" s="6" t="s">
        <v>86</v>
      </c>
      <c r="E4" s="6" t="s">
        <v>29</v>
      </c>
      <c r="F4" s="6" t="s">
        <v>29</v>
      </c>
      <c r="G4" s="6" t="s">
        <v>87</v>
      </c>
      <c r="H4" s="6" t="s">
        <v>89</v>
      </c>
      <c r="I4" s="6" t="s">
        <v>89</v>
      </c>
      <c r="J4" s="6" t="s">
        <v>87</v>
      </c>
      <c r="K4" s="6" t="s">
        <v>90</v>
      </c>
      <c r="L4" s="7" t="s">
        <v>87</v>
      </c>
      <c r="M4" s="8"/>
    </row>
    <row r="5" spans="1:14" s="9" customFormat="1" ht="15" customHeight="1" x14ac:dyDescent="0.25">
      <c r="B5" s="10" t="s">
        <v>91</v>
      </c>
      <c r="C5" s="11">
        <v>12720000000</v>
      </c>
      <c r="D5" s="11">
        <f t="shared" ref="D5:D13" si="0">+C5/1000000</f>
        <v>12720</v>
      </c>
      <c r="E5" s="11">
        <f>EjecucionAgregada!X5+EjecucionAgregada!X6+EjecucionAgregada!X7</f>
        <v>4197679680</v>
      </c>
      <c r="F5" s="11">
        <f t="shared" ref="F5:F10" si="1">+E5/1000000</f>
        <v>4197.6796800000002</v>
      </c>
      <c r="G5" s="21">
        <f>+E5/C5</f>
        <v>0.33000626415094342</v>
      </c>
      <c r="H5" s="11">
        <f>EjecucionAgregada!Y5+EjecucionAgregada!Y6+EjecucionAgregada!Y7</f>
        <v>4197679680</v>
      </c>
      <c r="I5" s="11">
        <f t="shared" ref="I5:I10" si="2">+H5/1000000</f>
        <v>4197.6796800000002</v>
      </c>
      <c r="J5" s="21">
        <f t="shared" ref="J5:J10" si="3">+H5/C5</f>
        <v>0.33000626415094342</v>
      </c>
      <c r="K5" s="15">
        <f t="shared" ref="K5:K10" si="4">+C5-E5</f>
        <v>8522320320</v>
      </c>
      <c r="L5" s="16">
        <f t="shared" ref="L5:L19" si="5">+K5/C5</f>
        <v>0.66999373584905664</v>
      </c>
      <c r="M5" s="17"/>
    </row>
    <row r="6" spans="1:14" s="18" customFormat="1" ht="15" customHeight="1" x14ac:dyDescent="0.25">
      <c r="A6" s="18" t="s">
        <v>92</v>
      </c>
      <c r="B6" s="19" t="s">
        <v>93</v>
      </c>
      <c r="C6" s="20">
        <v>4499000000</v>
      </c>
      <c r="D6" s="20">
        <f t="shared" si="0"/>
        <v>4499</v>
      </c>
      <c r="E6" s="20">
        <f>EjecucionAgregada!X8</f>
        <v>3242518673.3499999</v>
      </c>
      <c r="F6" s="20">
        <f t="shared" si="1"/>
        <v>3242.51867335</v>
      </c>
      <c r="G6" s="21">
        <f>+E6/C6</f>
        <v>0.72071986515892417</v>
      </c>
      <c r="H6" s="20">
        <f>EjecucionAgregada!Y8</f>
        <v>1424308749.96</v>
      </c>
      <c r="I6" s="20">
        <f t="shared" si="2"/>
        <v>1424.3087499600001</v>
      </c>
      <c r="J6" s="21">
        <f t="shared" si="3"/>
        <v>0.31658340741498109</v>
      </c>
      <c r="K6" s="24">
        <f t="shared" si="4"/>
        <v>1256481326.6500001</v>
      </c>
      <c r="L6" s="25">
        <f t="shared" si="5"/>
        <v>0.27928013484107583</v>
      </c>
      <c r="M6" s="26"/>
    </row>
    <row r="7" spans="1:14" s="18" customFormat="1" ht="15" customHeight="1" x14ac:dyDescent="0.25">
      <c r="B7" s="19" t="s">
        <v>94</v>
      </c>
      <c r="C7" s="20">
        <v>21135000000</v>
      </c>
      <c r="D7" s="20">
        <f t="shared" si="0"/>
        <v>21135</v>
      </c>
      <c r="E7" s="20">
        <f>EjecucionAgregada!X9</f>
        <v>13518957035.5</v>
      </c>
      <c r="F7" s="20">
        <f t="shared" si="1"/>
        <v>13518.9570355</v>
      </c>
      <c r="G7" s="21">
        <f t="shared" ref="G7:G10" si="6">+E7/C7</f>
        <v>0.63964783702389405</v>
      </c>
      <c r="H7" s="20">
        <f>EjecucionAgregada!Y9</f>
        <v>6368188243.5</v>
      </c>
      <c r="I7" s="20">
        <f t="shared" si="2"/>
        <v>6368.1882434999998</v>
      </c>
      <c r="J7" s="21">
        <f t="shared" si="3"/>
        <v>0.30131006593328602</v>
      </c>
      <c r="K7" s="24">
        <f t="shared" si="4"/>
        <v>7616042964.5</v>
      </c>
      <c r="L7" s="25">
        <f t="shared" si="5"/>
        <v>0.36035216297610601</v>
      </c>
      <c r="M7" s="26"/>
    </row>
    <row r="8" spans="1:14" s="9" customFormat="1" ht="15" customHeight="1" x14ac:dyDescent="0.25">
      <c r="B8" s="19" t="s">
        <v>95</v>
      </c>
      <c r="C8" s="20">
        <v>103000000</v>
      </c>
      <c r="D8" s="20">
        <f t="shared" si="0"/>
        <v>103</v>
      </c>
      <c r="E8" s="20">
        <f>EjecucionAgregada!X10</f>
        <v>28458766</v>
      </c>
      <c r="F8" s="20">
        <f t="shared" si="1"/>
        <v>28.458766000000001</v>
      </c>
      <c r="G8" s="21">
        <f t="shared" si="6"/>
        <v>0.27629869902912624</v>
      </c>
      <c r="H8" s="20">
        <f>EjecucionAgregada!Y10</f>
        <v>25237333</v>
      </c>
      <c r="I8" s="20">
        <f t="shared" si="2"/>
        <v>25.237333</v>
      </c>
      <c r="J8" s="21">
        <f t="shared" si="3"/>
        <v>0.24502265048543689</v>
      </c>
      <c r="K8" s="27">
        <f t="shared" si="4"/>
        <v>74541234</v>
      </c>
      <c r="L8" s="25">
        <f t="shared" si="5"/>
        <v>0.72370130097087382</v>
      </c>
      <c r="M8" s="17"/>
    </row>
    <row r="9" spans="1:14" s="9" customFormat="1" ht="15" customHeight="1" x14ac:dyDescent="0.25">
      <c r="B9" s="19" t="s">
        <v>96</v>
      </c>
      <c r="C9" s="20">
        <v>3000000</v>
      </c>
      <c r="D9" s="20">
        <f t="shared" si="0"/>
        <v>3</v>
      </c>
      <c r="E9" s="20">
        <f>EjecucionAgregada!X11</f>
        <v>261000</v>
      </c>
      <c r="F9" s="20">
        <f t="shared" si="1"/>
        <v>0.26100000000000001</v>
      </c>
      <c r="G9" s="21">
        <f t="shared" si="6"/>
        <v>8.6999999999999994E-2</v>
      </c>
      <c r="H9" s="20">
        <f>EjecucionAgregada!Y11</f>
        <v>261000</v>
      </c>
      <c r="I9" s="20">
        <f t="shared" si="2"/>
        <v>0.26100000000000001</v>
      </c>
      <c r="J9" s="21">
        <f t="shared" si="3"/>
        <v>8.6999999999999994E-2</v>
      </c>
      <c r="K9" s="27">
        <f t="shared" si="4"/>
        <v>2739000</v>
      </c>
      <c r="L9" s="25">
        <f t="shared" si="5"/>
        <v>0.91300000000000003</v>
      </c>
      <c r="M9" s="17"/>
    </row>
    <row r="10" spans="1:14" s="9" customFormat="1" ht="15" customHeight="1" x14ac:dyDescent="0.25">
      <c r="B10" s="19" t="s">
        <v>97</v>
      </c>
      <c r="C10" s="20">
        <v>528000000</v>
      </c>
      <c r="D10" s="20">
        <f t="shared" si="0"/>
        <v>528</v>
      </c>
      <c r="E10" s="20">
        <v>0</v>
      </c>
      <c r="F10" s="20">
        <f t="shared" si="1"/>
        <v>0</v>
      </c>
      <c r="G10" s="21">
        <f t="shared" si="6"/>
        <v>0</v>
      </c>
      <c r="H10" s="20">
        <v>0</v>
      </c>
      <c r="I10" s="20">
        <f t="shared" si="2"/>
        <v>0</v>
      </c>
      <c r="J10" s="21">
        <f t="shared" si="3"/>
        <v>0</v>
      </c>
      <c r="K10" s="27">
        <f t="shared" si="4"/>
        <v>528000000</v>
      </c>
      <c r="L10" s="28">
        <f t="shared" si="5"/>
        <v>1</v>
      </c>
      <c r="M10" s="17"/>
    </row>
    <row r="11" spans="1:14" ht="15" customHeight="1" thickBot="1" x14ac:dyDescent="0.3">
      <c r="B11" s="29" t="s">
        <v>98</v>
      </c>
      <c r="C11" s="30">
        <f>SUM(C5:C10)</f>
        <v>38988000000</v>
      </c>
      <c r="D11" s="30">
        <f>SUM(D5:D10)</f>
        <v>38988</v>
      </c>
      <c r="E11" s="30">
        <f>SUM(E5:E10)</f>
        <v>20987875154.849998</v>
      </c>
      <c r="F11" s="30">
        <f>SUM(F5:F10)</f>
        <v>20987.875154849997</v>
      </c>
      <c r="G11" s="31">
        <f>+E11/C11</f>
        <v>0.53831628077485372</v>
      </c>
      <c r="H11" s="30">
        <f>SUM(H5:H10)</f>
        <v>12015675006.459999</v>
      </c>
      <c r="I11" s="30">
        <f>SUM(I5:I10)</f>
        <v>12015.675006459998</v>
      </c>
      <c r="J11" s="31">
        <f>+H11/$C$11</f>
        <v>0.30818905833743715</v>
      </c>
      <c r="K11" s="34">
        <f>SUM(K5:K10)</f>
        <v>18000124845.150002</v>
      </c>
      <c r="L11" s="35">
        <f t="shared" si="5"/>
        <v>0.46168371922514623</v>
      </c>
      <c r="M11" s="3"/>
      <c r="N11" s="36"/>
    </row>
    <row r="12" spans="1:14" s="9" customFormat="1" ht="15" customHeight="1" x14ac:dyDescent="0.25">
      <c r="B12" s="10" t="s">
        <v>100</v>
      </c>
      <c r="C12" s="11">
        <v>0</v>
      </c>
      <c r="D12" s="11">
        <f>+C12/1000000</f>
        <v>0</v>
      </c>
      <c r="E12" s="11">
        <v>0</v>
      </c>
      <c r="F12" s="11">
        <f t="shared" ref="F12:F17" si="7">+E12/1000000</f>
        <v>0</v>
      </c>
      <c r="G12" s="12">
        <v>0</v>
      </c>
      <c r="H12" s="11">
        <v>0</v>
      </c>
      <c r="I12" s="11">
        <f t="shared" ref="I12:I17" si="8">+H12/1000000</f>
        <v>0</v>
      </c>
      <c r="J12" s="12">
        <v>0</v>
      </c>
      <c r="K12" s="27">
        <f>+C12-E12</f>
        <v>0</v>
      </c>
      <c r="L12" s="46" t="e">
        <f t="shared" si="5"/>
        <v>#DIV/0!</v>
      </c>
      <c r="M12" s="17"/>
    </row>
    <row r="13" spans="1:14" ht="15" customHeight="1" thickBot="1" x14ac:dyDescent="0.3">
      <c r="B13" s="29" t="s">
        <v>101</v>
      </c>
      <c r="C13" s="30">
        <f>+C12</f>
        <v>0</v>
      </c>
      <c r="D13" s="30">
        <f t="shared" si="0"/>
        <v>0</v>
      </c>
      <c r="E13" s="30">
        <f>+E12</f>
        <v>0</v>
      </c>
      <c r="F13" s="30">
        <f t="shared" si="7"/>
        <v>0</v>
      </c>
      <c r="G13" s="31">
        <v>0</v>
      </c>
      <c r="H13" s="30">
        <f>+H12</f>
        <v>0</v>
      </c>
      <c r="I13" s="30">
        <f t="shared" si="8"/>
        <v>0</v>
      </c>
      <c r="J13" s="31">
        <v>0</v>
      </c>
      <c r="K13" s="34">
        <f>+K12</f>
        <v>0</v>
      </c>
      <c r="L13" s="47" t="e">
        <f t="shared" si="5"/>
        <v>#DIV/0!</v>
      </c>
      <c r="M13" s="3"/>
    </row>
    <row r="14" spans="1:14" x14ac:dyDescent="0.25">
      <c r="B14" s="49" t="s">
        <v>103</v>
      </c>
      <c r="C14" s="11">
        <f>EjecucionAgregada!T14</f>
        <v>677432914</v>
      </c>
      <c r="D14" s="11">
        <f>+C14/1000000</f>
        <v>677.43291399999998</v>
      </c>
      <c r="E14" s="11">
        <f>EjecucionAgregada!X14</f>
        <v>569732914</v>
      </c>
      <c r="F14" s="11">
        <f t="shared" si="7"/>
        <v>569.73291400000005</v>
      </c>
      <c r="G14" s="21">
        <f t="shared" ref="G14:G19" si="9">+E14/C14</f>
        <v>0.84101746789350718</v>
      </c>
      <c r="H14" s="11">
        <f>EjecucionAgregada!Y14</f>
        <v>112193291</v>
      </c>
      <c r="I14" s="11">
        <f t="shared" si="8"/>
        <v>112.193291</v>
      </c>
      <c r="J14" s="21">
        <f t="shared" ref="J14:J19" si="10">+H14/C14</f>
        <v>0.1656153527255394</v>
      </c>
      <c r="K14" s="27">
        <f>+C14-E14</f>
        <v>107700000</v>
      </c>
      <c r="L14" s="50">
        <f t="shared" si="5"/>
        <v>0.15898253210649282</v>
      </c>
      <c r="M14" s="3"/>
    </row>
    <row r="15" spans="1:14" s="18" customFormat="1" ht="25.5" x14ac:dyDescent="0.25">
      <c r="A15" s="51"/>
      <c r="B15" s="52" t="s">
        <v>104</v>
      </c>
      <c r="C15" s="20">
        <f>EjecucionAgregada!T15</f>
        <v>1270186714</v>
      </c>
      <c r="D15" s="20">
        <f>+C15/1000000</f>
        <v>1270.1867139999999</v>
      </c>
      <c r="E15" s="20">
        <f>EjecucionAgregada!X15</f>
        <v>403700000</v>
      </c>
      <c r="F15" s="20">
        <f t="shared" si="7"/>
        <v>403.7</v>
      </c>
      <c r="G15" s="21">
        <f t="shared" si="9"/>
        <v>0.31782728913034436</v>
      </c>
      <c r="H15" s="20">
        <f>EjecucionAgregada!Y15</f>
        <v>21000000</v>
      </c>
      <c r="I15" s="20">
        <f t="shared" si="8"/>
        <v>21</v>
      </c>
      <c r="J15" s="21">
        <f t="shared" si="10"/>
        <v>1.6533002407077609E-2</v>
      </c>
      <c r="K15" s="27">
        <f>+C15-E15</f>
        <v>866486714</v>
      </c>
      <c r="L15" s="25">
        <f t="shared" si="5"/>
        <v>0.6821727108696557</v>
      </c>
      <c r="M15" s="26"/>
    </row>
    <row r="16" spans="1:14" x14ac:dyDescent="0.25">
      <c r="A16" s="53"/>
      <c r="B16" s="54" t="s">
        <v>105</v>
      </c>
      <c r="C16" s="20">
        <f>EjecucionAgregada!T17</f>
        <v>15322000000</v>
      </c>
      <c r="D16" s="20">
        <f>+C16/1000000</f>
        <v>15322</v>
      </c>
      <c r="E16" s="20">
        <f>EjecucionAgregada!X17</f>
        <v>2272352115.0700002</v>
      </c>
      <c r="F16" s="20">
        <f t="shared" si="7"/>
        <v>2272.3521150700003</v>
      </c>
      <c r="G16" s="21">
        <f t="shared" si="9"/>
        <v>0.14830649491384937</v>
      </c>
      <c r="H16" s="20">
        <f>EjecucionAgregada!Y17</f>
        <v>52783577</v>
      </c>
      <c r="I16" s="20">
        <f t="shared" si="8"/>
        <v>52.783577000000001</v>
      </c>
      <c r="J16" s="21">
        <f t="shared" si="10"/>
        <v>3.4449534656050126E-3</v>
      </c>
      <c r="K16" s="24">
        <f>+C16-E16</f>
        <v>13049647884.93</v>
      </c>
      <c r="L16" s="50">
        <f t="shared" si="5"/>
        <v>0.8516935050861506</v>
      </c>
      <c r="M16" s="3"/>
    </row>
    <row r="17" spans="1:13" x14ac:dyDescent="0.25">
      <c r="A17" s="53"/>
      <c r="B17" s="54" t="s">
        <v>106</v>
      </c>
      <c r="C17" s="20">
        <f>EjecucionAgregada!T18</f>
        <v>762112028</v>
      </c>
      <c r="D17" s="20">
        <f>+C17/1000000</f>
        <v>762.11202800000001</v>
      </c>
      <c r="E17" s="20">
        <f>EjecucionAgregada!X18</f>
        <v>648017504.39999998</v>
      </c>
      <c r="F17" s="20">
        <f t="shared" si="7"/>
        <v>648.01750440000001</v>
      </c>
      <c r="G17" s="21">
        <f t="shared" si="9"/>
        <v>0.85029166394418854</v>
      </c>
      <c r="H17" s="20">
        <f>EjecucionAgregada!Y18</f>
        <v>95870933</v>
      </c>
      <c r="I17" s="20">
        <f t="shared" si="8"/>
        <v>95.870932999999994</v>
      </c>
      <c r="J17" s="21">
        <f t="shared" si="10"/>
        <v>0.12579637832457882</v>
      </c>
      <c r="K17" s="27">
        <f>+C17-E17</f>
        <v>114094523.60000002</v>
      </c>
      <c r="L17" s="50">
        <f t="shared" si="5"/>
        <v>0.14970833605581149</v>
      </c>
      <c r="M17" s="3"/>
    </row>
    <row r="18" spans="1:13" ht="15.75" thickBot="1" x14ac:dyDescent="0.3">
      <c r="B18" s="29" t="s">
        <v>107</v>
      </c>
      <c r="C18" s="30">
        <f>SUM(C14:C17)</f>
        <v>18031731656</v>
      </c>
      <c r="D18" s="30">
        <f>SUM(D14:D17)</f>
        <v>18031.731656</v>
      </c>
      <c r="E18" s="30">
        <f>SUM(E14:E17)</f>
        <v>3893802533.4700003</v>
      </c>
      <c r="F18" s="30">
        <f>SUM(F14:F17)</f>
        <v>3893.8025334700005</v>
      </c>
      <c r="G18" s="31">
        <f t="shared" si="9"/>
        <v>0.21594168589872234</v>
      </c>
      <c r="H18" s="30">
        <f>SUM(H14:H17)</f>
        <v>281847801</v>
      </c>
      <c r="I18" s="30">
        <f>SUM(I14:I17)</f>
        <v>281.847801</v>
      </c>
      <c r="J18" s="31">
        <f t="shared" si="10"/>
        <v>1.5630656354971656E-2</v>
      </c>
      <c r="K18" s="34">
        <f>SUM(K14:K17)</f>
        <v>14137929122.530001</v>
      </c>
      <c r="L18" s="35">
        <f t="shared" si="5"/>
        <v>0.78405831410127769</v>
      </c>
      <c r="M18" s="3"/>
    </row>
    <row r="19" spans="1:13" ht="15.75" thickBot="1" x14ac:dyDescent="0.3">
      <c r="A19" s="53"/>
      <c r="B19" s="56" t="s">
        <v>109</v>
      </c>
      <c r="C19" s="57">
        <f>C11+C13+C18</f>
        <v>57019731656</v>
      </c>
      <c r="D19" s="57">
        <f>D11+D13+D18</f>
        <v>57019.731656000004</v>
      </c>
      <c r="E19" s="57">
        <f>E11+E13+E18</f>
        <v>24881677688.32</v>
      </c>
      <c r="F19" s="57">
        <f>+F11+F13+F18</f>
        <v>24881.677688319996</v>
      </c>
      <c r="G19" s="58">
        <f t="shared" si="9"/>
        <v>0.43636960339328046</v>
      </c>
      <c r="H19" s="57">
        <f>H11+H13+H18</f>
        <v>12297522807.459999</v>
      </c>
      <c r="I19" s="57">
        <f>+I11+I13+I18</f>
        <v>12297.522807459998</v>
      </c>
      <c r="J19" s="58">
        <f t="shared" si="10"/>
        <v>0.21567135534153239</v>
      </c>
      <c r="K19" s="61">
        <f>+K11+K13+K18</f>
        <v>32138053967.68</v>
      </c>
      <c r="L19" s="62">
        <f t="shared" si="5"/>
        <v>0.56363039660671954</v>
      </c>
      <c r="M19" s="3"/>
    </row>
    <row r="20" spans="1:13" ht="15" customHeight="1" x14ac:dyDescent="0.25">
      <c r="A20" s="53"/>
      <c r="B20" s="63" t="s">
        <v>110</v>
      </c>
      <c r="C20" s="64"/>
      <c r="D20" s="65"/>
      <c r="E20" s="66" t="s">
        <v>111</v>
      </c>
      <c r="F20" s="67"/>
      <c r="G20" s="68">
        <v>0.92627769365165913</v>
      </c>
      <c r="H20" s="69"/>
      <c r="I20" s="66"/>
      <c r="J20" s="68">
        <v>0.89387604485539218</v>
      </c>
      <c r="K20" s="71"/>
      <c r="L20" s="71"/>
    </row>
    <row r="21" spans="1:13" ht="15.75" thickBot="1" x14ac:dyDescent="0.3">
      <c r="A21" s="53"/>
      <c r="B21" s="72"/>
      <c r="C21" s="36"/>
      <c r="D21" s="73"/>
      <c r="E21" s="73"/>
      <c r="F21" s="73"/>
      <c r="H21" s="73"/>
      <c r="I21" s="73"/>
      <c r="J21" s="73"/>
    </row>
    <row r="22" spans="1:13" ht="15.75" hidden="1" thickBot="1" x14ac:dyDescent="0.3">
      <c r="A22" s="53"/>
      <c r="B22" s="74"/>
      <c r="C22" s="75"/>
      <c r="D22" s="75"/>
      <c r="E22" s="76"/>
      <c r="F22" s="77"/>
      <c r="G22" s="77"/>
      <c r="H22" s="76"/>
      <c r="I22" s="77"/>
      <c r="J22" s="77"/>
    </row>
    <row r="23" spans="1:13" ht="19.5" customHeight="1" thickBot="1" x14ac:dyDescent="0.3">
      <c r="A23" s="53"/>
      <c r="B23" s="151" t="s">
        <v>112</v>
      </c>
      <c r="C23" s="152"/>
      <c r="D23" s="152"/>
      <c r="E23" s="152"/>
      <c r="F23" s="152"/>
      <c r="G23" s="152"/>
      <c r="H23" s="152"/>
      <c r="I23" s="152"/>
      <c r="J23" s="152"/>
      <c r="K23" s="3"/>
      <c r="M23" s="3"/>
    </row>
    <row r="24" spans="1:13" ht="15" hidden="1" customHeight="1" x14ac:dyDescent="0.25">
      <c r="A24" s="53"/>
      <c r="B24" s="78"/>
      <c r="C24" s="79"/>
      <c r="D24" s="79"/>
      <c r="E24" s="80"/>
      <c r="F24" s="80"/>
      <c r="G24" s="80"/>
      <c r="H24" s="80"/>
      <c r="I24" s="80"/>
      <c r="J24" s="80"/>
      <c r="K24" s="3"/>
      <c r="M24" s="3"/>
    </row>
    <row r="25" spans="1:13" ht="24" customHeight="1" x14ac:dyDescent="0.25">
      <c r="A25" s="53"/>
      <c r="B25" s="81" t="s">
        <v>21</v>
      </c>
      <c r="C25" s="82" t="s">
        <v>86</v>
      </c>
      <c r="D25" s="82" t="s">
        <v>86</v>
      </c>
      <c r="E25" s="82" t="s">
        <v>29</v>
      </c>
      <c r="F25" s="82" t="s">
        <v>29</v>
      </c>
      <c r="G25" s="156" t="s">
        <v>113</v>
      </c>
      <c r="H25" s="82" t="s">
        <v>114</v>
      </c>
      <c r="I25" s="82" t="s">
        <v>114</v>
      </c>
      <c r="J25" s="156" t="s">
        <v>115</v>
      </c>
      <c r="K25" s="3"/>
      <c r="M25" s="3"/>
    </row>
    <row r="26" spans="1:13" ht="16.5" customHeight="1" x14ac:dyDescent="0.25">
      <c r="A26" s="53"/>
      <c r="B26" s="83" t="s">
        <v>116</v>
      </c>
      <c r="C26" s="84">
        <v>3500000000</v>
      </c>
      <c r="D26" s="84">
        <f>+C26/1000000</f>
        <v>3500</v>
      </c>
      <c r="E26" s="84">
        <v>0</v>
      </c>
      <c r="F26" s="84">
        <f t="shared" ref="F26:F35" si="11">+E26/1000000</f>
        <v>0</v>
      </c>
      <c r="G26" s="155">
        <f>+E26/C26</f>
        <v>0</v>
      </c>
      <c r="H26" s="85">
        <v>0</v>
      </c>
      <c r="I26" s="84">
        <f>+H26/1000000</f>
        <v>0</v>
      </c>
      <c r="J26" s="155">
        <f>+H26/C26</f>
        <v>0</v>
      </c>
      <c r="K26" s="3"/>
      <c r="M26" s="3"/>
    </row>
    <row r="27" spans="1:13" ht="16.5" customHeight="1" x14ac:dyDescent="0.25">
      <c r="A27" s="53"/>
      <c r="B27" s="83" t="s">
        <v>117</v>
      </c>
      <c r="C27" s="84">
        <f>+[1]AdmonRecursos!S59</f>
        <v>494000000</v>
      </c>
      <c r="D27" s="84">
        <f t="shared" ref="D27:D35" si="12">+C27/1000000</f>
        <v>494</v>
      </c>
      <c r="E27" s="84">
        <v>0</v>
      </c>
      <c r="F27" s="84">
        <f t="shared" si="11"/>
        <v>0</v>
      </c>
      <c r="G27" s="155">
        <f t="shared" ref="G27:G33" si="13">+E27/C27</f>
        <v>0</v>
      </c>
      <c r="H27" s="85">
        <v>0</v>
      </c>
      <c r="I27" s="84">
        <f t="shared" ref="I27:I35" si="14">+H27/1000000</f>
        <v>0</v>
      </c>
      <c r="J27" s="155">
        <f>+H27/C27</f>
        <v>0</v>
      </c>
      <c r="K27" s="3"/>
      <c r="M27" s="3"/>
    </row>
    <row r="28" spans="1:13" ht="15" hidden="1" customHeight="1" x14ac:dyDescent="0.25">
      <c r="A28" s="53"/>
      <c r="B28" s="86" t="s">
        <v>118</v>
      </c>
      <c r="C28" s="84">
        <v>0</v>
      </c>
      <c r="D28" s="84">
        <f t="shared" si="12"/>
        <v>0</v>
      </c>
      <c r="E28" s="84" t="s">
        <v>119</v>
      </c>
      <c r="F28" s="84" t="e">
        <f t="shared" si="11"/>
        <v>#VALUE!</v>
      </c>
      <c r="G28" s="155">
        <v>0</v>
      </c>
      <c r="H28" s="85">
        <v>0</v>
      </c>
      <c r="I28" s="84">
        <f t="shared" si="14"/>
        <v>0</v>
      </c>
      <c r="J28" s="155">
        <v>0</v>
      </c>
      <c r="K28" s="3"/>
      <c r="M28" s="3"/>
    </row>
    <row r="29" spans="1:13" ht="15" hidden="1" customHeight="1" x14ac:dyDescent="0.25">
      <c r="A29" s="53"/>
      <c r="B29" s="87" t="s">
        <v>120</v>
      </c>
      <c r="C29" s="84">
        <v>0</v>
      </c>
      <c r="D29" s="84">
        <f t="shared" si="12"/>
        <v>0</v>
      </c>
      <c r="E29" s="84" t="s">
        <v>121</v>
      </c>
      <c r="F29" s="84" t="e">
        <f t="shared" si="11"/>
        <v>#VALUE!</v>
      </c>
      <c r="G29" s="155">
        <v>0</v>
      </c>
      <c r="H29" s="85">
        <v>0</v>
      </c>
      <c r="I29" s="84">
        <f t="shared" si="14"/>
        <v>0</v>
      </c>
      <c r="J29" s="155">
        <v>0</v>
      </c>
      <c r="K29" s="3"/>
      <c r="M29" s="3"/>
    </row>
    <row r="30" spans="1:13" ht="16.5" hidden="1" customHeight="1" x14ac:dyDescent="0.25">
      <c r="A30" s="53"/>
      <c r="B30" s="19" t="s">
        <v>122</v>
      </c>
      <c r="C30" s="84">
        <v>0</v>
      </c>
      <c r="D30" s="84">
        <f t="shared" si="12"/>
        <v>0</v>
      </c>
      <c r="E30" s="84"/>
      <c r="F30" s="84">
        <f t="shared" si="11"/>
        <v>0</v>
      </c>
      <c r="G30" s="155">
        <v>0</v>
      </c>
      <c r="H30" s="85">
        <v>0</v>
      </c>
      <c r="I30" s="84">
        <f t="shared" si="14"/>
        <v>0</v>
      </c>
      <c r="J30" s="155">
        <v>0</v>
      </c>
      <c r="K30" s="3"/>
      <c r="M30" s="3"/>
    </row>
    <row r="31" spans="1:13" ht="16.5" hidden="1" customHeight="1" x14ac:dyDescent="0.25">
      <c r="A31" s="53"/>
      <c r="B31" s="19" t="s">
        <v>123</v>
      </c>
      <c r="C31" s="84">
        <v>0</v>
      </c>
      <c r="D31" s="84">
        <f t="shared" si="12"/>
        <v>0</v>
      </c>
      <c r="E31" s="84"/>
      <c r="F31" s="84">
        <f t="shared" si="11"/>
        <v>0</v>
      </c>
      <c r="G31" s="155">
        <v>0</v>
      </c>
      <c r="H31" s="85">
        <v>0</v>
      </c>
      <c r="I31" s="84">
        <f t="shared" si="14"/>
        <v>0</v>
      </c>
      <c r="J31" s="155">
        <v>0</v>
      </c>
      <c r="K31" s="3"/>
      <c r="M31" s="3"/>
    </row>
    <row r="32" spans="1:13" ht="16.5" customHeight="1" x14ac:dyDescent="0.25">
      <c r="A32" s="88" t="s">
        <v>124</v>
      </c>
      <c r="B32" s="83" t="s">
        <v>125</v>
      </c>
      <c r="C32" s="84">
        <f>+[1]AdmonRecursos!S60</f>
        <v>4800000000</v>
      </c>
      <c r="D32" s="84">
        <f t="shared" si="12"/>
        <v>4800</v>
      </c>
      <c r="E32" s="84">
        <v>641760220</v>
      </c>
      <c r="F32" s="84">
        <f t="shared" si="11"/>
        <v>641.76022</v>
      </c>
      <c r="G32" s="155">
        <f t="shared" si="13"/>
        <v>0.13370004583333334</v>
      </c>
      <c r="H32" s="85">
        <f>+EjecucionAgregada!Y17</f>
        <v>52783577</v>
      </c>
      <c r="I32" s="84">
        <f t="shared" si="14"/>
        <v>52.783577000000001</v>
      </c>
      <c r="J32" s="155">
        <f>+H32/C32</f>
        <v>1.0996578541666666E-2</v>
      </c>
      <c r="K32" s="3"/>
      <c r="M32" s="3"/>
    </row>
    <row r="33" spans="1:13" ht="16.5" customHeight="1" x14ac:dyDescent="0.25">
      <c r="A33" s="53"/>
      <c r="B33" s="89" t="s">
        <v>126</v>
      </c>
      <c r="C33" s="84">
        <f>+[1]AdmonRecursos!S61</f>
        <v>6000000000</v>
      </c>
      <c r="D33" s="84">
        <f t="shared" si="12"/>
        <v>6000</v>
      </c>
      <c r="E33" s="84">
        <v>1630591895.0699999</v>
      </c>
      <c r="F33" s="84">
        <f t="shared" si="11"/>
        <v>1630.59189507</v>
      </c>
      <c r="G33" s="155">
        <f t="shared" si="13"/>
        <v>0.27176531584499997</v>
      </c>
      <c r="H33" s="85">
        <v>0</v>
      </c>
      <c r="I33" s="84">
        <f t="shared" si="14"/>
        <v>0</v>
      </c>
      <c r="J33" s="155">
        <f>+H33/C33</f>
        <v>0</v>
      </c>
      <c r="K33" s="3"/>
      <c r="M33" s="3"/>
    </row>
    <row r="34" spans="1:13" ht="15" hidden="1" customHeight="1" x14ac:dyDescent="0.25">
      <c r="A34" s="53"/>
      <c r="B34" s="89" t="s">
        <v>127</v>
      </c>
      <c r="C34" s="84">
        <v>0</v>
      </c>
      <c r="D34" s="84">
        <f t="shared" si="12"/>
        <v>0</v>
      </c>
      <c r="E34" s="84" t="s">
        <v>121</v>
      </c>
      <c r="F34" s="84" t="e">
        <f t="shared" si="11"/>
        <v>#VALUE!</v>
      </c>
      <c r="G34" s="155">
        <v>0</v>
      </c>
      <c r="H34" s="85">
        <v>0</v>
      </c>
      <c r="I34" s="84">
        <f t="shared" si="14"/>
        <v>0</v>
      </c>
      <c r="J34" s="155">
        <v>0</v>
      </c>
      <c r="K34" s="3"/>
      <c r="M34" s="3"/>
    </row>
    <row r="35" spans="1:13" ht="16.5" customHeight="1" x14ac:dyDescent="0.25">
      <c r="A35" s="53"/>
      <c r="B35" s="89" t="s">
        <v>141</v>
      </c>
      <c r="C35" s="84">
        <f>+[1]AdmonRecursos!S62</f>
        <v>528000000</v>
      </c>
      <c r="D35" s="90">
        <f t="shared" si="12"/>
        <v>528</v>
      </c>
      <c r="E35" s="90">
        <v>0</v>
      </c>
      <c r="F35" s="90">
        <f t="shared" si="11"/>
        <v>0</v>
      </c>
      <c r="G35" s="155">
        <f>+E35/C35</f>
        <v>0</v>
      </c>
      <c r="H35" s="91">
        <v>0</v>
      </c>
      <c r="I35" s="90">
        <f t="shared" si="14"/>
        <v>0</v>
      </c>
      <c r="J35" s="155">
        <f>+H35/C35</f>
        <v>0</v>
      </c>
      <c r="K35" s="3"/>
      <c r="M35" s="3"/>
    </row>
    <row r="36" spans="1:13" ht="15.75" thickBot="1" x14ac:dyDescent="0.3">
      <c r="B36" s="92" t="s">
        <v>129</v>
      </c>
      <c r="C36" s="93">
        <f>SUM(C26:C35)</f>
        <v>15322000000</v>
      </c>
      <c r="D36" s="94">
        <f>SUM(D26:D34)</f>
        <v>14794</v>
      </c>
      <c r="E36" s="93">
        <f>SUM(E26:E35)</f>
        <v>2272352115.0699997</v>
      </c>
      <c r="F36" s="94" t="e">
        <f>SUM(F26:F35)</f>
        <v>#VALUE!</v>
      </c>
      <c r="G36" s="154">
        <f>+E36/C36</f>
        <v>0.14830649491384934</v>
      </c>
      <c r="H36" s="93">
        <f>SUM(H26:H35)</f>
        <v>52783577</v>
      </c>
      <c r="I36" s="94">
        <f>SUM(I26:I35)</f>
        <v>52.783577000000001</v>
      </c>
      <c r="J36" s="154">
        <f>+H36/C36</f>
        <v>3.4449534656050126E-3</v>
      </c>
      <c r="K36" s="3"/>
      <c r="M36" s="3"/>
    </row>
    <row r="37" spans="1:13" x14ac:dyDescent="0.25">
      <c r="C37" s="18"/>
      <c r="E37" s="95"/>
      <c r="H37" s="95"/>
    </row>
    <row r="38" spans="1:13" x14ac:dyDescent="0.25">
      <c r="C38" s="96"/>
      <c r="E38" s="95"/>
      <c r="H38" s="95"/>
    </row>
  </sheetData>
  <mergeCells count="2">
    <mergeCell ref="B2:L2"/>
    <mergeCell ref="B3:L3"/>
  </mergeCells>
  <conditionalFormatting sqref="G18">
    <cfRule type="cellIs" dxfId="11" priority="25" operator="lessThan">
      <formula>#REF!</formula>
    </cfRule>
    <cfRule type="cellIs" dxfId="10" priority="26" operator="greaterThan">
      <formula>#REF!</formula>
    </cfRule>
  </conditionalFormatting>
  <conditionalFormatting sqref="J18">
    <cfRule type="cellIs" dxfId="9" priority="27" operator="lessThan">
      <formula>#REF!</formula>
    </cfRule>
    <cfRule type="cellIs" dxfId="8" priority="28" operator="greaterThan">
      <formula>#REF!</formula>
    </cfRule>
  </conditionalFormatting>
  <conditionalFormatting sqref="G13">
    <cfRule type="cellIs" dxfId="7" priority="29" operator="lessThan">
      <formula>#REF!</formula>
    </cfRule>
    <cfRule type="cellIs" dxfId="6" priority="30" operator="notEqual">
      <formula>#REF!</formula>
    </cfRule>
  </conditionalFormatting>
  <conditionalFormatting sqref="J13">
    <cfRule type="cellIs" dxfId="5" priority="31" operator="lessThan">
      <formula>#REF!</formula>
    </cfRule>
    <cfRule type="cellIs" dxfId="4" priority="32" operator="greaterThan">
      <formula>#REF!</formula>
    </cfRule>
  </conditionalFormatting>
  <conditionalFormatting sqref="G11">
    <cfRule type="cellIs" dxfId="3" priority="33" operator="lessThan">
      <formula>#REF!</formula>
    </cfRule>
    <cfRule type="cellIs" dxfId="2" priority="34" operator="notEqual">
      <formula>#REF!</formula>
    </cfRule>
  </conditionalFormatting>
  <conditionalFormatting sqref="J11">
    <cfRule type="cellIs" dxfId="1" priority="35" operator="lessThan">
      <formula>#REF!</formula>
    </cfRule>
    <cfRule type="cellIs" dxfId="0" priority="36" operator="greaterThan">
      <formula>#REF!</formula>
    </cfRule>
  </conditionalFormatting>
  <pageMargins left="0.7" right="0.7" top="0.75" bottom="0.75" header="0.3" footer="0.3"/>
  <ignoredErrors>
    <ignoredError sqref="E5:J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zoomScale="130" zoomScaleNormal="130" workbookViewId="0">
      <selection activeCell="K5" sqref="K5"/>
    </sheetView>
  </sheetViews>
  <sheetFormatPr baseColWidth="10" defaultRowHeight="15" customHeight="1" x14ac:dyDescent="0.25"/>
  <cols>
    <col min="2" max="2" width="20.42578125" customWidth="1"/>
    <col min="3" max="3" width="19.28515625" customWidth="1"/>
    <col min="4" max="12" width="0" hidden="1" customWidth="1"/>
    <col min="13" max="13" width="9.85546875" bestFit="1" customWidth="1"/>
    <col min="14" max="14" width="5.7109375" bestFit="1" customWidth="1"/>
    <col min="15" max="15" width="5.140625" bestFit="1" customWidth="1"/>
    <col min="16" max="16" width="37.42578125" bestFit="1" customWidth="1"/>
    <col min="17" max="18" width="0" hidden="1" customWidth="1"/>
    <col min="19" max="22" width="20" customWidth="1"/>
  </cols>
  <sheetData>
    <row r="1" spans="1:22" ht="15" customHeight="1" x14ac:dyDescent="0.25">
      <c r="A1" s="119" t="s">
        <v>0</v>
      </c>
      <c r="B1" s="119">
        <v>2024</v>
      </c>
      <c r="C1" s="120" t="s">
        <v>1</v>
      </c>
      <c r="D1" s="120" t="s">
        <v>1</v>
      </c>
      <c r="E1" s="120" t="s">
        <v>1</v>
      </c>
      <c r="F1" s="120" t="s">
        <v>1</v>
      </c>
      <c r="G1" s="120" t="s">
        <v>1</v>
      </c>
      <c r="H1" s="120" t="s">
        <v>1</v>
      </c>
      <c r="I1" s="120" t="s">
        <v>1</v>
      </c>
      <c r="J1" s="120" t="s">
        <v>1</v>
      </c>
      <c r="K1" s="120" t="s">
        <v>1</v>
      </c>
      <c r="L1" s="120" t="s">
        <v>1</v>
      </c>
      <c r="M1" s="120" t="s">
        <v>1</v>
      </c>
      <c r="N1" s="120" t="s">
        <v>1</v>
      </c>
      <c r="O1" s="120" t="s">
        <v>1</v>
      </c>
      <c r="P1" s="120" t="s">
        <v>1</v>
      </c>
      <c r="Q1" s="120" t="s">
        <v>1</v>
      </c>
      <c r="R1" s="120" t="s">
        <v>1</v>
      </c>
      <c r="S1" s="120" t="s">
        <v>1</v>
      </c>
      <c r="T1" s="120" t="s">
        <v>1</v>
      </c>
      <c r="U1" s="120" t="s">
        <v>1</v>
      </c>
      <c r="V1" s="120" t="s">
        <v>1</v>
      </c>
    </row>
    <row r="2" spans="1:22" ht="15" customHeight="1" x14ac:dyDescent="0.25">
      <c r="A2" s="119" t="s">
        <v>2</v>
      </c>
      <c r="B2" s="119" t="s">
        <v>133</v>
      </c>
      <c r="C2" s="120" t="s">
        <v>1</v>
      </c>
      <c r="D2" s="120" t="s">
        <v>1</v>
      </c>
      <c r="E2" s="120" t="s">
        <v>1</v>
      </c>
      <c r="F2" s="120" t="s">
        <v>1</v>
      </c>
      <c r="G2" s="120" t="s">
        <v>1</v>
      </c>
      <c r="H2" s="120" t="s">
        <v>1</v>
      </c>
      <c r="I2" s="120" t="s">
        <v>1</v>
      </c>
      <c r="J2" s="120" t="s">
        <v>1</v>
      </c>
      <c r="K2" s="120" t="s">
        <v>1</v>
      </c>
      <c r="L2" s="120" t="s">
        <v>1</v>
      </c>
      <c r="M2" s="120" t="s">
        <v>1</v>
      </c>
      <c r="N2" s="120" t="s">
        <v>1</v>
      </c>
      <c r="O2" s="120" t="s">
        <v>1</v>
      </c>
      <c r="P2" s="120" t="s">
        <v>1</v>
      </c>
      <c r="Q2" s="120" t="s">
        <v>1</v>
      </c>
      <c r="R2" s="120" t="s">
        <v>1</v>
      </c>
      <c r="S2" s="120" t="s">
        <v>1</v>
      </c>
      <c r="T2" s="120" t="s">
        <v>1</v>
      </c>
      <c r="U2" s="120" t="s">
        <v>1</v>
      </c>
      <c r="V2" s="120" t="s">
        <v>1</v>
      </c>
    </row>
    <row r="3" spans="1:22" ht="15" customHeight="1" x14ac:dyDescent="0.25">
      <c r="A3" s="121" t="s">
        <v>4</v>
      </c>
      <c r="B3" s="122">
        <v>45412</v>
      </c>
      <c r="C3" s="120" t="s">
        <v>1</v>
      </c>
      <c r="D3" s="120" t="s">
        <v>1</v>
      </c>
      <c r="E3" s="120" t="s">
        <v>1</v>
      </c>
      <c r="F3" s="120" t="s">
        <v>1</v>
      </c>
      <c r="G3" s="120" t="s">
        <v>1</v>
      </c>
      <c r="H3" s="120" t="s">
        <v>1</v>
      </c>
      <c r="I3" s="120" t="s">
        <v>1</v>
      </c>
      <c r="J3" s="120" t="s">
        <v>1</v>
      </c>
      <c r="K3" s="120" t="s">
        <v>1</v>
      </c>
      <c r="L3" s="120" t="s">
        <v>1</v>
      </c>
      <c r="M3" s="120" t="s">
        <v>1</v>
      </c>
      <c r="N3" s="120" t="s">
        <v>1</v>
      </c>
      <c r="O3" s="120" t="s">
        <v>1</v>
      </c>
      <c r="P3" s="120" t="s">
        <v>1</v>
      </c>
      <c r="Q3" s="120" t="s">
        <v>1</v>
      </c>
      <c r="R3" s="120" t="s">
        <v>1</v>
      </c>
      <c r="S3" s="120" t="s">
        <v>1</v>
      </c>
      <c r="T3" s="120" t="s">
        <v>1</v>
      </c>
      <c r="U3" s="120" t="s">
        <v>1</v>
      </c>
      <c r="V3" s="120" t="s">
        <v>1</v>
      </c>
    </row>
    <row r="4" spans="1:22" ht="15" customHeight="1" x14ac:dyDescent="0.25">
      <c r="A4" s="119" t="s">
        <v>6</v>
      </c>
      <c r="B4" s="119" t="s">
        <v>7</v>
      </c>
      <c r="C4" s="119" t="s">
        <v>8</v>
      </c>
      <c r="D4" s="119" t="s">
        <v>9</v>
      </c>
      <c r="E4" s="119" t="s">
        <v>10</v>
      </c>
      <c r="F4" s="119" t="s">
        <v>11</v>
      </c>
      <c r="G4" s="119" t="s">
        <v>12</v>
      </c>
      <c r="H4" s="119" t="s">
        <v>13</v>
      </c>
      <c r="I4" s="119" t="s">
        <v>14</v>
      </c>
      <c r="J4" s="119" t="s">
        <v>15</v>
      </c>
      <c r="K4" s="119" t="s">
        <v>16</v>
      </c>
      <c r="L4" s="119" t="s">
        <v>17</v>
      </c>
      <c r="M4" s="119" t="s">
        <v>18</v>
      </c>
      <c r="N4" s="119" t="s">
        <v>19</v>
      </c>
      <c r="O4" s="119" t="s">
        <v>20</v>
      </c>
      <c r="P4" s="119" t="s">
        <v>21</v>
      </c>
      <c r="Q4" s="119" t="s">
        <v>134</v>
      </c>
      <c r="R4" s="119" t="s">
        <v>135</v>
      </c>
      <c r="S4" s="119" t="s">
        <v>29</v>
      </c>
      <c r="T4" s="119" t="s">
        <v>30</v>
      </c>
      <c r="U4" s="119" t="s">
        <v>31</v>
      </c>
      <c r="V4" s="119" t="s">
        <v>32</v>
      </c>
    </row>
    <row r="5" spans="1:22" ht="30" customHeight="1" x14ac:dyDescent="0.25">
      <c r="A5" s="123" t="s">
        <v>33</v>
      </c>
      <c r="B5" s="124" t="s">
        <v>34</v>
      </c>
      <c r="C5" s="125" t="s">
        <v>48</v>
      </c>
      <c r="D5" s="123" t="s">
        <v>36</v>
      </c>
      <c r="E5" s="123" t="s">
        <v>43</v>
      </c>
      <c r="F5" s="123"/>
      <c r="G5" s="123"/>
      <c r="H5" s="123"/>
      <c r="I5" s="123"/>
      <c r="J5" s="123"/>
      <c r="K5" s="123"/>
      <c r="L5" s="123"/>
      <c r="M5" s="123" t="s">
        <v>38</v>
      </c>
      <c r="N5" s="123" t="s">
        <v>39</v>
      </c>
      <c r="O5" s="123" t="s">
        <v>40</v>
      </c>
      <c r="P5" s="124" t="s">
        <v>49</v>
      </c>
      <c r="Q5" s="126" t="s">
        <v>1</v>
      </c>
      <c r="R5" s="126" t="s">
        <v>1</v>
      </c>
      <c r="S5" s="127">
        <v>25385759.52</v>
      </c>
      <c r="T5" s="127">
        <v>22610048.52</v>
      </c>
      <c r="U5" s="127">
        <v>22246548.82</v>
      </c>
      <c r="V5" s="127">
        <v>22246548.82</v>
      </c>
    </row>
    <row r="6" spans="1:22" ht="30" customHeight="1" x14ac:dyDescent="0.25">
      <c r="A6" s="123" t="s">
        <v>33</v>
      </c>
      <c r="B6" s="124" t="s">
        <v>34</v>
      </c>
      <c r="C6" s="125" t="s">
        <v>50</v>
      </c>
      <c r="D6" s="123" t="s">
        <v>36</v>
      </c>
      <c r="E6" s="123" t="s">
        <v>46</v>
      </c>
      <c r="F6" s="123" t="s">
        <v>43</v>
      </c>
      <c r="G6" s="123" t="s">
        <v>43</v>
      </c>
      <c r="H6" s="123"/>
      <c r="I6" s="123"/>
      <c r="J6" s="123"/>
      <c r="K6" s="123"/>
      <c r="L6" s="123"/>
      <c r="M6" s="123" t="s">
        <v>38</v>
      </c>
      <c r="N6" s="123" t="s">
        <v>39</v>
      </c>
      <c r="O6" s="123" t="s">
        <v>40</v>
      </c>
      <c r="P6" s="124" t="s">
        <v>51</v>
      </c>
      <c r="Q6" s="126" t="s">
        <v>1</v>
      </c>
      <c r="R6" s="126" t="s">
        <v>1</v>
      </c>
      <c r="S6" s="127">
        <v>1584267</v>
      </c>
      <c r="T6" s="127">
        <v>0</v>
      </c>
      <c r="U6" s="127">
        <v>0</v>
      </c>
      <c r="V6" s="127">
        <v>0</v>
      </c>
    </row>
    <row r="7" spans="1:22" ht="30" customHeight="1" x14ac:dyDescent="0.25">
      <c r="A7" s="123" t="s">
        <v>33</v>
      </c>
      <c r="B7" s="124" t="s">
        <v>34</v>
      </c>
      <c r="C7" s="125" t="s">
        <v>136</v>
      </c>
      <c r="D7" s="123" t="s">
        <v>67</v>
      </c>
      <c r="E7" s="123" t="s">
        <v>68</v>
      </c>
      <c r="F7" s="123" t="s">
        <v>69</v>
      </c>
      <c r="G7" s="123" t="s">
        <v>137</v>
      </c>
      <c r="H7" s="123"/>
      <c r="I7" s="123"/>
      <c r="J7" s="123"/>
      <c r="K7" s="123"/>
      <c r="L7" s="123"/>
      <c r="M7" s="123" t="s">
        <v>79</v>
      </c>
      <c r="N7" s="123" t="s">
        <v>80</v>
      </c>
      <c r="O7" s="123" t="s">
        <v>40</v>
      </c>
      <c r="P7" s="124" t="s">
        <v>138</v>
      </c>
      <c r="Q7" s="126" t="s">
        <v>1</v>
      </c>
      <c r="R7" s="126" t="s">
        <v>1</v>
      </c>
      <c r="S7" s="127">
        <v>2561106994.1900001</v>
      </c>
      <c r="T7" s="127">
        <v>365575628.51999998</v>
      </c>
      <c r="U7" s="127">
        <v>365575628.51999998</v>
      </c>
      <c r="V7" s="127">
        <v>365575628.51999998</v>
      </c>
    </row>
    <row r="8" spans="1:22" ht="30" customHeight="1" x14ac:dyDescent="0.25">
      <c r="A8" s="123" t="s">
        <v>33</v>
      </c>
      <c r="B8" s="124" t="s">
        <v>34</v>
      </c>
      <c r="C8" s="125" t="s">
        <v>139</v>
      </c>
      <c r="D8" s="123" t="s">
        <v>67</v>
      </c>
      <c r="E8" s="123" t="s">
        <v>68</v>
      </c>
      <c r="F8" s="123" t="s">
        <v>69</v>
      </c>
      <c r="G8" s="123" t="s">
        <v>39</v>
      </c>
      <c r="H8" s="123"/>
      <c r="I8" s="123"/>
      <c r="J8" s="123"/>
      <c r="K8" s="123"/>
      <c r="L8" s="123"/>
      <c r="M8" s="123" t="s">
        <v>38</v>
      </c>
      <c r="N8" s="123" t="s">
        <v>60</v>
      </c>
      <c r="O8" s="123" t="s">
        <v>40</v>
      </c>
      <c r="P8" s="124" t="s">
        <v>140</v>
      </c>
      <c r="Q8" s="126" t="s">
        <v>1</v>
      </c>
      <c r="R8" s="126" t="s">
        <v>1</v>
      </c>
      <c r="S8" s="127">
        <v>113421280</v>
      </c>
      <c r="T8" s="127">
        <v>0</v>
      </c>
      <c r="U8" s="127">
        <v>0</v>
      </c>
      <c r="V8" s="127">
        <v>0</v>
      </c>
    </row>
    <row r="9" spans="1:22" ht="15" customHeight="1" x14ac:dyDescent="0.25">
      <c r="A9" s="119" t="s">
        <v>1</v>
      </c>
      <c r="B9" s="128" t="s">
        <v>1</v>
      </c>
      <c r="C9" s="129" t="s">
        <v>1</v>
      </c>
      <c r="D9" s="119" t="s">
        <v>1</v>
      </c>
      <c r="E9" s="119" t="s">
        <v>1</v>
      </c>
      <c r="F9" s="119" t="s">
        <v>1</v>
      </c>
      <c r="G9" s="119" t="s">
        <v>1</v>
      </c>
      <c r="H9" s="119" t="s">
        <v>1</v>
      </c>
      <c r="I9" s="119" t="s">
        <v>1</v>
      </c>
      <c r="J9" s="119" t="s">
        <v>1</v>
      </c>
      <c r="K9" s="119" t="s">
        <v>1</v>
      </c>
      <c r="L9" s="119" t="s">
        <v>1</v>
      </c>
      <c r="M9" s="119" t="s">
        <v>1</v>
      </c>
      <c r="N9" s="119" t="s">
        <v>1</v>
      </c>
      <c r="O9" s="119" t="s">
        <v>1</v>
      </c>
      <c r="P9" s="128" t="s">
        <v>1</v>
      </c>
      <c r="Q9" s="130" t="s">
        <v>1</v>
      </c>
      <c r="R9" s="130" t="s">
        <v>1</v>
      </c>
      <c r="S9" s="131">
        <f>SUM(S5:S8)</f>
        <v>2701498300.71</v>
      </c>
      <c r="T9" s="131">
        <f>SUM(T5:T8)</f>
        <v>388185677.03999996</v>
      </c>
      <c r="U9" s="131">
        <f>SUM(U5:U8)</f>
        <v>387822177.33999997</v>
      </c>
      <c r="V9" s="131">
        <f>SUM(V5:V8)</f>
        <v>387822177.33999997</v>
      </c>
    </row>
    <row r="10" spans="1:22" ht="15" customHeight="1" x14ac:dyDescent="0.25">
      <c r="B10" s="99"/>
    </row>
    <row r="11" spans="1:22" ht="15" customHeight="1" x14ac:dyDescent="0.25">
      <c r="B11" s="99"/>
      <c r="T11" s="132">
        <f>+T9/S9</f>
        <v>0.14369273411646349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67"/>
  <sheetViews>
    <sheetView workbookViewId="0">
      <selection activeCell="K5" sqref="K5"/>
    </sheetView>
  </sheetViews>
  <sheetFormatPr baseColWidth="10" defaultRowHeight="24.95" customHeight="1" x14ac:dyDescent="0.25"/>
  <cols>
    <col min="1" max="1" width="10.85546875" style="141" customWidth="1"/>
    <col min="2" max="2" width="10.42578125" style="141" customWidth="1"/>
    <col min="3" max="4" width="12" style="141" customWidth="1"/>
    <col min="5" max="5" width="28.5703125" style="141" customWidth="1"/>
    <col min="6" max="6" width="12.140625" style="141" customWidth="1"/>
    <col min="7" max="7" width="21.42578125" style="141" customWidth="1"/>
    <col min="8" max="9" width="17.140625" style="141" customWidth="1"/>
    <col min="10" max="18" width="17.140625" style="141" hidden="1" customWidth="1"/>
    <col min="19" max="19" width="17.140625" style="141" customWidth="1"/>
    <col min="20" max="20" width="15.7109375" style="141" bestFit="1" customWidth="1"/>
    <col min="21" max="25" width="15.42578125" style="141" customWidth="1"/>
    <col min="26" max="26" width="45.7109375" style="141" hidden="1" customWidth="1"/>
    <col min="27" max="27" width="35.7109375" style="141" hidden="1" customWidth="1"/>
    <col min="28" max="16384" width="11.42578125" style="141"/>
  </cols>
  <sheetData>
    <row r="1" spans="1:27" ht="24.95" customHeight="1" x14ac:dyDescent="0.25">
      <c r="A1" s="146" t="s">
        <v>142</v>
      </c>
      <c r="B1" s="146" t="s">
        <v>143</v>
      </c>
      <c r="C1" s="146" t="s">
        <v>144</v>
      </c>
      <c r="D1" s="146" t="s">
        <v>145</v>
      </c>
      <c r="E1" s="146" t="s">
        <v>146</v>
      </c>
      <c r="F1" s="146" t="s">
        <v>147</v>
      </c>
      <c r="G1" s="146" t="s">
        <v>148</v>
      </c>
      <c r="H1" s="146" t="s">
        <v>149</v>
      </c>
      <c r="I1" s="146" t="s">
        <v>21</v>
      </c>
      <c r="J1" s="140" t="s">
        <v>18</v>
      </c>
      <c r="K1" s="140" t="s">
        <v>19</v>
      </c>
      <c r="L1" s="140" t="s">
        <v>150</v>
      </c>
      <c r="M1" s="140" t="s">
        <v>20</v>
      </c>
      <c r="N1" s="140" t="s">
        <v>22</v>
      </c>
      <c r="O1" s="140" t="s">
        <v>23</v>
      </c>
      <c r="P1" s="140" t="s">
        <v>24</v>
      </c>
      <c r="Q1" s="140" t="s">
        <v>151</v>
      </c>
      <c r="R1" s="140" t="s">
        <v>152</v>
      </c>
      <c r="S1" s="146" t="s">
        <v>25</v>
      </c>
      <c r="T1" s="146" t="s">
        <v>27</v>
      </c>
      <c r="U1" s="146" t="s">
        <v>28</v>
      </c>
      <c r="V1" s="146" t="s">
        <v>29</v>
      </c>
      <c r="W1" s="146" t="s">
        <v>30</v>
      </c>
      <c r="X1" s="146" t="s">
        <v>31</v>
      </c>
      <c r="Y1" s="146" t="s">
        <v>32</v>
      </c>
      <c r="Z1" s="140" t="s">
        <v>153</v>
      </c>
      <c r="AA1" s="140" t="s">
        <v>154</v>
      </c>
    </row>
    <row r="2" spans="1:27" ht="39" hidden="1" x14ac:dyDescent="0.25">
      <c r="A2" s="142" t="s">
        <v>155</v>
      </c>
      <c r="B2" s="143">
        <v>2024</v>
      </c>
      <c r="C2" s="142" t="s">
        <v>3</v>
      </c>
      <c r="D2" s="142" t="s">
        <v>33</v>
      </c>
      <c r="E2" s="142" t="s">
        <v>156</v>
      </c>
      <c r="F2" s="142" t="s">
        <v>157</v>
      </c>
      <c r="G2" s="142" t="s">
        <v>158</v>
      </c>
      <c r="H2" s="142" t="s">
        <v>159</v>
      </c>
      <c r="I2" s="142" t="s">
        <v>160</v>
      </c>
      <c r="J2" s="142" t="s">
        <v>38</v>
      </c>
      <c r="K2" s="142" t="s">
        <v>39</v>
      </c>
      <c r="L2" s="142" t="s">
        <v>161</v>
      </c>
      <c r="M2" s="142" t="s">
        <v>40</v>
      </c>
      <c r="N2" s="144" t="s">
        <v>162</v>
      </c>
      <c r="O2" s="144"/>
      <c r="P2" s="144"/>
      <c r="Q2" s="144" t="s">
        <v>163</v>
      </c>
      <c r="R2" s="144" t="s">
        <v>163</v>
      </c>
      <c r="S2" s="144" t="s">
        <v>162</v>
      </c>
      <c r="T2" s="144" t="s">
        <v>162</v>
      </c>
      <c r="U2" s="144" t="s">
        <v>163</v>
      </c>
      <c r="V2" s="144" t="s">
        <v>164</v>
      </c>
      <c r="W2" s="144" t="s">
        <v>164</v>
      </c>
      <c r="X2" s="144" t="s">
        <v>164</v>
      </c>
      <c r="Y2" s="144" t="s">
        <v>164</v>
      </c>
      <c r="Z2" s="144" t="s">
        <v>163</v>
      </c>
      <c r="AA2" s="144" t="s">
        <v>163</v>
      </c>
    </row>
    <row r="3" spans="1:27" ht="39" hidden="1" x14ac:dyDescent="0.25">
      <c r="A3" s="142" t="s">
        <v>155</v>
      </c>
      <c r="B3" s="143">
        <v>2024</v>
      </c>
      <c r="C3" s="142" t="s">
        <v>3</v>
      </c>
      <c r="D3" s="142" t="s">
        <v>33</v>
      </c>
      <c r="E3" s="142" t="s">
        <v>156</v>
      </c>
      <c r="F3" s="142" t="s">
        <v>157</v>
      </c>
      <c r="G3" s="142" t="s">
        <v>158</v>
      </c>
      <c r="H3" s="142" t="s">
        <v>165</v>
      </c>
      <c r="I3" s="142" t="s">
        <v>166</v>
      </c>
      <c r="J3" s="142" t="s">
        <v>38</v>
      </c>
      <c r="K3" s="142" t="s">
        <v>39</v>
      </c>
      <c r="L3" s="142" t="s">
        <v>161</v>
      </c>
      <c r="M3" s="142" t="s">
        <v>40</v>
      </c>
      <c r="N3" s="144" t="s">
        <v>167</v>
      </c>
      <c r="O3" s="144"/>
      <c r="P3" s="144"/>
      <c r="Q3" s="144" t="s">
        <v>163</v>
      </c>
      <c r="R3" s="144" t="s">
        <v>163</v>
      </c>
      <c r="S3" s="144" t="s">
        <v>167</v>
      </c>
      <c r="T3" s="144" t="s">
        <v>167</v>
      </c>
      <c r="U3" s="144" t="s">
        <v>163</v>
      </c>
      <c r="V3" s="144" t="s">
        <v>168</v>
      </c>
      <c r="W3" s="144" t="s">
        <v>168</v>
      </c>
      <c r="X3" s="144" t="s">
        <v>168</v>
      </c>
      <c r="Y3" s="144" t="s">
        <v>168</v>
      </c>
      <c r="Z3" s="144" t="s">
        <v>163</v>
      </c>
      <c r="AA3" s="144" t="s">
        <v>163</v>
      </c>
    </row>
    <row r="4" spans="1:27" ht="39" hidden="1" x14ac:dyDescent="0.25">
      <c r="A4" s="142" t="s">
        <v>155</v>
      </c>
      <c r="B4" s="143">
        <v>2024</v>
      </c>
      <c r="C4" s="142" t="s">
        <v>3</v>
      </c>
      <c r="D4" s="142" t="s">
        <v>33</v>
      </c>
      <c r="E4" s="142" t="s">
        <v>156</v>
      </c>
      <c r="F4" s="142" t="s">
        <v>157</v>
      </c>
      <c r="G4" s="142" t="s">
        <v>158</v>
      </c>
      <c r="H4" s="142" t="s">
        <v>169</v>
      </c>
      <c r="I4" s="142" t="s">
        <v>170</v>
      </c>
      <c r="J4" s="142" t="s">
        <v>38</v>
      </c>
      <c r="K4" s="142" t="s">
        <v>39</v>
      </c>
      <c r="L4" s="142" t="s">
        <v>161</v>
      </c>
      <c r="M4" s="142" t="s">
        <v>40</v>
      </c>
      <c r="N4" s="144" t="s">
        <v>171</v>
      </c>
      <c r="O4" s="144"/>
      <c r="P4" s="144"/>
      <c r="Q4" s="144" t="s">
        <v>163</v>
      </c>
      <c r="R4" s="144" t="s">
        <v>163</v>
      </c>
      <c r="S4" s="144" t="s">
        <v>171</v>
      </c>
      <c r="T4" s="144" t="s">
        <v>171</v>
      </c>
      <c r="U4" s="144" t="s">
        <v>163</v>
      </c>
      <c r="V4" s="144" t="s">
        <v>172</v>
      </c>
      <c r="W4" s="144" t="s">
        <v>172</v>
      </c>
      <c r="X4" s="144" t="s">
        <v>172</v>
      </c>
      <c r="Y4" s="144" t="s">
        <v>172</v>
      </c>
      <c r="Z4" s="144" t="s">
        <v>163</v>
      </c>
      <c r="AA4" s="144" t="s">
        <v>163</v>
      </c>
    </row>
    <row r="5" spans="1:27" ht="39" hidden="1" x14ac:dyDescent="0.25">
      <c r="A5" s="142" t="s">
        <v>155</v>
      </c>
      <c r="B5" s="143">
        <v>2024</v>
      </c>
      <c r="C5" s="142" t="s">
        <v>3</v>
      </c>
      <c r="D5" s="142" t="s">
        <v>33</v>
      </c>
      <c r="E5" s="142" t="s">
        <v>156</v>
      </c>
      <c r="F5" s="142" t="s">
        <v>157</v>
      </c>
      <c r="G5" s="142" t="s">
        <v>158</v>
      </c>
      <c r="H5" s="142" t="s">
        <v>173</v>
      </c>
      <c r="I5" s="142" t="s">
        <v>174</v>
      </c>
      <c r="J5" s="142" t="s">
        <v>38</v>
      </c>
      <c r="K5" s="142" t="s">
        <v>39</v>
      </c>
      <c r="L5" s="142" t="s">
        <v>161</v>
      </c>
      <c r="M5" s="142" t="s">
        <v>40</v>
      </c>
      <c r="N5" s="144" t="s">
        <v>175</v>
      </c>
      <c r="O5" s="144"/>
      <c r="P5" s="144"/>
      <c r="Q5" s="144" t="s">
        <v>163</v>
      </c>
      <c r="R5" s="144" t="s">
        <v>163</v>
      </c>
      <c r="S5" s="144" t="s">
        <v>175</v>
      </c>
      <c r="T5" s="144" t="s">
        <v>175</v>
      </c>
      <c r="U5" s="144" t="s">
        <v>163</v>
      </c>
      <c r="V5" s="144" t="s">
        <v>176</v>
      </c>
      <c r="W5" s="144" t="s">
        <v>176</v>
      </c>
      <c r="X5" s="144" t="s">
        <v>176</v>
      </c>
      <c r="Y5" s="144" t="s">
        <v>176</v>
      </c>
      <c r="Z5" s="144" t="s">
        <v>163</v>
      </c>
      <c r="AA5" s="144" t="s">
        <v>163</v>
      </c>
    </row>
    <row r="6" spans="1:27" ht="39" hidden="1" x14ac:dyDescent="0.25">
      <c r="A6" s="142" t="s">
        <v>155</v>
      </c>
      <c r="B6" s="143">
        <v>2024</v>
      </c>
      <c r="C6" s="142" t="s">
        <v>3</v>
      </c>
      <c r="D6" s="142" t="s">
        <v>33</v>
      </c>
      <c r="E6" s="142" t="s">
        <v>156</v>
      </c>
      <c r="F6" s="142" t="s">
        <v>157</v>
      </c>
      <c r="G6" s="142" t="s">
        <v>158</v>
      </c>
      <c r="H6" s="142" t="s">
        <v>177</v>
      </c>
      <c r="I6" s="142" t="s">
        <v>178</v>
      </c>
      <c r="J6" s="142" t="s">
        <v>38</v>
      </c>
      <c r="K6" s="142" t="s">
        <v>39</v>
      </c>
      <c r="L6" s="142" t="s">
        <v>161</v>
      </c>
      <c r="M6" s="142" t="s">
        <v>40</v>
      </c>
      <c r="N6" s="144" t="s">
        <v>179</v>
      </c>
      <c r="O6" s="144"/>
      <c r="P6" s="144"/>
      <c r="Q6" s="144" t="s">
        <v>163</v>
      </c>
      <c r="R6" s="144" t="s">
        <v>163</v>
      </c>
      <c r="S6" s="144" t="s">
        <v>179</v>
      </c>
      <c r="T6" s="144" t="s">
        <v>179</v>
      </c>
      <c r="U6" s="144" t="s">
        <v>163</v>
      </c>
      <c r="V6" s="144" t="s">
        <v>180</v>
      </c>
      <c r="W6" s="144" t="s">
        <v>180</v>
      </c>
      <c r="X6" s="144" t="s">
        <v>180</v>
      </c>
      <c r="Y6" s="144" t="s">
        <v>180</v>
      </c>
      <c r="Z6" s="144" t="s">
        <v>163</v>
      </c>
      <c r="AA6" s="144" t="s">
        <v>163</v>
      </c>
    </row>
    <row r="7" spans="1:27" ht="39" hidden="1" x14ac:dyDescent="0.25">
      <c r="A7" s="142" t="s">
        <v>155</v>
      </c>
      <c r="B7" s="143">
        <v>2024</v>
      </c>
      <c r="C7" s="142" t="s">
        <v>3</v>
      </c>
      <c r="D7" s="142" t="s">
        <v>33</v>
      </c>
      <c r="E7" s="142" t="s">
        <v>156</v>
      </c>
      <c r="F7" s="142" t="s">
        <v>157</v>
      </c>
      <c r="G7" s="142" t="s">
        <v>158</v>
      </c>
      <c r="H7" s="142" t="s">
        <v>181</v>
      </c>
      <c r="I7" s="142" t="s">
        <v>182</v>
      </c>
      <c r="J7" s="142" t="s">
        <v>38</v>
      </c>
      <c r="K7" s="142" t="s">
        <v>39</v>
      </c>
      <c r="L7" s="142" t="s">
        <v>161</v>
      </c>
      <c r="M7" s="142" t="s">
        <v>40</v>
      </c>
      <c r="N7" s="144" t="s">
        <v>183</v>
      </c>
      <c r="O7" s="144"/>
      <c r="P7" s="144"/>
      <c r="Q7" s="144" t="s">
        <v>163</v>
      </c>
      <c r="R7" s="144" t="s">
        <v>163</v>
      </c>
      <c r="S7" s="144" t="s">
        <v>183</v>
      </c>
      <c r="T7" s="144" t="s">
        <v>183</v>
      </c>
      <c r="U7" s="144" t="s">
        <v>163</v>
      </c>
      <c r="V7" s="144" t="s">
        <v>184</v>
      </c>
      <c r="W7" s="144" t="s">
        <v>184</v>
      </c>
      <c r="X7" s="144" t="s">
        <v>184</v>
      </c>
      <c r="Y7" s="144" t="s">
        <v>184</v>
      </c>
      <c r="Z7" s="144" t="s">
        <v>163</v>
      </c>
      <c r="AA7" s="144" t="s">
        <v>163</v>
      </c>
    </row>
    <row r="8" spans="1:27" ht="51.75" hidden="1" x14ac:dyDescent="0.25">
      <c r="A8" s="142" t="s">
        <v>155</v>
      </c>
      <c r="B8" s="143">
        <v>2024</v>
      </c>
      <c r="C8" s="142" t="s">
        <v>3</v>
      </c>
      <c r="D8" s="142" t="s">
        <v>33</v>
      </c>
      <c r="E8" s="142" t="s">
        <v>156</v>
      </c>
      <c r="F8" s="142" t="s">
        <v>157</v>
      </c>
      <c r="G8" s="142" t="s">
        <v>158</v>
      </c>
      <c r="H8" s="142" t="s">
        <v>185</v>
      </c>
      <c r="I8" s="142" t="s">
        <v>186</v>
      </c>
      <c r="J8" s="142" t="s">
        <v>38</v>
      </c>
      <c r="K8" s="142" t="s">
        <v>39</v>
      </c>
      <c r="L8" s="142" t="s">
        <v>161</v>
      </c>
      <c r="M8" s="142" t="s">
        <v>40</v>
      </c>
      <c r="N8" s="144" t="s">
        <v>187</v>
      </c>
      <c r="O8" s="144"/>
      <c r="P8" s="144"/>
      <c r="Q8" s="144" t="s">
        <v>163</v>
      </c>
      <c r="R8" s="144" t="s">
        <v>163</v>
      </c>
      <c r="S8" s="144" t="s">
        <v>187</v>
      </c>
      <c r="T8" s="144" t="s">
        <v>187</v>
      </c>
      <c r="U8" s="144" t="s">
        <v>163</v>
      </c>
      <c r="V8" s="144" t="s">
        <v>188</v>
      </c>
      <c r="W8" s="144" t="s">
        <v>188</v>
      </c>
      <c r="X8" s="144" t="s">
        <v>188</v>
      </c>
      <c r="Y8" s="144" t="s">
        <v>188</v>
      </c>
      <c r="Z8" s="144" t="s">
        <v>163</v>
      </c>
      <c r="AA8" s="144" t="s">
        <v>163</v>
      </c>
    </row>
    <row r="9" spans="1:27" ht="39" hidden="1" x14ac:dyDescent="0.25">
      <c r="A9" s="142" t="s">
        <v>155</v>
      </c>
      <c r="B9" s="143">
        <v>2024</v>
      </c>
      <c r="C9" s="142" t="s">
        <v>3</v>
      </c>
      <c r="D9" s="142" t="s">
        <v>33</v>
      </c>
      <c r="E9" s="142" t="s">
        <v>156</v>
      </c>
      <c r="F9" s="142" t="s">
        <v>157</v>
      </c>
      <c r="G9" s="142" t="s">
        <v>158</v>
      </c>
      <c r="H9" s="142" t="s">
        <v>189</v>
      </c>
      <c r="I9" s="142" t="s">
        <v>190</v>
      </c>
      <c r="J9" s="142" t="s">
        <v>38</v>
      </c>
      <c r="K9" s="142" t="s">
        <v>39</v>
      </c>
      <c r="L9" s="142" t="s">
        <v>161</v>
      </c>
      <c r="M9" s="142" t="s">
        <v>40</v>
      </c>
      <c r="N9" s="144" t="s">
        <v>191</v>
      </c>
      <c r="O9" s="144"/>
      <c r="P9" s="144"/>
      <c r="Q9" s="144" t="s">
        <v>163</v>
      </c>
      <c r="R9" s="144" t="s">
        <v>163</v>
      </c>
      <c r="S9" s="144" t="s">
        <v>191</v>
      </c>
      <c r="T9" s="144" t="s">
        <v>191</v>
      </c>
      <c r="U9" s="144" t="s">
        <v>163</v>
      </c>
      <c r="V9" s="144" t="s">
        <v>192</v>
      </c>
      <c r="W9" s="144" t="s">
        <v>192</v>
      </c>
      <c r="X9" s="144" t="s">
        <v>192</v>
      </c>
      <c r="Y9" s="144" t="s">
        <v>192</v>
      </c>
      <c r="Z9" s="144" t="s">
        <v>163</v>
      </c>
      <c r="AA9" s="144" t="s">
        <v>163</v>
      </c>
    </row>
    <row r="10" spans="1:27" ht="39" hidden="1" x14ac:dyDescent="0.25">
      <c r="A10" s="142" t="s">
        <v>155</v>
      </c>
      <c r="B10" s="143">
        <v>2024</v>
      </c>
      <c r="C10" s="142" t="s">
        <v>3</v>
      </c>
      <c r="D10" s="142" t="s">
        <v>33</v>
      </c>
      <c r="E10" s="142" t="s">
        <v>156</v>
      </c>
      <c r="F10" s="142" t="s">
        <v>157</v>
      </c>
      <c r="G10" s="142" t="s">
        <v>158</v>
      </c>
      <c r="H10" s="142" t="s">
        <v>193</v>
      </c>
      <c r="I10" s="142" t="s">
        <v>194</v>
      </c>
      <c r="J10" s="142" t="s">
        <v>38</v>
      </c>
      <c r="K10" s="142" t="s">
        <v>39</v>
      </c>
      <c r="L10" s="142" t="s">
        <v>161</v>
      </c>
      <c r="M10" s="142" t="s">
        <v>40</v>
      </c>
      <c r="N10" s="144" t="s">
        <v>179</v>
      </c>
      <c r="O10" s="144"/>
      <c r="P10" s="144"/>
      <c r="Q10" s="144" t="s">
        <v>163</v>
      </c>
      <c r="R10" s="144" t="s">
        <v>163</v>
      </c>
      <c r="S10" s="144" t="s">
        <v>179</v>
      </c>
      <c r="T10" s="144" t="s">
        <v>179</v>
      </c>
      <c r="U10" s="144" t="s">
        <v>163</v>
      </c>
      <c r="V10" s="144" t="s">
        <v>195</v>
      </c>
      <c r="W10" s="144" t="s">
        <v>195</v>
      </c>
      <c r="X10" s="144" t="s">
        <v>195</v>
      </c>
      <c r="Y10" s="144" t="s">
        <v>195</v>
      </c>
      <c r="Z10" s="144" t="s">
        <v>163</v>
      </c>
      <c r="AA10" s="144" t="s">
        <v>163</v>
      </c>
    </row>
    <row r="11" spans="1:27" ht="39" hidden="1" x14ac:dyDescent="0.25">
      <c r="A11" s="142" t="s">
        <v>155</v>
      </c>
      <c r="B11" s="143">
        <v>2024</v>
      </c>
      <c r="C11" s="142" t="s">
        <v>3</v>
      </c>
      <c r="D11" s="142" t="s">
        <v>33</v>
      </c>
      <c r="E11" s="142" t="s">
        <v>156</v>
      </c>
      <c r="F11" s="142" t="s">
        <v>157</v>
      </c>
      <c r="G11" s="142" t="s">
        <v>158</v>
      </c>
      <c r="H11" s="142" t="s">
        <v>196</v>
      </c>
      <c r="I11" s="142" t="s">
        <v>197</v>
      </c>
      <c r="J11" s="142" t="s">
        <v>38</v>
      </c>
      <c r="K11" s="142" t="s">
        <v>39</v>
      </c>
      <c r="L11" s="142" t="s">
        <v>161</v>
      </c>
      <c r="M11" s="142" t="s">
        <v>40</v>
      </c>
      <c r="N11" s="144" t="s">
        <v>198</v>
      </c>
      <c r="O11" s="144"/>
      <c r="P11" s="144"/>
      <c r="Q11" s="144" t="s">
        <v>163</v>
      </c>
      <c r="R11" s="144" t="s">
        <v>163</v>
      </c>
      <c r="S11" s="144" t="s">
        <v>198</v>
      </c>
      <c r="T11" s="144" t="s">
        <v>198</v>
      </c>
      <c r="U11" s="144" t="s">
        <v>163</v>
      </c>
      <c r="V11" s="144" t="s">
        <v>199</v>
      </c>
      <c r="W11" s="144" t="s">
        <v>199</v>
      </c>
      <c r="X11" s="144" t="s">
        <v>200</v>
      </c>
      <c r="Y11" s="144" t="s">
        <v>200</v>
      </c>
      <c r="Z11" s="144" t="s">
        <v>163</v>
      </c>
      <c r="AA11" s="144" t="s">
        <v>163</v>
      </c>
    </row>
    <row r="12" spans="1:27" ht="39" hidden="1" x14ac:dyDescent="0.25">
      <c r="A12" s="142" t="s">
        <v>155</v>
      </c>
      <c r="B12" s="143">
        <v>2024</v>
      </c>
      <c r="C12" s="142" t="s">
        <v>3</v>
      </c>
      <c r="D12" s="142" t="s">
        <v>33</v>
      </c>
      <c r="E12" s="142" t="s">
        <v>156</v>
      </c>
      <c r="F12" s="142" t="s">
        <v>157</v>
      </c>
      <c r="G12" s="142" t="s">
        <v>158</v>
      </c>
      <c r="H12" s="142" t="s">
        <v>201</v>
      </c>
      <c r="I12" s="142" t="s">
        <v>202</v>
      </c>
      <c r="J12" s="142" t="s">
        <v>38</v>
      </c>
      <c r="K12" s="142" t="s">
        <v>39</v>
      </c>
      <c r="L12" s="142" t="s">
        <v>161</v>
      </c>
      <c r="M12" s="142" t="s">
        <v>40</v>
      </c>
      <c r="N12" s="144" t="s">
        <v>203</v>
      </c>
      <c r="O12" s="144"/>
      <c r="P12" s="144"/>
      <c r="Q12" s="144" t="s">
        <v>163</v>
      </c>
      <c r="R12" s="144" t="s">
        <v>163</v>
      </c>
      <c r="S12" s="144" t="s">
        <v>203</v>
      </c>
      <c r="T12" s="144" t="s">
        <v>203</v>
      </c>
      <c r="U12" s="144" t="s">
        <v>163</v>
      </c>
      <c r="V12" s="144" t="s">
        <v>204</v>
      </c>
      <c r="W12" s="144" t="s">
        <v>204</v>
      </c>
      <c r="X12" s="144" t="s">
        <v>205</v>
      </c>
      <c r="Y12" s="144" t="s">
        <v>205</v>
      </c>
      <c r="Z12" s="144" t="s">
        <v>163</v>
      </c>
      <c r="AA12" s="144" t="s">
        <v>163</v>
      </c>
    </row>
    <row r="13" spans="1:27" ht="39" hidden="1" x14ac:dyDescent="0.25">
      <c r="A13" s="142" t="s">
        <v>155</v>
      </c>
      <c r="B13" s="143">
        <v>2024</v>
      </c>
      <c r="C13" s="142" t="s">
        <v>3</v>
      </c>
      <c r="D13" s="142" t="s">
        <v>33</v>
      </c>
      <c r="E13" s="142" t="s">
        <v>156</v>
      </c>
      <c r="F13" s="142" t="s">
        <v>157</v>
      </c>
      <c r="G13" s="142" t="s">
        <v>158</v>
      </c>
      <c r="H13" s="142" t="s">
        <v>206</v>
      </c>
      <c r="I13" s="142" t="s">
        <v>207</v>
      </c>
      <c r="J13" s="142" t="s">
        <v>38</v>
      </c>
      <c r="K13" s="142" t="s">
        <v>39</v>
      </c>
      <c r="L13" s="142" t="s">
        <v>161</v>
      </c>
      <c r="M13" s="142" t="s">
        <v>40</v>
      </c>
      <c r="N13" s="144" t="s">
        <v>208</v>
      </c>
      <c r="O13" s="144"/>
      <c r="P13" s="144"/>
      <c r="Q13" s="144" t="s">
        <v>163</v>
      </c>
      <c r="R13" s="144" t="s">
        <v>163</v>
      </c>
      <c r="S13" s="144" t="s">
        <v>208</v>
      </c>
      <c r="T13" s="144" t="s">
        <v>208</v>
      </c>
      <c r="U13" s="144" t="s">
        <v>163</v>
      </c>
      <c r="V13" s="144" t="s">
        <v>209</v>
      </c>
      <c r="W13" s="144" t="s">
        <v>209</v>
      </c>
      <c r="X13" s="144" t="s">
        <v>209</v>
      </c>
      <c r="Y13" s="144" t="s">
        <v>210</v>
      </c>
      <c r="Z13" s="144" t="s">
        <v>163</v>
      </c>
      <c r="AA13" s="144" t="s">
        <v>163</v>
      </c>
    </row>
    <row r="14" spans="1:27" ht="39" hidden="1" x14ac:dyDescent="0.25">
      <c r="A14" s="142" t="s">
        <v>155</v>
      </c>
      <c r="B14" s="143">
        <v>2024</v>
      </c>
      <c r="C14" s="142" t="s">
        <v>3</v>
      </c>
      <c r="D14" s="142" t="s">
        <v>33</v>
      </c>
      <c r="E14" s="142" t="s">
        <v>156</v>
      </c>
      <c r="F14" s="142" t="s">
        <v>157</v>
      </c>
      <c r="G14" s="142" t="s">
        <v>158</v>
      </c>
      <c r="H14" s="142" t="s">
        <v>211</v>
      </c>
      <c r="I14" s="142" t="s">
        <v>212</v>
      </c>
      <c r="J14" s="142" t="s">
        <v>38</v>
      </c>
      <c r="K14" s="142" t="s">
        <v>39</v>
      </c>
      <c r="L14" s="142" t="s">
        <v>161</v>
      </c>
      <c r="M14" s="142" t="s">
        <v>40</v>
      </c>
      <c r="N14" s="144" t="s">
        <v>213</v>
      </c>
      <c r="O14" s="144"/>
      <c r="P14" s="144"/>
      <c r="Q14" s="144" t="s">
        <v>163</v>
      </c>
      <c r="R14" s="144" t="s">
        <v>163</v>
      </c>
      <c r="S14" s="144" t="s">
        <v>213</v>
      </c>
      <c r="T14" s="144" t="s">
        <v>213</v>
      </c>
      <c r="U14" s="144" t="s">
        <v>163</v>
      </c>
      <c r="V14" s="144" t="s">
        <v>214</v>
      </c>
      <c r="W14" s="144" t="s">
        <v>214</v>
      </c>
      <c r="X14" s="144" t="s">
        <v>215</v>
      </c>
      <c r="Y14" s="144" t="s">
        <v>215</v>
      </c>
      <c r="Z14" s="144" t="s">
        <v>163</v>
      </c>
      <c r="AA14" s="144" t="s">
        <v>163</v>
      </c>
    </row>
    <row r="15" spans="1:27" ht="39" hidden="1" x14ac:dyDescent="0.25">
      <c r="A15" s="142" t="s">
        <v>155</v>
      </c>
      <c r="B15" s="143">
        <v>2024</v>
      </c>
      <c r="C15" s="142" t="s">
        <v>3</v>
      </c>
      <c r="D15" s="142" t="s">
        <v>33</v>
      </c>
      <c r="E15" s="142" t="s">
        <v>156</v>
      </c>
      <c r="F15" s="142" t="s">
        <v>157</v>
      </c>
      <c r="G15" s="142" t="s">
        <v>158</v>
      </c>
      <c r="H15" s="142" t="s">
        <v>216</v>
      </c>
      <c r="I15" s="142" t="s">
        <v>217</v>
      </c>
      <c r="J15" s="142" t="s">
        <v>38</v>
      </c>
      <c r="K15" s="142" t="s">
        <v>39</v>
      </c>
      <c r="L15" s="142" t="s">
        <v>161</v>
      </c>
      <c r="M15" s="142" t="s">
        <v>40</v>
      </c>
      <c r="N15" s="144" t="s">
        <v>218</v>
      </c>
      <c r="O15" s="144"/>
      <c r="P15" s="144"/>
      <c r="Q15" s="144" t="s">
        <v>163</v>
      </c>
      <c r="R15" s="144" t="s">
        <v>163</v>
      </c>
      <c r="S15" s="144" t="s">
        <v>218</v>
      </c>
      <c r="T15" s="144" t="s">
        <v>218</v>
      </c>
      <c r="U15" s="144" t="s">
        <v>163</v>
      </c>
      <c r="V15" s="144" t="s">
        <v>219</v>
      </c>
      <c r="W15" s="144" t="s">
        <v>219</v>
      </c>
      <c r="X15" s="144" t="s">
        <v>220</v>
      </c>
      <c r="Y15" s="144" t="s">
        <v>220</v>
      </c>
      <c r="Z15" s="144" t="s">
        <v>163</v>
      </c>
      <c r="AA15" s="144" t="s">
        <v>163</v>
      </c>
    </row>
    <row r="16" spans="1:27" ht="39" hidden="1" x14ac:dyDescent="0.25">
      <c r="A16" s="142" t="s">
        <v>155</v>
      </c>
      <c r="B16" s="143">
        <v>2024</v>
      </c>
      <c r="C16" s="142" t="s">
        <v>3</v>
      </c>
      <c r="D16" s="142" t="s">
        <v>33</v>
      </c>
      <c r="E16" s="142" t="s">
        <v>156</v>
      </c>
      <c r="F16" s="142" t="s">
        <v>157</v>
      </c>
      <c r="G16" s="142" t="s">
        <v>158</v>
      </c>
      <c r="H16" s="142" t="s">
        <v>221</v>
      </c>
      <c r="I16" s="142" t="s">
        <v>222</v>
      </c>
      <c r="J16" s="142" t="s">
        <v>38</v>
      </c>
      <c r="K16" s="142" t="s">
        <v>39</v>
      </c>
      <c r="L16" s="142" t="s">
        <v>161</v>
      </c>
      <c r="M16" s="142" t="s">
        <v>40</v>
      </c>
      <c r="N16" s="144" t="s">
        <v>223</v>
      </c>
      <c r="O16" s="144"/>
      <c r="P16" s="144"/>
      <c r="Q16" s="144" t="s">
        <v>163</v>
      </c>
      <c r="R16" s="144" t="s">
        <v>163</v>
      </c>
      <c r="S16" s="144" t="s">
        <v>223</v>
      </c>
      <c r="T16" s="144" t="s">
        <v>223</v>
      </c>
      <c r="U16" s="144" t="s">
        <v>163</v>
      </c>
      <c r="V16" s="144" t="s">
        <v>224</v>
      </c>
      <c r="W16" s="144" t="s">
        <v>224</v>
      </c>
      <c r="X16" s="144" t="s">
        <v>225</v>
      </c>
      <c r="Y16" s="144" t="s">
        <v>225</v>
      </c>
      <c r="Z16" s="144" t="s">
        <v>163</v>
      </c>
      <c r="AA16" s="144" t="s">
        <v>163</v>
      </c>
    </row>
    <row r="17" spans="1:27" ht="39" hidden="1" x14ac:dyDescent="0.25">
      <c r="A17" s="142" t="s">
        <v>155</v>
      </c>
      <c r="B17" s="143">
        <v>2024</v>
      </c>
      <c r="C17" s="142" t="s">
        <v>3</v>
      </c>
      <c r="D17" s="142" t="s">
        <v>33</v>
      </c>
      <c r="E17" s="142" t="s">
        <v>156</v>
      </c>
      <c r="F17" s="142" t="s">
        <v>157</v>
      </c>
      <c r="G17" s="142" t="s">
        <v>158</v>
      </c>
      <c r="H17" s="142" t="s">
        <v>226</v>
      </c>
      <c r="I17" s="142" t="s">
        <v>227</v>
      </c>
      <c r="J17" s="142" t="s">
        <v>38</v>
      </c>
      <c r="K17" s="142" t="s">
        <v>39</v>
      </c>
      <c r="L17" s="142" t="s">
        <v>161</v>
      </c>
      <c r="M17" s="142" t="s">
        <v>40</v>
      </c>
      <c r="N17" s="144" t="s">
        <v>218</v>
      </c>
      <c r="O17" s="144"/>
      <c r="P17" s="144"/>
      <c r="Q17" s="144" t="s">
        <v>163</v>
      </c>
      <c r="R17" s="144" t="s">
        <v>163</v>
      </c>
      <c r="S17" s="144" t="s">
        <v>218</v>
      </c>
      <c r="T17" s="144" t="s">
        <v>218</v>
      </c>
      <c r="U17" s="144" t="s">
        <v>163</v>
      </c>
      <c r="V17" s="144" t="s">
        <v>228</v>
      </c>
      <c r="W17" s="144" t="s">
        <v>228</v>
      </c>
      <c r="X17" s="144" t="s">
        <v>229</v>
      </c>
      <c r="Y17" s="144" t="s">
        <v>229</v>
      </c>
      <c r="Z17" s="144" t="s">
        <v>163</v>
      </c>
      <c r="AA17" s="144" t="s">
        <v>163</v>
      </c>
    </row>
    <row r="18" spans="1:27" ht="39" hidden="1" x14ac:dyDescent="0.25">
      <c r="A18" s="142" t="s">
        <v>155</v>
      </c>
      <c r="B18" s="143">
        <v>2024</v>
      </c>
      <c r="C18" s="142" t="s">
        <v>3</v>
      </c>
      <c r="D18" s="142" t="s">
        <v>33</v>
      </c>
      <c r="E18" s="142" t="s">
        <v>156</v>
      </c>
      <c r="F18" s="142" t="s">
        <v>157</v>
      </c>
      <c r="G18" s="142" t="s">
        <v>158</v>
      </c>
      <c r="H18" s="142" t="s">
        <v>230</v>
      </c>
      <c r="I18" s="142" t="s">
        <v>231</v>
      </c>
      <c r="J18" s="142" t="s">
        <v>38</v>
      </c>
      <c r="K18" s="142" t="s">
        <v>39</v>
      </c>
      <c r="L18" s="142" t="s">
        <v>161</v>
      </c>
      <c r="M18" s="142" t="s">
        <v>40</v>
      </c>
      <c r="N18" s="144" t="s">
        <v>232</v>
      </c>
      <c r="O18" s="144"/>
      <c r="P18" s="144"/>
      <c r="Q18" s="144" t="s">
        <v>163</v>
      </c>
      <c r="R18" s="144" t="s">
        <v>163</v>
      </c>
      <c r="S18" s="144" t="s">
        <v>232</v>
      </c>
      <c r="T18" s="144" t="s">
        <v>232</v>
      </c>
      <c r="U18" s="144" t="s">
        <v>163</v>
      </c>
      <c r="V18" s="144" t="s">
        <v>233</v>
      </c>
      <c r="W18" s="144" t="s">
        <v>233</v>
      </c>
      <c r="X18" s="144" t="s">
        <v>233</v>
      </c>
      <c r="Y18" s="144" t="s">
        <v>233</v>
      </c>
      <c r="Z18" s="144" t="s">
        <v>163</v>
      </c>
      <c r="AA18" s="144" t="s">
        <v>163</v>
      </c>
    </row>
    <row r="19" spans="1:27" ht="39" hidden="1" x14ac:dyDescent="0.25">
      <c r="A19" s="142" t="s">
        <v>155</v>
      </c>
      <c r="B19" s="143">
        <v>2024</v>
      </c>
      <c r="C19" s="142" t="s">
        <v>3</v>
      </c>
      <c r="D19" s="142" t="s">
        <v>33</v>
      </c>
      <c r="E19" s="142" t="s">
        <v>156</v>
      </c>
      <c r="F19" s="142" t="s">
        <v>157</v>
      </c>
      <c r="G19" s="142" t="s">
        <v>158</v>
      </c>
      <c r="H19" s="142" t="s">
        <v>234</v>
      </c>
      <c r="I19" s="142" t="s">
        <v>235</v>
      </c>
      <c r="J19" s="142" t="s">
        <v>38</v>
      </c>
      <c r="K19" s="142" t="s">
        <v>39</v>
      </c>
      <c r="L19" s="142" t="s">
        <v>161</v>
      </c>
      <c r="M19" s="142" t="s">
        <v>40</v>
      </c>
      <c r="N19" s="144" t="s">
        <v>236</v>
      </c>
      <c r="O19" s="144"/>
      <c r="P19" s="144"/>
      <c r="Q19" s="144" t="s">
        <v>163</v>
      </c>
      <c r="R19" s="144" t="s">
        <v>163</v>
      </c>
      <c r="S19" s="144" t="s">
        <v>236</v>
      </c>
      <c r="T19" s="144" t="s">
        <v>236</v>
      </c>
      <c r="U19" s="144" t="s">
        <v>163</v>
      </c>
      <c r="V19" s="144" t="s">
        <v>237</v>
      </c>
      <c r="W19" s="144" t="s">
        <v>237</v>
      </c>
      <c r="X19" s="144" t="s">
        <v>237</v>
      </c>
      <c r="Y19" s="144" t="s">
        <v>237</v>
      </c>
      <c r="Z19" s="144" t="s">
        <v>163</v>
      </c>
      <c r="AA19" s="144" t="s">
        <v>163</v>
      </c>
    </row>
    <row r="20" spans="1:27" ht="39" hidden="1" x14ac:dyDescent="0.25">
      <c r="A20" s="142" t="s">
        <v>155</v>
      </c>
      <c r="B20" s="143">
        <v>2024</v>
      </c>
      <c r="C20" s="142" t="s">
        <v>3</v>
      </c>
      <c r="D20" s="142" t="s">
        <v>33</v>
      </c>
      <c r="E20" s="142" t="s">
        <v>156</v>
      </c>
      <c r="F20" s="142" t="s">
        <v>157</v>
      </c>
      <c r="G20" s="142" t="s">
        <v>158</v>
      </c>
      <c r="H20" s="142" t="s">
        <v>238</v>
      </c>
      <c r="I20" s="142" t="s">
        <v>239</v>
      </c>
      <c r="J20" s="142" t="s">
        <v>38</v>
      </c>
      <c r="K20" s="142" t="s">
        <v>39</v>
      </c>
      <c r="L20" s="142" t="s">
        <v>161</v>
      </c>
      <c r="M20" s="142" t="s">
        <v>40</v>
      </c>
      <c r="N20" s="144" t="s">
        <v>240</v>
      </c>
      <c r="O20" s="144"/>
      <c r="P20" s="144"/>
      <c r="Q20" s="144" t="s">
        <v>163</v>
      </c>
      <c r="R20" s="144" t="s">
        <v>163</v>
      </c>
      <c r="S20" s="144" t="s">
        <v>240</v>
      </c>
      <c r="T20" s="144" t="s">
        <v>240</v>
      </c>
      <c r="U20" s="144" t="s">
        <v>163</v>
      </c>
      <c r="V20" s="144" t="s">
        <v>241</v>
      </c>
      <c r="W20" s="144" t="s">
        <v>241</v>
      </c>
      <c r="X20" s="144" t="s">
        <v>241</v>
      </c>
      <c r="Y20" s="144" t="s">
        <v>241</v>
      </c>
      <c r="Z20" s="144" t="s">
        <v>163</v>
      </c>
      <c r="AA20" s="144" t="s">
        <v>163</v>
      </c>
    </row>
    <row r="21" spans="1:27" ht="39" hidden="1" x14ac:dyDescent="0.25">
      <c r="A21" s="142" t="s">
        <v>155</v>
      </c>
      <c r="B21" s="143">
        <v>2024</v>
      </c>
      <c r="C21" s="142" t="s">
        <v>3</v>
      </c>
      <c r="D21" s="142" t="s">
        <v>33</v>
      </c>
      <c r="E21" s="142" t="s">
        <v>156</v>
      </c>
      <c r="F21" s="142" t="s">
        <v>157</v>
      </c>
      <c r="G21" s="142" t="s">
        <v>158</v>
      </c>
      <c r="H21" s="142" t="s">
        <v>242</v>
      </c>
      <c r="I21" s="142" t="s">
        <v>243</v>
      </c>
      <c r="J21" s="142" t="s">
        <v>38</v>
      </c>
      <c r="K21" s="142" t="s">
        <v>39</v>
      </c>
      <c r="L21" s="142" t="s">
        <v>161</v>
      </c>
      <c r="M21" s="142" t="s">
        <v>40</v>
      </c>
      <c r="N21" s="144" t="s">
        <v>244</v>
      </c>
      <c r="O21" s="144"/>
      <c r="P21" s="144"/>
      <c r="Q21" s="144" t="s">
        <v>163</v>
      </c>
      <c r="R21" s="144" t="s">
        <v>163</v>
      </c>
      <c r="S21" s="144" t="s">
        <v>244</v>
      </c>
      <c r="T21" s="144" t="s">
        <v>244</v>
      </c>
      <c r="U21" s="144" t="s">
        <v>163</v>
      </c>
      <c r="V21" s="144" t="s">
        <v>245</v>
      </c>
      <c r="W21" s="144" t="s">
        <v>245</v>
      </c>
      <c r="X21" s="144" t="s">
        <v>245</v>
      </c>
      <c r="Y21" s="144" t="s">
        <v>245</v>
      </c>
      <c r="Z21" s="144" t="s">
        <v>163</v>
      </c>
      <c r="AA21" s="144" t="s">
        <v>163</v>
      </c>
    </row>
    <row r="22" spans="1:27" ht="39" hidden="1" x14ac:dyDescent="0.25">
      <c r="A22" s="142" t="s">
        <v>155</v>
      </c>
      <c r="B22" s="143">
        <v>2024</v>
      </c>
      <c r="C22" s="142" t="s">
        <v>3</v>
      </c>
      <c r="D22" s="142" t="s">
        <v>33</v>
      </c>
      <c r="E22" s="142" t="s">
        <v>156</v>
      </c>
      <c r="F22" s="142" t="s">
        <v>157</v>
      </c>
      <c r="G22" s="142" t="s">
        <v>158</v>
      </c>
      <c r="H22" s="142" t="s">
        <v>246</v>
      </c>
      <c r="I22" s="142" t="s">
        <v>247</v>
      </c>
      <c r="J22" s="142" t="s">
        <v>38</v>
      </c>
      <c r="K22" s="142" t="s">
        <v>39</v>
      </c>
      <c r="L22" s="142" t="s">
        <v>161</v>
      </c>
      <c r="M22" s="142" t="s">
        <v>40</v>
      </c>
      <c r="N22" s="144" t="s">
        <v>248</v>
      </c>
      <c r="O22" s="144"/>
      <c r="P22" s="144"/>
      <c r="Q22" s="144" t="s">
        <v>163</v>
      </c>
      <c r="R22" s="144" t="s">
        <v>163</v>
      </c>
      <c r="S22" s="144" t="s">
        <v>248</v>
      </c>
      <c r="T22" s="144" t="s">
        <v>248</v>
      </c>
      <c r="U22" s="144" t="s">
        <v>163</v>
      </c>
      <c r="V22" s="144" t="s">
        <v>249</v>
      </c>
      <c r="W22" s="144" t="s">
        <v>249</v>
      </c>
      <c r="X22" s="144" t="s">
        <v>249</v>
      </c>
      <c r="Y22" s="144" t="s">
        <v>249</v>
      </c>
      <c r="Z22" s="144" t="s">
        <v>163</v>
      </c>
      <c r="AA22" s="144" t="s">
        <v>163</v>
      </c>
    </row>
    <row r="23" spans="1:27" ht="39" hidden="1" x14ac:dyDescent="0.25">
      <c r="A23" s="142" t="s">
        <v>155</v>
      </c>
      <c r="B23" s="143">
        <v>2024</v>
      </c>
      <c r="C23" s="142" t="s">
        <v>3</v>
      </c>
      <c r="D23" s="142" t="s">
        <v>33</v>
      </c>
      <c r="E23" s="142" t="s">
        <v>156</v>
      </c>
      <c r="F23" s="142" t="s">
        <v>157</v>
      </c>
      <c r="G23" s="142" t="s">
        <v>158</v>
      </c>
      <c r="H23" s="142" t="s">
        <v>250</v>
      </c>
      <c r="I23" s="142" t="s">
        <v>251</v>
      </c>
      <c r="J23" s="142" t="s">
        <v>38</v>
      </c>
      <c r="K23" s="142" t="s">
        <v>39</v>
      </c>
      <c r="L23" s="142" t="s">
        <v>161</v>
      </c>
      <c r="M23" s="142" t="s">
        <v>40</v>
      </c>
      <c r="N23" s="144" t="s">
        <v>252</v>
      </c>
      <c r="O23" s="144"/>
      <c r="P23" s="144"/>
      <c r="Q23" s="144" t="s">
        <v>163</v>
      </c>
      <c r="R23" s="144" t="s">
        <v>163</v>
      </c>
      <c r="S23" s="144" t="s">
        <v>252</v>
      </c>
      <c r="T23" s="144" t="s">
        <v>252</v>
      </c>
      <c r="U23" s="144" t="s">
        <v>163</v>
      </c>
      <c r="V23" s="144" t="s">
        <v>163</v>
      </c>
      <c r="W23" s="144" t="s">
        <v>163</v>
      </c>
      <c r="X23" s="144" t="s">
        <v>163</v>
      </c>
      <c r="Y23" s="144" t="s">
        <v>163</v>
      </c>
      <c r="Z23" s="144" t="s">
        <v>163</v>
      </c>
      <c r="AA23" s="144" t="s">
        <v>163</v>
      </c>
    </row>
    <row r="24" spans="1:27" ht="102.75" hidden="1" x14ac:dyDescent="0.25">
      <c r="A24" s="142" t="s">
        <v>155</v>
      </c>
      <c r="B24" s="143">
        <v>2024</v>
      </c>
      <c r="C24" s="142" t="s">
        <v>3</v>
      </c>
      <c r="D24" s="142" t="s">
        <v>33</v>
      </c>
      <c r="E24" s="142" t="s">
        <v>156</v>
      </c>
      <c r="F24" s="142" t="s">
        <v>157</v>
      </c>
      <c r="G24" s="142" t="s">
        <v>158</v>
      </c>
      <c r="H24" s="142" t="s">
        <v>253</v>
      </c>
      <c r="I24" s="142" t="s">
        <v>254</v>
      </c>
      <c r="J24" s="142" t="s">
        <v>38</v>
      </c>
      <c r="K24" s="142" t="s">
        <v>39</v>
      </c>
      <c r="L24" s="142" t="s">
        <v>161</v>
      </c>
      <c r="M24" s="142" t="s">
        <v>40</v>
      </c>
      <c r="N24" s="144" t="s">
        <v>255</v>
      </c>
      <c r="O24" s="144"/>
      <c r="P24" s="144"/>
      <c r="Q24" s="144" t="s">
        <v>163</v>
      </c>
      <c r="R24" s="144" t="s">
        <v>163</v>
      </c>
      <c r="S24" s="144" t="s">
        <v>255</v>
      </c>
      <c r="T24" s="144" t="s">
        <v>256</v>
      </c>
      <c r="U24" s="144" t="s">
        <v>257</v>
      </c>
      <c r="V24" s="144" t="s">
        <v>256</v>
      </c>
      <c r="W24" s="144" t="s">
        <v>256</v>
      </c>
      <c r="X24" s="144" t="s">
        <v>256</v>
      </c>
      <c r="Y24" s="144" t="s">
        <v>256</v>
      </c>
      <c r="Z24" s="144" t="s">
        <v>163</v>
      </c>
      <c r="AA24" s="144" t="s">
        <v>163</v>
      </c>
    </row>
    <row r="25" spans="1:27" ht="39" hidden="1" x14ac:dyDescent="0.25">
      <c r="A25" s="142" t="s">
        <v>155</v>
      </c>
      <c r="B25" s="143">
        <v>2024</v>
      </c>
      <c r="C25" s="142" t="s">
        <v>3</v>
      </c>
      <c r="D25" s="142" t="s">
        <v>33</v>
      </c>
      <c r="E25" s="142" t="s">
        <v>156</v>
      </c>
      <c r="F25" s="142" t="s">
        <v>157</v>
      </c>
      <c r="G25" s="142" t="s">
        <v>158</v>
      </c>
      <c r="H25" s="142" t="s">
        <v>258</v>
      </c>
      <c r="I25" s="142" t="s">
        <v>259</v>
      </c>
      <c r="J25" s="142" t="s">
        <v>38</v>
      </c>
      <c r="K25" s="142" t="s">
        <v>39</v>
      </c>
      <c r="L25" s="142" t="s">
        <v>161</v>
      </c>
      <c r="M25" s="142" t="s">
        <v>40</v>
      </c>
      <c r="N25" s="144" t="s">
        <v>260</v>
      </c>
      <c r="O25" s="144"/>
      <c r="P25" s="144"/>
      <c r="Q25" s="144" t="s">
        <v>163</v>
      </c>
      <c r="R25" s="144" t="s">
        <v>163</v>
      </c>
      <c r="S25" s="144" t="s">
        <v>260</v>
      </c>
      <c r="T25" s="144" t="s">
        <v>260</v>
      </c>
      <c r="U25" s="144" t="s">
        <v>163</v>
      </c>
      <c r="V25" s="144" t="s">
        <v>163</v>
      </c>
      <c r="W25" s="144" t="s">
        <v>163</v>
      </c>
      <c r="X25" s="144" t="s">
        <v>163</v>
      </c>
      <c r="Y25" s="144" t="s">
        <v>163</v>
      </c>
      <c r="Z25" s="144" t="s">
        <v>163</v>
      </c>
      <c r="AA25" s="144" t="s">
        <v>163</v>
      </c>
    </row>
    <row r="26" spans="1:27" ht="64.5" hidden="1" x14ac:dyDescent="0.25">
      <c r="A26" s="142" t="s">
        <v>155</v>
      </c>
      <c r="B26" s="143">
        <v>2024</v>
      </c>
      <c r="C26" s="142" t="s">
        <v>3</v>
      </c>
      <c r="D26" s="142" t="s">
        <v>33</v>
      </c>
      <c r="E26" s="142" t="s">
        <v>156</v>
      </c>
      <c r="F26" s="142" t="s">
        <v>157</v>
      </c>
      <c r="G26" s="142" t="s">
        <v>158</v>
      </c>
      <c r="H26" s="142" t="s">
        <v>261</v>
      </c>
      <c r="I26" s="142" t="s">
        <v>262</v>
      </c>
      <c r="J26" s="142" t="s">
        <v>38</v>
      </c>
      <c r="K26" s="142" t="s">
        <v>39</v>
      </c>
      <c r="L26" s="142" t="s">
        <v>161</v>
      </c>
      <c r="M26" s="142" t="s">
        <v>40</v>
      </c>
      <c r="N26" s="144" t="s">
        <v>263</v>
      </c>
      <c r="O26" s="144"/>
      <c r="P26" s="144"/>
      <c r="Q26" s="144" t="s">
        <v>163</v>
      </c>
      <c r="R26" s="144" t="s">
        <v>163</v>
      </c>
      <c r="S26" s="144" t="s">
        <v>263</v>
      </c>
      <c r="T26" s="144" t="s">
        <v>264</v>
      </c>
      <c r="U26" s="144" t="s">
        <v>265</v>
      </c>
      <c r="V26" s="144" t="s">
        <v>264</v>
      </c>
      <c r="W26" s="144" t="s">
        <v>264</v>
      </c>
      <c r="X26" s="144" t="s">
        <v>264</v>
      </c>
      <c r="Y26" s="144" t="s">
        <v>264</v>
      </c>
      <c r="Z26" s="144" t="s">
        <v>163</v>
      </c>
      <c r="AA26" s="144" t="s">
        <v>163</v>
      </c>
    </row>
    <row r="27" spans="1:27" ht="90" hidden="1" x14ac:dyDescent="0.25">
      <c r="A27" s="142" t="s">
        <v>155</v>
      </c>
      <c r="B27" s="143">
        <v>2024</v>
      </c>
      <c r="C27" s="142" t="s">
        <v>3</v>
      </c>
      <c r="D27" s="142" t="s">
        <v>33</v>
      </c>
      <c r="E27" s="142" t="s">
        <v>156</v>
      </c>
      <c r="F27" s="142" t="s">
        <v>157</v>
      </c>
      <c r="G27" s="142" t="s">
        <v>158</v>
      </c>
      <c r="H27" s="142" t="s">
        <v>266</v>
      </c>
      <c r="I27" s="142" t="s">
        <v>267</v>
      </c>
      <c r="J27" s="142" t="s">
        <v>38</v>
      </c>
      <c r="K27" s="142" t="s">
        <v>39</v>
      </c>
      <c r="L27" s="142" t="s">
        <v>161</v>
      </c>
      <c r="M27" s="142" t="s">
        <v>40</v>
      </c>
      <c r="N27" s="144" t="s">
        <v>268</v>
      </c>
      <c r="O27" s="144" t="s">
        <v>163</v>
      </c>
      <c r="P27" s="144" t="s">
        <v>269</v>
      </c>
      <c r="Q27" s="144" t="s">
        <v>163</v>
      </c>
      <c r="R27" s="144" t="s">
        <v>163</v>
      </c>
      <c r="S27" s="144" t="s">
        <v>270</v>
      </c>
      <c r="T27" s="144" t="s">
        <v>271</v>
      </c>
      <c r="U27" s="144" t="s">
        <v>272</v>
      </c>
      <c r="V27" s="144" t="s">
        <v>271</v>
      </c>
      <c r="W27" s="144" t="s">
        <v>273</v>
      </c>
      <c r="X27" s="144" t="s">
        <v>273</v>
      </c>
      <c r="Y27" s="144" t="s">
        <v>273</v>
      </c>
      <c r="Z27" s="144" t="s">
        <v>163</v>
      </c>
      <c r="AA27" s="144" t="s">
        <v>163</v>
      </c>
    </row>
    <row r="28" spans="1:27" ht="90" hidden="1" x14ac:dyDescent="0.25">
      <c r="A28" s="142" t="s">
        <v>155</v>
      </c>
      <c r="B28" s="143">
        <v>2024</v>
      </c>
      <c r="C28" s="142" t="s">
        <v>3</v>
      </c>
      <c r="D28" s="142" t="s">
        <v>33</v>
      </c>
      <c r="E28" s="142" t="s">
        <v>156</v>
      </c>
      <c r="F28" s="142" t="s">
        <v>157</v>
      </c>
      <c r="G28" s="142" t="s">
        <v>158</v>
      </c>
      <c r="H28" s="142" t="s">
        <v>274</v>
      </c>
      <c r="I28" s="142" t="s">
        <v>275</v>
      </c>
      <c r="J28" s="142" t="s">
        <v>38</v>
      </c>
      <c r="K28" s="142" t="s">
        <v>39</v>
      </c>
      <c r="L28" s="142" t="s">
        <v>161</v>
      </c>
      <c r="M28" s="142" t="s">
        <v>40</v>
      </c>
      <c r="N28" s="144" t="s">
        <v>276</v>
      </c>
      <c r="O28" s="144" t="s">
        <v>163</v>
      </c>
      <c r="P28" s="144" t="s">
        <v>277</v>
      </c>
      <c r="Q28" s="144" t="s">
        <v>163</v>
      </c>
      <c r="R28" s="144" t="s">
        <v>163</v>
      </c>
      <c r="S28" s="144" t="s">
        <v>278</v>
      </c>
      <c r="T28" s="144" t="s">
        <v>279</v>
      </c>
      <c r="U28" s="144" t="s">
        <v>280</v>
      </c>
      <c r="V28" s="144" t="s">
        <v>279</v>
      </c>
      <c r="W28" s="144" t="s">
        <v>279</v>
      </c>
      <c r="X28" s="144" t="s">
        <v>279</v>
      </c>
      <c r="Y28" s="144" t="s">
        <v>279</v>
      </c>
      <c r="Z28" s="144" t="s">
        <v>163</v>
      </c>
      <c r="AA28" s="144" t="s">
        <v>163</v>
      </c>
    </row>
    <row r="29" spans="1:27" ht="39" hidden="1" x14ac:dyDescent="0.25">
      <c r="A29" s="142" t="s">
        <v>155</v>
      </c>
      <c r="B29" s="143">
        <v>2024</v>
      </c>
      <c r="C29" s="142" t="s">
        <v>3</v>
      </c>
      <c r="D29" s="142" t="s">
        <v>33</v>
      </c>
      <c r="E29" s="142" t="s">
        <v>156</v>
      </c>
      <c r="F29" s="142" t="s">
        <v>157</v>
      </c>
      <c r="G29" s="142" t="s">
        <v>158</v>
      </c>
      <c r="H29" s="142" t="s">
        <v>281</v>
      </c>
      <c r="I29" s="142" t="s">
        <v>282</v>
      </c>
      <c r="J29" s="142" t="s">
        <v>38</v>
      </c>
      <c r="K29" s="142" t="s">
        <v>39</v>
      </c>
      <c r="L29" s="142" t="s">
        <v>161</v>
      </c>
      <c r="M29" s="142" t="s">
        <v>40</v>
      </c>
      <c r="N29" s="144" t="s">
        <v>283</v>
      </c>
      <c r="O29" s="144"/>
      <c r="P29" s="144"/>
      <c r="Q29" s="144" t="s">
        <v>163</v>
      </c>
      <c r="R29" s="144" t="s">
        <v>163</v>
      </c>
      <c r="S29" s="144" t="s">
        <v>283</v>
      </c>
      <c r="T29" s="144" t="s">
        <v>284</v>
      </c>
      <c r="U29" s="144" t="s">
        <v>285</v>
      </c>
      <c r="V29" s="144" t="s">
        <v>284</v>
      </c>
      <c r="W29" s="144" t="s">
        <v>284</v>
      </c>
      <c r="X29" s="144" t="s">
        <v>284</v>
      </c>
      <c r="Y29" s="144" t="s">
        <v>284</v>
      </c>
      <c r="Z29" s="144" t="s">
        <v>163</v>
      </c>
      <c r="AA29" s="144" t="s">
        <v>163</v>
      </c>
    </row>
    <row r="30" spans="1:27" ht="77.25" hidden="1" x14ac:dyDescent="0.25">
      <c r="A30" s="142" t="s">
        <v>155</v>
      </c>
      <c r="B30" s="143">
        <v>2024</v>
      </c>
      <c r="C30" s="142" t="s">
        <v>3</v>
      </c>
      <c r="D30" s="142" t="s">
        <v>33</v>
      </c>
      <c r="E30" s="142" t="s">
        <v>156</v>
      </c>
      <c r="F30" s="142" t="s">
        <v>157</v>
      </c>
      <c r="G30" s="142" t="s">
        <v>158</v>
      </c>
      <c r="H30" s="142" t="s">
        <v>286</v>
      </c>
      <c r="I30" s="142" t="s">
        <v>287</v>
      </c>
      <c r="J30" s="142" t="s">
        <v>38</v>
      </c>
      <c r="K30" s="142" t="s">
        <v>39</v>
      </c>
      <c r="L30" s="142" t="s">
        <v>161</v>
      </c>
      <c r="M30" s="142" t="s">
        <v>40</v>
      </c>
      <c r="N30" s="144" t="s">
        <v>288</v>
      </c>
      <c r="O30" s="144"/>
      <c r="P30" s="144"/>
      <c r="Q30" s="144" t="s">
        <v>163</v>
      </c>
      <c r="R30" s="144" t="s">
        <v>163</v>
      </c>
      <c r="S30" s="144" t="s">
        <v>288</v>
      </c>
      <c r="T30" s="144" t="s">
        <v>289</v>
      </c>
      <c r="U30" s="144" t="s">
        <v>290</v>
      </c>
      <c r="V30" s="144" t="s">
        <v>289</v>
      </c>
      <c r="W30" s="144" t="s">
        <v>289</v>
      </c>
      <c r="X30" s="144" t="s">
        <v>289</v>
      </c>
      <c r="Y30" s="144" t="s">
        <v>289</v>
      </c>
      <c r="Z30" s="144" t="s">
        <v>163</v>
      </c>
      <c r="AA30" s="144" t="s">
        <v>163</v>
      </c>
    </row>
    <row r="31" spans="1:27" ht="51.75" hidden="1" x14ac:dyDescent="0.25">
      <c r="A31" s="142" t="s">
        <v>155</v>
      </c>
      <c r="B31" s="143">
        <v>2024</v>
      </c>
      <c r="C31" s="142" t="s">
        <v>3</v>
      </c>
      <c r="D31" s="142" t="s">
        <v>33</v>
      </c>
      <c r="E31" s="142" t="s">
        <v>156</v>
      </c>
      <c r="F31" s="142" t="s">
        <v>157</v>
      </c>
      <c r="G31" s="142" t="s">
        <v>158</v>
      </c>
      <c r="H31" s="142" t="s">
        <v>291</v>
      </c>
      <c r="I31" s="142" t="s">
        <v>292</v>
      </c>
      <c r="J31" s="142" t="s">
        <v>38</v>
      </c>
      <c r="K31" s="142" t="s">
        <v>39</v>
      </c>
      <c r="L31" s="142" t="s">
        <v>161</v>
      </c>
      <c r="M31" s="142" t="s">
        <v>40</v>
      </c>
      <c r="N31" s="144" t="s">
        <v>293</v>
      </c>
      <c r="O31" s="144" t="s">
        <v>163</v>
      </c>
      <c r="P31" s="144" t="s">
        <v>294</v>
      </c>
      <c r="Q31" s="144" t="s">
        <v>163</v>
      </c>
      <c r="R31" s="144" t="s">
        <v>163</v>
      </c>
      <c r="S31" s="144" t="s">
        <v>295</v>
      </c>
      <c r="T31" s="144" t="s">
        <v>296</v>
      </c>
      <c r="U31" s="144" t="s">
        <v>297</v>
      </c>
      <c r="V31" s="144" t="s">
        <v>163</v>
      </c>
      <c r="W31" s="144" t="s">
        <v>163</v>
      </c>
      <c r="X31" s="144" t="s">
        <v>163</v>
      </c>
      <c r="Y31" s="144" t="s">
        <v>163</v>
      </c>
      <c r="Z31" s="144" t="s">
        <v>163</v>
      </c>
      <c r="AA31" s="144" t="s">
        <v>163</v>
      </c>
    </row>
    <row r="32" spans="1:27" ht="51.75" hidden="1" x14ac:dyDescent="0.25">
      <c r="A32" s="142" t="s">
        <v>155</v>
      </c>
      <c r="B32" s="143">
        <v>2024</v>
      </c>
      <c r="C32" s="142" t="s">
        <v>3</v>
      </c>
      <c r="D32" s="142" t="s">
        <v>33</v>
      </c>
      <c r="E32" s="142" t="s">
        <v>156</v>
      </c>
      <c r="F32" s="142" t="s">
        <v>157</v>
      </c>
      <c r="G32" s="142" t="s">
        <v>158</v>
      </c>
      <c r="H32" s="142" t="s">
        <v>298</v>
      </c>
      <c r="I32" s="142" t="s">
        <v>299</v>
      </c>
      <c r="J32" s="142" t="s">
        <v>38</v>
      </c>
      <c r="K32" s="142" t="s">
        <v>39</v>
      </c>
      <c r="L32" s="142" t="s">
        <v>161</v>
      </c>
      <c r="M32" s="142" t="s">
        <v>40</v>
      </c>
      <c r="N32" s="144" t="s">
        <v>300</v>
      </c>
      <c r="O32" s="144"/>
      <c r="P32" s="144"/>
      <c r="Q32" s="144" t="s">
        <v>163</v>
      </c>
      <c r="R32" s="144" t="s">
        <v>163</v>
      </c>
      <c r="S32" s="144" t="s">
        <v>300</v>
      </c>
      <c r="T32" s="144" t="s">
        <v>301</v>
      </c>
      <c r="U32" s="144" t="s">
        <v>302</v>
      </c>
      <c r="V32" s="144" t="s">
        <v>303</v>
      </c>
      <c r="W32" s="144" t="s">
        <v>303</v>
      </c>
      <c r="X32" s="144" t="s">
        <v>303</v>
      </c>
      <c r="Y32" s="144" t="s">
        <v>303</v>
      </c>
      <c r="Z32" s="144" t="s">
        <v>163</v>
      </c>
      <c r="AA32" s="144" t="s">
        <v>163</v>
      </c>
    </row>
    <row r="33" spans="1:27" ht="39" hidden="1" x14ac:dyDescent="0.25">
      <c r="A33" s="142" t="s">
        <v>155</v>
      </c>
      <c r="B33" s="143">
        <v>2024</v>
      </c>
      <c r="C33" s="142" t="s">
        <v>3</v>
      </c>
      <c r="D33" s="142" t="s">
        <v>33</v>
      </c>
      <c r="E33" s="142" t="s">
        <v>156</v>
      </c>
      <c r="F33" s="142" t="s">
        <v>157</v>
      </c>
      <c r="G33" s="142" t="s">
        <v>158</v>
      </c>
      <c r="H33" s="142" t="s">
        <v>304</v>
      </c>
      <c r="I33" s="142" t="s">
        <v>305</v>
      </c>
      <c r="J33" s="142" t="s">
        <v>38</v>
      </c>
      <c r="K33" s="142" t="s">
        <v>39</v>
      </c>
      <c r="L33" s="142" t="s">
        <v>161</v>
      </c>
      <c r="M33" s="142" t="s">
        <v>40</v>
      </c>
      <c r="N33" s="144" t="s">
        <v>306</v>
      </c>
      <c r="O33" s="144" t="s">
        <v>307</v>
      </c>
      <c r="P33" s="144" t="s">
        <v>163</v>
      </c>
      <c r="Q33" s="144" t="s">
        <v>163</v>
      </c>
      <c r="R33" s="144" t="s">
        <v>163</v>
      </c>
      <c r="S33" s="144" t="s">
        <v>308</v>
      </c>
      <c r="T33" s="144" t="s">
        <v>309</v>
      </c>
      <c r="U33" s="144" t="s">
        <v>310</v>
      </c>
      <c r="V33" s="144" t="s">
        <v>311</v>
      </c>
      <c r="W33" s="144" t="s">
        <v>312</v>
      </c>
      <c r="X33" s="144" t="s">
        <v>312</v>
      </c>
      <c r="Y33" s="144" t="s">
        <v>312</v>
      </c>
      <c r="Z33" s="144" t="s">
        <v>163</v>
      </c>
      <c r="AA33" s="144" t="s">
        <v>163</v>
      </c>
    </row>
    <row r="34" spans="1:27" ht="39" hidden="1" x14ac:dyDescent="0.25">
      <c r="A34" s="142" t="s">
        <v>155</v>
      </c>
      <c r="B34" s="143">
        <v>2024</v>
      </c>
      <c r="C34" s="142" t="s">
        <v>3</v>
      </c>
      <c r="D34" s="142" t="s">
        <v>33</v>
      </c>
      <c r="E34" s="142" t="s">
        <v>156</v>
      </c>
      <c r="F34" s="142" t="s">
        <v>157</v>
      </c>
      <c r="G34" s="142" t="s">
        <v>158</v>
      </c>
      <c r="H34" s="142" t="s">
        <v>313</v>
      </c>
      <c r="I34" s="142" t="s">
        <v>314</v>
      </c>
      <c r="J34" s="142" t="s">
        <v>38</v>
      </c>
      <c r="K34" s="142" t="s">
        <v>39</v>
      </c>
      <c r="L34" s="142" t="s">
        <v>161</v>
      </c>
      <c r="M34" s="142" t="s">
        <v>40</v>
      </c>
      <c r="N34" s="144" t="s">
        <v>315</v>
      </c>
      <c r="O34" s="144"/>
      <c r="P34" s="144"/>
      <c r="Q34" s="144" t="s">
        <v>163</v>
      </c>
      <c r="R34" s="144" t="s">
        <v>163</v>
      </c>
      <c r="S34" s="144" t="s">
        <v>315</v>
      </c>
      <c r="T34" s="144" t="s">
        <v>316</v>
      </c>
      <c r="U34" s="144" t="s">
        <v>317</v>
      </c>
      <c r="V34" s="144" t="s">
        <v>316</v>
      </c>
      <c r="W34" s="144" t="s">
        <v>316</v>
      </c>
      <c r="X34" s="144" t="s">
        <v>316</v>
      </c>
      <c r="Y34" s="144" t="s">
        <v>316</v>
      </c>
      <c r="Z34" s="144" t="s">
        <v>163</v>
      </c>
      <c r="AA34" s="144" t="s">
        <v>163</v>
      </c>
    </row>
    <row r="35" spans="1:27" ht="64.5" hidden="1" x14ac:dyDescent="0.25">
      <c r="A35" s="142" t="s">
        <v>155</v>
      </c>
      <c r="B35" s="143">
        <v>2024</v>
      </c>
      <c r="C35" s="142" t="s">
        <v>3</v>
      </c>
      <c r="D35" s="142" t="s">
        <v>33</v>
      </c>
      <c r="E35" s="142" t="s">
        <v>156</v>
      </c>
      <c r="F35" s="142" t="s">
        <v>157</v>
      </c>
      <c r="G35" s="142" t="s">
        <v>158</v>
      </c>
      <c r="H35" s="142" t="s">
        <v>318</v>
      </c>
      <c r="I35" s="142" t="s">
        <v>319</v>
      </c>
      <c r="J35" s="142" t="s">
        <v>38</v>
      </c>
      <c r="K35" s="142" t="s">
        <v>39</v>
      </c>
      <c r="L35" s="142" t="s">
        <v>161</v>
      </c>
      <c r="M35" s="142" t="s">
        <v>40</v>
      </c>
      <c r="N35" s="144" t="s">
        <v>320</v>
      </c>
      <c r="O35" s="144"/>
      <c r="P35" s="144"/>
      <c r="Q35" s="144" t="s">
        <v>163</v>
      </c>
      <c r="R35" s="144" t="s">
        <v>163</v>
      </c>
      <c r="S35" s="144" t="s">
        <v>320</v>
      </c>
      <c r="T35" s="144" t="s">
        <v>320</v>
      </c>
      <c r="U35" s="144" t="s">
        <v>163</v>
      </c>
      <c r="V35" s="144" t="s">
        <v>321</v>
      </c>
      <c r="W35" s="144" t="s">
        <v>322</v>
      </c>
      <c r="X35" s="144" t="s">
        <v>322</v>
      </c>
      <c r="Y35" s="144" t="s">
        <v>323</v>
      </c>
      <c r="Z35" s="144" t="s">
        <v>163</v>
      </c>
      <c r="AA35" s="144" t="s">
        <v>163</v>
      </c>
    </row>
    <row r="36" spans="1:27" ht="39" hidden="1" x14ac:dyDescent="0.25">
      <c r="A36" s="142" t="s">
        <v>155</v>
      </c>
      <c r="B36" s="143">
        <v>2024</v>
      </c>
      <c r="C36" s="142" t="s">
        <v>3</v>
      </c>
      <c r="D36" s="142" t="s">
        <v>33</v>
      </c>
      <c r="E36" s="142" t="s">
        <v>156</v>
      </c>
      <c r="F36" s="142" t="s">
        <v>157</v>
      </c>
      <c r="G36" s="142" t="s">
        <v>158</v>
      </c>
      <c r="H36" s="142" t="s">
        <v>324</v>
      </c>
      <c r="I36" s="142" t="s">
        <v>325</v>
      </c>
      <c r="J36" s="142" t="s">
        <v>38</v>
      </c>
      <c r="K36" s="142" t="s">
        <v>39</v>
      </c>
      <c r="L36" s="142" t="s">
        <v>161</v>
      </c>
      <c r="M36" s="142" t="s">
        <v>40</v>
      </c>
      <c r="N36" s="144" t="s">
        <v>326</v>
      </c>
      <c r="O36" s="144"/>
      <c r="P36" s="144"/>
      <c r="Q36" s="144" t="s">
        <v>163</v>
      </c>
      <c r="R36" s="144" t="s">
        <v>163</v>
      </c>
      <c r="S36" s="144" t="s">
        <v>326</v>
      </c>
      <c r="T36" s="144" t="s">
        <v>327</v>
      </c>
      <c r="U36" s="144" t="s">
        <v>276</v>
      </c>
      <c r="V36" s="144" t="s">
        <v>328</v>
      </c>
      <c r="W36" s="144" t="s">
        <v>329</v>
      </c>
      <c r="X36" s="144" t="s">
        <v>329</v>
      </c>
      <c r="Y36" s="144" t="s">
        <v>329</v>
      </c>
      <c r="Z36" s="144" t="s">
        <v>163</v>
      </c>
      <c r="AA36" s="144" t="s">
        <v>163</v>
      </c>
    </row>
    <row r="37" spans="1:27" ht="39" hidden="1" x14ac:dyDescent="0.25">
      <c r="A37" s="142" t="s">
        <v>155</v>
      </c>
      <c r="B37" s="143">
        <v>2024</v>
      </c>
      <c r="C37" s="142" t="s">
        <v>3</v>
      </c>
      <c r="D37" s="142" t="s">
        <v>33</v>
      </c>
      <c r="E37" s="142" t="s">
        <v>156</v>
      </c>
      <c r="F37" s="142" t="s">
        <v>157</v>
      </c>
      <c r="G37" s="142" t="s">
        <v>158</v>
      </c>
      <c r="H37" s="142" t="s">
        <v>330</v>
      </c>
      <c r="I37" s="142" t="s">
        <v>331</v>
      </c>
      <c r="J37" s="142" t="s">
        <v>38</v>
      </c>
      <c r="K37" s="142" t="s">
        <v>39</v>
      </c>
      <c r="L37" s="142" t="s">
        <v>161</v>
      </c>
      <c r="M37" s="142" t="s">
        <v>40</v>
      </c>
      <c r="N37" s="144" t="s">
        <v>332</v>
      </c>
      <c r="O37" s="144" t="s">
        <v>333</v>
      </c>
      <c r="P37" s="144" t="s">
        <v>163</v>
      </c>
      <c r="Q37" s="144" t="s">
        <v>163</v>
      </c>
      <c r="R37" s="144" t="s">
        <v>163</v>
      </c>
      <c r="S37" s="144" t="s">
        <v>334</v>
      </c>
      <c r="T37" s="144" t="s">
        <v>335</v>
      </c>
      <c r="U37" s="144" t="s">
        <v>336</v>
      </c>
      <c r="V37" s="144" t="s">
        <v>335</v>
      </c>
      <c r="W37" s="144" t="s">
        <v>337</v>
      </c>
      <c r="X37" s="144" t="s">
        <v>337</v>
      </c>
      <c r="Y37" s="144" t="s">
        <v>337</v>
      </c>
      <c r="Z37" s="144" t="s">
        <v>163</v>
      </c>
      <c r="AA37" s="144" t="s">
        <v>163</v>
      </c>
    </row>
    <row r="38" spans="1:27" ht="51.75" hidden="1" x14ac:dyDescent="0.25">
      <c r="A38" s="142" t="s">
        <v>155</v>
      </c>
      <c r="B38" s="143">
        <v>2024</v>
      </c>
      <c r="C38" s="142" t="s">
        <v>3</v>
      </c>
      <c r="D38" s="142" t="s">
        <v>33</v>
      </c>
      <c r="E38" s="142" t="s">
        <v>156</v>
      </c>
      <c r="F38" s="142" t="s">
        <v>157</v>
      </c>
      <c r="G38" s="142" t="s">
        <v>158</v>
      </c>
      <c r="H38" s="142" t="s">
        <v>338</v>
      </c>
      <c r="I38" s="142" t="s">
        <v>339</v>
      </c>
      <c r="J38" s="142" t="s">
        <v>38</v>
      </c>
      <c r="K38" s="142" t="s">
        <v>39</v>
      </c>
      <c r="L38" s="142" t="s">
        <v>161</v>
      </c>
      <c r="M38" s="142" t="s">
        <v>40</v>
      </c>
      <c r="N38" s="144" t="s">
        <v>340</v>
      </c>
      <c r="O38" s="144"/>
      <c r="P38" s="144"/>
      <c r="Q38" s="144" t="s">
        <v>163</v>
      </c>
      <c r="R38" s="144" t="s">
        <v>163</v>
      </c>
      <c r="S38" s="144" t="s">
        <v>340</v>
      </c>
      <c r="T38" s="144" t="s">
        <v>340</v>
      </c>
      <c r="U38" s="144" t="s">
        <v>163</v>
      </c>
      <c r="V38" s="144" t="s">
        <v>341</v>
      </c>
      <c r="W38" s="144" t="s">
        <v>163</v>
      </c>
      <c r="X38" s="144" t="s">
        <v>163</v>
      </c>
      <c r="Y38" s="144" t="s">
        <v>163</v>
      </c>
      <c r="Z38" s="144" t="s">
        <v>163</v>
      </c>
      <c r="AA38" s="144" t="s">
        <v>163</v>
      </c>
    </row>
    <row r="39" spans="1:27" ht="39" hidden="1" x14ac:dyDescent="0.25">
      <c r="A39" s="142" t="s">
        <v>155</v>
      </c>
      <c r="B39" s="143">
        <v>2024</v>
      </c>
      <c r="C39" s="142" t="s">
        <v>3</v>
      </c>
      <c r="D39" s="142" t="s">
        <v>33</v>
      </c>
      <c r="E39" s="142" t="s">
        <v>156</v>
      </c>
      <c r="F39" s="142" t="s">
        <v>157</v>
      </c>
      <c r="G39" s="142" t="s">
        <v>158</v>
      </c>
      <c r="H39" s="142" t="s">
        <v>342</v>
      </c>
      <c r="I39" s="142" t="s">
        <v>343</v>
      </c>
      <c r="J39" s="142" t="s">
        <v>38</v>
      </c>
      <c r="K39" s="142" t="s">
        <v>39</v>
      </c>
      <c r="L39" s="142" t="s">
        <v>161</v>
      </c>
      <c r="M39" s="142" t="s">
        <v>40</v>
      </c>
      <c r="N39" s="144" t="s">
        <v>344</v>
      </c>
      <c r="O39" s="144" t="s">
        <v>277</v>
      </c>
      <c r="P39" s="144" t="s">
        <v>163</v>
      </c>
      <c r="Q39" s="144" t="s">
        <v>163</v>
      </c>
      <c r="R39" s="144" t="s">
        <v>163</v>
      </c>
      <c r="S39" s="144" t="s">
        <v>345</v>
      </c>
      <c r="T39" s="144" t="s">
        <v>346</v>
      </c>
      <c r="U39" s="144" t="s">
        <v>347</v>
      </c>
      <c r="V39" s="144" t="s">
        <v>346</v>
      </c>
      <c r="W39" s="144" t="s">
        <v>346</v>
      </c>
      <c r="X39" s="144" t="s">
        <v>346</v>
      </c>
      <c r="Y39" s="144" t="s">
        <v>346</v>
      </c>
      <c r="Z39" s="144" t="s">
        <v>163</v>
      </c>
      <c r="AA39" s="144" t="s">
        <v>163</v>
      </c>
    </row>
    <row r="40" spans="1:27" ht="115.5" hidden="1" x14ac:dyDescent="0.25">
      <c r="A40" s="142" t="s">
        <v>155</v>
      </c>
      <c r="B40" s="143">
        <v>2024</v>
      </c>
      <c r="C40" s="142" t="s">
        <v>3</v>
      </c>
      <c r="D40" s="142" t="s">
        <v>33</v>
      </c>
      <c r="E40" s="142" t="s">
        <v>156</v>
      </c>
      <c r="F40" s="142" t="s">
        <v>157</v>
      </c>
      <c r="G40" s="142" t="s">
        <v>158</v>
      </c>
      <c r="H40" s="142" t="s">
        <v>348</v>
      </c>
      <c r="I40" s="142" t="s">
        <v>349</v>
      </c>
      <c r="J40" s="142" t="s">
        <v>38</v>
      </c>
      <c r="K40" s="142" t="s">
        <v>39</v>
      </c>
      <c r="L40" s="142" t="s">
        <v>161</v>
      </c>
      <c r="M40" s="142" t="s">
        <v>40</v>
      </c>
      <c r="N40" s="144" t="s">
        <v>350</v>
      </c>
      <c r="O40" s="144" t="s">
        <v>351</v>
      </c>
      <c r="P40" s="144" t="s">
        <v>352</v>
      </c>
      <c r="Q40" s="144" t="s">
        <v>163</v>
      </c>
      <c r="R40" s="144" t="s">
        <v>163</v>
      </c>
      <c r="S40" s="144" t="s">
        <v>353</v>
      </c>
      <c r="T40" s="144" t="s">
        <v>354</v>
      </c>
      <c r="U40" s="144" t="s">
        <v>355</v>
      </c>
      <c r="V40" s="144" t="s">
        <v>356</v>
      </c>
      <c r="W40" s="144" t="s">
        <v>357</v>
      </c>
      <c r="X40" s="144" t="s">
        <v>357</v>
      </c>
      <c r="Y40" s="144" t="s">
        <v>357</v>
      </c>
      <c r="Z40" s="144" t="s">
        <v>163</v>
      </c>
      <c r="AA40" s="144" t="s">
        <v>163</v>
      </c>
    </row>
    <row r="41" spans="1:27" ht="64.5" hidden="1" x14ac:dyDescent="0.25">
      <c r="A41" s="142" t="s">
        <v>155</v>
      </c>
      <c r="B41" s="143">
        <v>2024</v>
      </c>
      <c r="C41" s="142" t="s">
        <v>3</v>
      </c>
      <c r="D41" s="142" t="s">
        <v>33</v>
      </c>
      <c r="E41" s="142" t="s">
        <v>156</v>
      </c>
      <c r="F41" s="142" t="s">
        <v>157</v>
      </c>
      <c r="G41" s="142" t="s">
        <v>158</v>
      </c>
      <c r="H41" s="142" t="s">
        <v>358</v>
      </c>
      <c r="I41" s="142" t="s">
        <v>359</v>
      </c>
      <c r="J41" s="142" t="s">
        <v>38</v>
      </c>
      <c r="K41" s="142" t="s">
        <v>39</v>
      </c>
      <c r="L41" s="142" t="s">
        <v>161</v>
      </c>
      <c r="M41" s="142" t="s">
        <v>40</v>
      </c>
      <c r="N41" s="144" t="s">
        <v>360</v>
      </c>
      <c r="O41" s="144" t="s">
        <v>294</v>
      </c>
      <c r="P41" s="144" t="s">
        <v>163</v>
      </c>
      <c r="Q41" s="144" t="s">
        <v>163</v>
      </c>
      <c r="R41" s="144" t="s">
        <v>163</v>
      </c>
      <c r="S41" s="144" t="s">
        <v>361</v>
      </c>
      <c r="T41" s="144" t="s">
        <v>361</v>
      </c>
      <c r="U41" s="144" t="s">
        <v>163</v>
      </c>
      <c r="V41" s="144" t="s">
        <v>362</v>
      </c>
      <c r="W41" s="144" t="s">
        <v>363</v>
      </c>
      <c r="X41" s="144" t="s">
        <v>363</v>
      </c>
      <c r="Y41" s="144" t="s">
        <v>363</v>
      </c>
      <c r="Z41" s="144" t="s">
        <v>163</v>
      </c>
      <c r="AA41" s="144" t="s">
        <v>163</v>
      </c>
    </row>
    <row r="42" spans="1:27" ht="39" hidden="1" x14ac:dyDescent="0.25">
      <c r="A42" s="142" t="s">
        <v>155</v>
      </c>
      <c r="B42" s="143">
        <v>2024</v>
      </c>
      <c r="C42" s="142" t="s">
        <v>3</v>
      </c>
      <c r="D42" s="142" t="s">
        <v>33</v>
      </c>
      <c r="E42" s="142" t="s">
        <v>156</v>
      </c>
      <c r="F42" s="142" t="s">
        <v>157</v>
      </c>
      <c r="G42" s="142" t="s">
        <v>158</v>
      </c>
      <c r="H42" s="142" t="s">
        <v>364</v>
      </c>
      <c r="I42" s="142" t="s">
        <v>365</v>
      </c>
      <c r="J42" s="142" t="s">
        <v>38</v>
      </c>
      <c r="K42" s="142" t="s">
        <v>39</v>
      </c>
      <c r="L42" s="142" t="s">
        <v>161</v>
      </c>
      <c r="M42" s="142" t="s">
        <v>40</v>
      </c>
      <c r="N42" s="144" t="s">
        <v>366</v>
      </c>
      <c r="O42" s="144"/>
      <c r="P42" s="144"/>
      <c r="Q42" s="144" t="s">
        <v>163</v>
      </c>
      <c r="R42" s="144" t="s">
        <v>163</v>
      </c>
      <c r="S42" s="144" t="s">
        <v>366</v>
      </c>
      <c r="T42" s="144" t="s">
        <v>367</v>
      </c>
      <c r="U42" s="144" t="s">
        <v>368</v>
      </c>
      <c r="V42" s="144" t="s">
        <v>369</v>
      </c>
      <c r="W42" s="144" t="s">
        <v>370</v>
      </c>
      <c r="X42" s="144" t="s">
        <v>370</v>
      </c>
      <c r="Y42" s="144" t="s">
        <v>370</v>
      </c>
      <c r="Z42" s="144" t="s">
        <v>163</v>
      </c>
      <c r="AA42" s="144" t="s">
        <v>163</v>
      </c>
    </row>
    <row r="43" spans="1:27" ht="77.25" hidden="1" x14ac:dyDescent="0.25">
      <c r="A43" s="142" t="s">
        <v>155</v>
      </c>
      <c r="B43" s="143">
        <v>2024</v>
      </c>
      <c r="C43" s="142" t="s">
        <v>3</v>
      </c>
      <c r="D43" s="142" t="s">
        <v>33</v>
      </c>
      <c r="E43" s="142" t="s">
        <v>156</v>
      </c>
      <c r="F43" s="142" t="s">
        <v>157</v>
      </c>
      <c r="G43" s="142" t="s">
        <v>158</v>
      </c>
      <c r="H43" s="142" t="s">
        <v>371</v>
      </c>
      <c r="I43" s="142" t="s">
        <v>372</v>
      </c>
      <c r="J43" s="142" t="s">
        <v>38</v>
      </c>
      <c r="K43" s="142" t="s">
        <v>39</v>
      </c>
      <c r="L43" s="142" t="s">
        <v>161</v>
      </c>
      <c r="M43" s="142" t="s">
        <v>40</v>
      </c>
      <c r="N43" s="144" t="s">
        <v>340</v>
      </c>
      <c r="O43" s="144"/>
      <c r="P43" s="144"/>
      <c r="Q43" s="144" t="s">
        <v>163</v>
      </c>
      <c r="R43" s="144" t="s">
        <v>163</v>
      </c>
      <c r="S43" s="144" t="s">
        <v>340</v>
      </c>
      <c r="T43" s="144" t="s">
        <v>373</v>
      </c>
      <c r="U43" s="144" t="s">
        <v>374</v>
      </c>
      <c r="V43" s="144" t="s">
        <v>375</v>
      </c>
      <c r="W43" s="144" t="s">
        <v>376</v>
      </c>
      <c r="X43" s="144" t="s">
        <v>376</v>
      </c>
      <c r="Y43" s="144" t="s">
        <v>376</v>
      </c>
      <c r="Z43" s="144" t="s">
        <v>163</v>
      </c>
      <c r="AA43" s="144" t="s">
        <v>163</v>
      </c>
    </row>
    <row r="44" spans="1:27" ht="39" hidden="1" x14ac:dyDescent="0.25">
      <c r="A44" s="142" t="s">
        <v>155</v>
      </c>
      <c r="B44" s="143">
        <v>2024</v>
      </c>
      <c r="C44" s="142" t="s">
        <v>3</v>
      </c>
      <c r="D44" s="142" t="s">
        <v>33</v>
      </c>
      <c r="E44" s="142" t="s">
        <v>156</v>
      </c>
      <c r="F44" s="142" t="s">
        <v>157</v>
      </c>
      <c r="G44" s="142" t="s">
        <v>158</v>
      </c>
      <c r="H44" s="142" t="s">
        <v>377</v>
      </c>
      <c r="I44" s="142" t="s">
        <v>378</v>
      </c>
      <c r="J44" s="142" t="s">
        <v>38</v>
      </c>
      <c r="K44" s="142" t="s">
        <v>39</v>
      </c>
      <c r="L44" s="142" t="s">
        <v>161</v>
      </c>
      <c r="M44" s="142" t="s">
        <v>40</v>
      </c>
      <c r="N44" s="144" t="s">
        <v>340</v>
      </c>
      <c r="O44" s="144"/>
      <c r="P44" s="144"/>
      <c r="Q44" s="144" t="s">
        <v>163</v>
      </c>
      <c r="R44" s="144" t="s">
        <v>163</v>
      </c>
      <c r="S44" s="144" t="s">
        <v>340</v>
      </c>
      <c r="T44" s="144" t="s">
        <v>379</v>
      </c>
      <c r="U44" s="144" t="s">
        <v>380</v>
      </c>
      <c r="V44" s="144" t="s">
        <v>379</v>
      </c>
      <c r="W44" s="144" t="s">
        <v>163</v>
      </c>
      <c r="X44" s="144" t="s">
        <v>163</v>
      </c>
      <c r="Y44" s="144" t="s">
        <v>163</v>
      </c>
      <c r="Z44" s="144" t="s">
        <v>163</v>
      </c>
      <c r="AA44" s="144" t="s">
        <v>163</v>
      </c>
    </row>
    <row r="45" spans="1:27" ht="51.75" hidden="1" x14ac:dyDescent="0.25">
      <c r="A45" s="142" t="s">
        <v>155</v>
      </c>
      <c r="B45" s="143">
        <v>2024</v>
      </c>
      <c r="C45" s="142" t="s">
        <v>3</v>
      </c>
      <c r="D45" s="142" t="s">
        <v>33</v>
      </c>
      <c r="E45" s="142" t="s">
        <v>156</v>
      </c>
      <c r="F45" s="142" t="s">
        <v>157</v>
      </c>
      <c r="G45" s="142" t="s">
        <v>158</v>
      </c>
      <c r="H45" s="142" t="s">
        <v>381</v>
      </c>
      <c r="I45" s="142" t="s">
        <v>382</v>
      </c>
      <c r="J45" s="142" t="s">
        <v>38</v>
      </c>
      <c r="K45" s="142" t="s">
        <v>39</v>
      </c>
      <c r="L45" s="142" t="s">
        <v>161</v>
      </c>
      <c r="M45" s="142" t="s">
        <v>40</v>
      </c>
      <c r="N45" s="144" t="s">
        <v>340</v>
      </c>
      <c r="O45" s="144"/>
      <c r="P45" s="144"/>
      <c r="Q45" s="144" t="s">
        <v>163</v>
      </c>
      <c r="R45" s="144" t="s">
        <v>163</v>
      </c>
      <c r="S45" s="144" t="s">
        <v>340</v>
      </c>
      <c r="T45" s="144" t="s">
        <v>383</v>
      </c>
      <c r="U45" s="144" t="s">
        <v>384</v>
      </c>
      <c r="V45" s="144" t="s">
        <v>163</v>
      </c>
      <c r="W45" s="144" t="s">
        <v>163</v>
      </c>
      <c r="X45" s="144" t="s">
        <v>163</v>
      </c>
      <c r="Y45" s="144" t="s">
        <v>163</v>
      </c>
      <c r="Z45" s="144" t="s">
        <v>163</v>
      </c>
      <c r="AA45" s="144" t="s">
        <v>163</v>
      </c>
    </row>
    <row r="46" spans="1:27" ht="115.5" hidden="1" x14ac:dyDescent="0.25">
      <c r="A46" s="142" t="s">
        <v>155</v>
      </c>
      <c r="B46" s="143">
        <v>2024</v>
      </c>
      <c r="C46" s="142" t="s">
        <v>3</v>
      </c>
      <c r="D46" s="142" t="s">
        <v>33</v>
      </c>
      <c r="E46" s="142" t="s">
        <v>156</v>
      </c>
      <c r="F46" s="142" t="s">
        <v>157</v>
      </c>
      <c r="G46" s="142" t="s">
        <v>158</v>
      </c>
      <c r="H46" s="142" t="s">
        <v>385</v>
      </c>
      <c r="I46" s="142" t="s">
        <v>386</v>
      </c>
      <c r="J46" s="142" t="s">
        <v>38</v>
      </c>
      <c r="K46" s="142" t="s">
        <v>39</v>
      </c>
      <c r="L46" s="142" t="s">
        <v>161</v>
      </c>
      <c r="M46" s="142" t="s">
        <v>40</v>
      </c>
      <c r="N46" s="144" t="s">
        <v>387</v>
      </c>
      <c r="O46" s="144"/>
      <c r="P46" s="144"/>
      <c r="Q46" s="144" t="s">
        <v>163</v>
      </c>
      <c r="R46" s="144" t="s">
        <v>163</v>
      </c>
      <c r="S46" s="144" t="s">
        <v>387</v>
      </c>
      <c r="T46" s="144" t="s">
        <v>388</v>
      </c>
      <c r="U46" s="144" t="s">
        <v>389</v>
      </c>
      <c r="V46" s="144" t="s">
        <v>390</v>
      </c>
      <c r="W46" s="144" t="s">
        <v>391</v>
      </c>
      <c r="X46" s="144" t="s">
        <v>391</v>
      </c>
      <c r="Y46" s="144" t="s">
        <v>391</v>
      </c>
      <c r="Z46" s="144" t="s">
        <v>163</v>
      </c>
      <c r="AA46" s="144" t="s">
        <v>163</v>
      </c>
    </row>
    <row r="47" spans="1:27" ht="51.75" hidden="1" x14ac:dyDescent="0.25">
      <c r="A47" s="142" t="s">
        <v>155</v>
      </c>
      <c r="B47" s="143">
        <v>2024</v>
      </c>
      <c r="C47" s="142" t="s">
        <v>3</v>
      </c>
      <c r="D47" s="142" t="s">
        <v>33</v>
      </c>
      <c r="E47" s="142" t="s">
        <v>156</v>
      </c>
      <c r="F47" s="142" t="s">
        <v>157</v>
      </c>
      <c r="G47" s="142" t="s">
        <v>158</v>
      </c>
      <c r="H47" s="142" t="s">
        <v>392</v>
      </c>
      <c r="I47" s="142" t="s">
        <v>393</v>
      </c>
      <c r="J47" s="142" t="s">
        <v>38</v>
      </c>
      <c r="K47" s="142" t="s">
        <v>39</v>
      </c>
      <c r="L47" s="142" t="s">
        <v>161</v>
      </c>
      <c r="M47" s="142" t="s">
        <v>40</v>
      </c>
      <c r="N47" s="144" t="s">
        <v>394</v>
      </c>
      <c r="O47" s="144"/>
      <c r="P47" s="144"/>
      <c r="Q47" s="144" t="s">
        <v>163</v>
      </c>
      <c r="R47" s="144" t="s">
        <v>163</v>
      </c>
      <c r="S47" s="144" t="s">
        <v>394</v>
      </c>
      <c r="T47" s="144" t="s">
        <v>395</v>
      </c>
      <c r="U47" s="144" t="s">
        <v>396</v>
      </c>
      <c r="V47" s="144" t="s">
        <v>163</v>
      </c>
      <c r="W47" s="144" t="s">
        <v>163</v>
      </c>
      <c r="X47" s="144" t="s">
        <v>163</v>
      </c>
      <c r="Y47" s="144" t="s">
        <v>163</v>
      </c>
      <c r="Z47" s="144" t="s">
        <v>163</v>
      </c>
      <c r="AA47" s="144" t="s">
        <v>163</v>
      </c>
    </row>
    <row r="48" spans="1:27" ht="39" hidden="1" x14ac:dyDescent="0.25">
      <c r="A48" s="142" t="s">
        <v>155</v>
      </c>
      <c r="B48" s="143">
        <v>2024</v>
      </c>
      <c r="C48" s="142" t="s">
        <v>3</v>
      </c>
      <c r="D48" s="142" t="s">
        <v>33</v>
      </c>
      <c r="E48" s="142" t="s">
        <v>156</v>
      </c>
      <c r="F48" s="142" t="s">
        <v>157</v>
      </c>
      <c r="G48" s="142" t="s">
        <v>158</v>
      </c>
      <c r="H48" s="142" t="s">
        <v>397</v>
      </c>
      <c r="I48" s="142" t="s">
        <v>398</v>
      </c>
      <c r="J48" s="142" t="s">
        <v>38</v>
      </c>
      <c r="K48" s="142" t="s">
        <v>39</v>
      </c>
      <c r="L48" s="142" t="s">
        <v>161</v>
      </c>
      <c r="M48" s="142" t="s">
        <v>40</v>
      </c>
      <c r="N48" s="144" t="s">
        <v>308</v>
      </c>
      <c r="O48" s="144" t="s">
        <v>163</v>
      </c>
      <c r="P48" s="144" t="s">
        <v>269</v>
      </c>
      <c r="Q48" s="144" t="s">
        <v>163</v>
      </c>
      <c r="R48" s="144" t="s">
        <v>163</v>
      </c>
      <c r="S48" s="144" t="s">
        <v>399</v>
      </c>
      <c r="T48" s="144" t="s">
        <v>394</v>
      </c>
      <c r="U48" s="144" t="s">
        <v>263</v>
      </c>
      <c r="V48" s="144" t="s">
        <v>400</v>
      </c>
      <c r="W48" s="144" t="s">
        <v>400</v>
      </c>
      <c r="X48" s="144" t="s">
        <v>401</v>
      </c>
      <c r="Y48" s="144" t="s">
        <v>402</v>
      </c>
      <c r="Z48" s="144" t="s">
        <v>163</v>
      </c>
      <c r="AA48" s="144" t="s">
        <v>163</v>
      </c>
    </row>
    <row r="49" spans="1:27" ht="39" hidden="1" x14ac:dyDescent="0.25">
      <c r="A49" s="142" t="s">
        <v>155</v>
      </c>
      <c r="B49" s="143">
        <v>2024</v>
      </c>
      <c r="C49" s="142" t="s">
        <v>3</v>
      </c>
      <c r="D49" s="142" t="s">
        <v>33</v>
      </c>
      <c r="E49" s="142" t="s">
        <v>156</v>
      </c>
      <c r="F49" s="142" t="s">
        <v>157</v>
      </c>
      <c r="G49" s="142" t="s">
        <v>158</v>
      </c>
      <c r="H49" s="142" t="s">
        <v>403</v>
      </c>
      <c r="I49" s="142" t="s">
        <v>404</v>
      </c>
      <c r="J49" s="142" t="s">
        <v>38</v>
      </c>
      <c r="K49" s="142" t="s">
        <v>39</v>
      </c>
      <c r="L49" s="142" t="s">
        <v>161</v>
      </c>
      <c r="M49" s="142" t="s">
        <v>40</v>
      </c>
      <c r="N49" s="144" t="s">
        <v>340</v>
      </c>
      <c r="O49" s="144"/>
      <c r="P49" s="144"/>
      <c r="Q49" s="144" t="s">
        <v>163</v>
      </c>
      <c r="R49" s="144" t="s">
        <v>163</v>
      </c>
      <c r="S49" s="144" t="s">
        <v>340</v>
      </c>
      <c r="T49" s="144" t="s">
        <v>405</v>
      </c>
      <c r="U49" s="144" t="s">
        <v>269</v>
      </c>
      <c r="V49" s="144" t="s">
        <v>406</v>
      </c>
      <c r="W49" s="144" t="s">
        <v>407</v>
      </c>
      <c r="X49" s="144" t="s">
        <v>407</v>
      </c>
      <c r="Y49" s="144" t="s">
        <v>407</v>
      </c>
      <c r="Z49" s="144" t="s">
        <v>163</v>
      </c>
      <c r="AA49" s="144" t="s">
        <v>163</v>
      </c>
    </row>
    <row r="50" spans="1:27" ht="51.75" hidden="1" x14ac:dyDescent="0.25">
      <c r="A50" s="142" t="s">
        <v>155</v>
      </c>
      <c r="B50" s="143">
        <v>2024</v>
      </c>
      <c r="C50" s="142" t="s">
        <v>3</v>
      </c>
      <c r="D50" s="142" t="s">
        <v>33</v>
      </c>
      <c r="E50" s="142" t="s">
        <v>156</v>
      </c>
      <c r="F50" s="142" t="s">
        <v>157</v>
      </c>
      <c r="G50" s="142" t="s">
        <v>158</v>
      </c>
      <c r="H50" s="142" t="s">
        <v>408</v>
      </c>
      <c r="I50" s="142" t="s">
        <v>409</v>
      </c>
      <c r="J50" s="142" t="s">
        <v>38</v>
      </c>
      <c r="K50" s="142" t="s">
        <v>39</v>
      </c>
      <c r="L50" s="142" t="s">
        <v>161</v>
      </c>
      <c r="M50" s="142" t="s">
        <v>40</v>
      </c>
      <c r="N50" s="144" t="s">
        <v>269</v>
      </c>
      <c r="O50" s="144"/>
      <c r="P50" s="144"/>
      <c r="Q50" s="144" t="s">
        <v>163</v>
      </c>
      <c r="R50" s="144" t="s">
        <v>163</v>
      </c>
      <c r="S50" s="144" t="s">
        <v>269</v>
      </c>
      <c r="T50" s="144" t="s">
        <v>269</v>
      </c>
      <c r="U50" s="144" t="s">
        <v>163</v>
      </c>
      <c r="V50" s="144" t="s">
        <v>163</v>
      </c>
      <c r="W50" s="144" t="s">
        <v>163</v>
      </c>
      <c r="X50" s="144" t="s">
        <v>163</v>
      </c>
      <c r="Y50" s="144" t="s">
        <v>163</v>
      </c>
      <c r="Z50" s="144" t="s">
        <v>163</v>
      </c>
      <c r="AA50" s="144" t="s">
        <v>163</v>
      </c>
    </row>
    <row r="51" spans="1:27" ht="39" hidden="1" x14ac:dyDescent="0.25">
      <c r="A51" s="142" t="s">
        <v>155</v>
      </c>
      <c r="B51" s="143">
        <v>2024</v>
      </c>
      <c r="C51" s="142" t="s">
        <v>3</v>
      </c>
      <c r="D51" s="142" t="s">
        <v>33</v>
      </c>
      <c r="E51" s="142" t="s">
        <v>156</v>
      </c>
      <c r="F51" s="142" t="s">
        <v>157</v>
      </c>
      <c r="G51" s="142" t="s">
        <v>158</v>
      </c>
      <c r="H51" s="142" t="s">
        <v>56</v>
      </c>
      <c r="I51" s="142" t="s">
        <v>58</v>
      </c>
      <c r="J51" s="142" t="s">
        <v>38</v>
      </c>
      <c r="K51" s="142" t="s">
        <v>39</v>
      </c>
      <c r="L51" s="142" t="s">
        <v>161</v>
      </c>
      <c r="M51" s="142" t="s">
        <v>40</v>
      </c>
      <c r="N51" s="144" t="s">
        <v>410</v>
      </c>
      <c r="O51" s="144"/>
      <c r="P51" s="144"/>
      <c r="Q51" s="144" t="s">
        <v>163</v>
      </c>
      <c r="R51" s="144" t="s">
        <v>163</v>
      </c>
      <c r="S51" s="144" t="s">
        <v>410</v>
      </c>
      <c r="T51" s="144" t="s">
        <v>410</v>
      </c>
      <c r="U51" s="144" t="s">
        <v>163</v>
      </c>
      <c r="V51" s="144" t="s">
        <v>163</v>
      </c>
      <c r="W51" s="144" t="s">
        <v>163</v>
      </c>
      <c r="X51" s="144" t="s">
        <v>163</v>
      </c>
      <c r="Y51" s="144" t="s">
        <v>163</v>
      </c>
      <c r="Z51" s="144" t="s">
        <v>410</v>
      </c>
      <c r="AA51" s="144" t="s">
        <v>163</v>
      </c>
    </row>
    <row r="52" spans="1:27" ht="39" hidden="1" x14ac:dyDescent="0.25">
      <c r="A52" s="142" t="s">
        <v>155</v>
      </c>
      <c r="B52" s="143">
        <v>2024</v>
      </c>
      <c r="C52" s="142" t="s">
        <v>3</v>
      </c>
      <c r="D52" s="142" t="s">
        <v>33</v>
      </c>
      <c r="E52" s="142" t="s">
        <v>156</v>
      </c>
      <c r="F52" s="142" t="s">
        <v>157</v>
      </c>
      <c r="G52" s="142" t="s">
        <v>158</v>
      </c>
      <c r="H52" s="142" t="s">
        <v>411</v>
      </c>
      <c r="I52" s="142" t="s">
        <v>412</v>
      </c>
      <c r="J52" s="142" t="s">
        <v>38</v>
      </c>
      <c r="K52" s="142" t="s">
        <v>39</v>
      </c>
      <c r="L52" s="142" t="s">
        <v>161</v>
      </c>
      <c r="M52" s="142" t="s">
        <v>40</v>
      </c>
      <c r="N52" s="144" t="s">
        <v>344</v>
      </c>
      <c r="O52" s="144"/>
      <c r="P52" s="144"/>
      <c r="Q52" s="144" t="s">
        <v>163</v>
      </c>
      <c r="R52" s="144" t="s">
        <v>163</v>
      </c>
      <c r="S52" s="144" t="s">
        <v>344</v>
      </c>
      <c r="T52" s="144" t="s">
        <v>413</v>
      </c>
      <c r="U52" s="144" t="s">
        <v>414</v>
      </c>
      <c r="V52" s="144" t="s">
        <v>415</v>
      </c>
      <c r="W52" s="144" t="s">
        <v>415</v>
      </c>
      <c r="X52" s="144" t="s">
        <v>415</v>
      </c>
      <c r="Y52" s="144" t="s">
        <v>415</v>
      </c>
      <c r="Z52" s="144" t="s">
        <v>163</v>
      </c>
      <c r="AA52" s="144" t="s">
        <v>163</v>
      </c>
    </row>
    <row r="53" spans="1:27" ht="166.5" hidden="1" x14ac:dyDescent="0.25">
      <c r="A53" s="142" t="s">
        <v>155</v>
      </c>
      <c r="B53" s="143">
        <v>2024</v>
      </c>
      <c r="C53" s="142" t="s">
        <v>3</v>
      </c>
      <c r="D53" s="142" t="s">
        <v>33</v>
      </c>
      <c r="E53" s="142" t="s">
        <v>156</v>
      </c>
      <c r="F53" s="142" t="s">
        <v>157</v>
      </c>
      <c r="G53" s="142" t="s">
        <v>158</v>
      </c>
      <c r="H53" s="142" t="s">
        <v>416</v>
      </c>
      <c r="I53" s="142" t="s">
        <v>417</v>
      </c>
      <c r="J53" s="142" t="s">
        <v>38</v>
      </c>
      <c r="K53" s="142" t="s">
        <v>39</v>
      </c>
      <c r="L53" s="142" t="s">
        <v>161</v>
      </c>
      <c r="M53" s="142" t="s">
        <v>40</v>
      </c>
      <c r="N53" s="144" t="s">
        <v>418</v>
      </c>
      <c r="O53" s="144"/>
      <c r="P53" s="144"/>
      <c r="Q53" s="144" t="s">
        <v>163</v>
      </c>
      <c r="R53" s="144" t="s">
        <v>163</v>
      </c>
      <c r="S53" s="144" t="s">
        <v>418</v>
      </c>
      <c r="T53" s="144" t="s">
        <v>419</v>
      </c>
      <c r="U53" s="144" t="s">
        <v>420</v>
      </c>
      <c r="V53" s="144" t="s">
        <v>421</v>
      </c>
      <c r="W53" s="144" t="s">
        <v>422</v>
      </c>
      <c r="X53" s="144" t="s">
        <v>422</v>
      </c>
      <c r="Y53" s="144" t="s">
        <v>422</v>
      </c>
      <c r="Z53" s="144" t="s">
        <v>163</v>
      </c>
      <c r="AA53" s="144" t="s">
        <v>163</v>
      </c>
    </row>
    <row r="54" spans="1:27" ht="230.25" hidden="1" x14ac:dyDescent="0.25">
      <c r="A54" s="142" t="s">
        <v>155</v>
      </c>
      <c r="B54" s="143">
        <v>2024</v>
      </c>
      <c r="C54" s="142" t="s">
        <v>3</v>
      </c>
      <c r="D54" s="142" t="s">
        <v>33</v>
      </c>
      <c r="E54" s="142" t="s">
        <v>156</v>
      </c>
      <c r="F54" s="142" t="s">
        <v>157</v>
      </c>
      <c r="G54" s="142" t="s">
        <v>158</v>
      </c>
      <c r="H54" s="142" t="s">
        <v>423</v>
      </c>
      <c r="I54" s="142" t="s">
        <v>424</v>
      </c>
      <c r="J54" s="142" t="s">
        <v>38</v>
      </c>
      <c r="K54" s="142" t="s">
        <v>39</v>
      </c>
      <c r="L54" s="142" t="s">
        <v>161</v>
      </c>
      <c r="M54" s="142" t="s">
        <v>40</v>
      </c>
      <c r="N54" s="144" t="s">
        <v>425</v>
      </c>
      <c r="O54" s="144"/>
      <c r="P54" s="144"/>
      <c r="Q54" s="144" t="s">
        <v>163</v>
      </c>
      <c r="R54" s="144" t="s">
        <v>163</v>
      </c>
      <c r="S54" s="144" t="s">
        <v>425</v>
      </c>
      <c r="T54" s="144" t="s">
        <v>425</v>
      </c>
      <c r="U54" s="144" t="s">
        <v>163</v>
      </c>
      <c r="V54" s="144" t="s">
        <v>425</v>
      </c>
      <c r="W54" s="144" t="s">
        <v>426</v>
      </c>
      <c r="X54" s="144" t="s">
        <v>426</v>
      </c>
      <c r="Y54" s="144" t="s">
        <v>426</v>
      </c>
      <c r="Z54" s="144" t="s">
        <v>163</v>
      </c>
      <c r="AA54" s="144" t="s">
        <v>163</v>
      </c>
    </row>
    <row r="55" spans="1:27" ht="230.25" hidden="1" x14ac:dyDescent="0.25">
      <c r="A55" s="142" t="s">
        <v>155</v>
      </c>
      <c r="B55" s="143">
        <v>2024</v>
      </c>
      <c r="C55" s="142" t="s">
        <v>3</v>
      </c>
      <c r="D55" s="142" t="s">
        <v>33</v>
      </c>
      <c r="E55" s="142" t="s">
        <v>156</v>
      </c>
      <c r="F55" s="142" t="s">
        <v>157</v>
      </c>
      <c r="G55" s="142" t="s">
        <v>158</v>
      </c>
      <c r="H55" s="142" t="s">
        <v>427</v>
      </c>
      <c r="I55" s="142" t="s">
        <v>428</v>
      </c>
      <c r="J55" s="142" t="s">
        <v>38</v>
      </c>
      <c r="K55" s="142" t="s">
        <v>39</v>
      </c>
      <c r="L55" s="142" t="s">
        <v>161</v>
      </c>
      <c r="M55" s="142" t="s">
        <v>40</v>
      </c>
      <c r="N55" s="144" t="s">
        <v>429</v>
      </c>
      <c r="O55" s="144" t="s">
        <v>163</v>
      </c>
      <c r="P55" s="144" t="s">
        <v>425</v>
      </c>
      <c r="Q55" s="144" t="s">
        <v>163</v>
      </c>
      <c r="R55" s="144" t="s">
        <v>163</v>
      </c>
      <c r="S55" s="144" t="s">
        <v>430</v>
      </c>
      <c r="T55" s="144" t="s">
        <v>430</v>
      </c>
      <c r="U55" s="144" t="s">
        <v>163</v>
      </c>
      <c r="V55" s="144" t="s">
        <v>431</v>
      </c>
      <c r="W55" s="144" t="s">
        <v>163</v>
      </c>
      <c r="X55" s="144" t="s">
        <v>163</v>
      </c>
      <c r="Y55" s="144" t="s">
        <v>163</v>
      </c>
      <c r="Z55" s="144" t="s">
        <v>163</v>
      </c>
      <c r="AA55" s="144" t="s">
        <v>163</v>
      </c>
    </row>
    <row r="56" spans="1:27" ht="77.25" hidden="1" x14ac:dyDescent="0.25">
      <c r="A56" s="142" t="s">
        <v>155</v>
      </c>
      <c r="B56" s="143">
        <v>2024</v>
      </c>
      <c r="C56" s="142" t="s">
        <v>3</v>
      </c>
      <c r="D56" s="142" t="s">
        <v>33</v>
      </c>
      <c r="E56" s="142" t="s">
        <v>156</v>
      </c>
      <c r="F56" s="142" t="s">
        <v>157</v>
      </c>
      <c r="G56" s="142" t="s">
        <v>158</v>
      </c>
      <c r="H56" s="142" t="s">
        <v>77</v>
      </c>
      <c r="I56" s="142" t="s">
        <v>76</v>
      </c>
      <c r="J56" s="142" t="s">
        <v>79</v>
      </c>
      <c r="K56" s="142" t="s">
        <v>80</v>
      </c>
      <c r="L56" s="142" t="s">
        <v>432</v>
      </c>
      <c r="M56" s="142" t="s">
        <v>40</v>
      </c>
      <c r="N56" s="144" t="s">
        <v>163</v>
      </c>
      <c r="O56" s="144" t="s">
        <v>433</v>
      </c>
      <c r="P56" s="144" t="s">
        <v>163</v>
      </c>
      <c r="Q56" s="144" t="s">
        <v>163</v>
      </c>
      <c r="R56" s="144" t="s">
        <v>163</v>
      </c>
      <c r="S56" s="144" t="s">
        <v>433</v>
      </c>
      <c r="T56" s="144" t="s">
        <v>433</v>
      </c>
      <c r="U56" s="144" t="s">
        <v>163</v>
      </c>
      <c r="V56" s="144" t="s">
        <v>163</v>
      </c>
      <c r="W56" s="144" t="s">
        <v>163</v>
      </c>
      <c r="X56" s="144" t="s">
        <v>163</v>
      </c>
      <c r="Y56" s="144" t="s">
        <v>163</v>
      </c>
      <c r="Z56" s="144" t="s">
        <v>163</v>
      </c>
      <c r="AA56" s="144" t="s">
        <v>163</v>
      </c>
    </row>
    <row r="57" spans="1:27" ht="24.95" customHeight="1" x14ac:dyDescent="0.25">
      <c r="A57" s="142" t="s">
        <v>474</v>
      </c>
      <c r="B57" s="143">
        <v>2024</v>
      </c>
      <c r="C57" s="142" t="s">
        <v>3</v>
      </c>
      <c r="D57" s="142" t="s">
        <v>33</v>
      </c>
      <c r="E57" s="142" t="s">
        <v>156</v>
      </c>
      <c r="F57" s="142" t="s">
        <v>157</v>
      </c>
      <c r="G57" s="142" t="s">
        <v>158</v>
      </c>
      <c r="H57" s="142" t="s">
        <v>434</v>
      </c>
      <c r="I57" s="142" t="s">
        <v>435</v>
      </c>
      <c r="J57" s="142" t="s">
        <v>79</v>
      </c>
      <c r="K57" s="142" t="s">
        <v>80</v>
      </c>
      <c r="L57" s="142" t="s">
        <v>432</v>
      </c>
      <c r="M57" s="142" t="s">
        <v>40</v>
      </c>
      <c r="N57" s="144" t="s">
        <v>436</v>
      </c>
      <c r="O57" s="144"/>
      <c r="P57" s="144"/>
      <c r="Q57" s="144" t="s">
        <v>163</v>
      </c>
      <c r="R57" s="144" t="s">
        <v>163</v>
      </c>
      <c r="S57" s="147">
        <v>3500000000</v>
      </c>
      <c r="T57" s="147">
        <v>0</v>
      </c>
      <c r="U57" s="147">
        <v>3500000000</v>
      </c>
      <c r="V57" s="147"/>
      <c r="W57" s="147">
        <v>0</v>
      </c>
      <c r="X57" s="147">
        <v>0</v>
      </c>
      <c r="Y57" s="147">
        <v>0</v>
      </c>
      <c r="Z57" s="145">
        <v>0</v>
      </c>
      <c r="AA57" s="145">
        <v>0</v>
      </c>
    </row>
    <row r="58" spans="1:27" ht="192" hidden="1" x14ac:dyDescent="0.25">
      <c r="A58" s="142" t="s">
        <v>155</v>
      </c>
      <c r="B58" s="143">
        <v>2024</v>
      </c>
      <c r="C58" s="142" t="s">
        <v>3</v>
      </c>
      <c r="D58" s="142" t="s">
        <v>33</v>
      </c>
      <c r="E58" s="142" t="s">
        <v>156</v>
      </c>
      <c r="F58" s="142" t="s">
        <v>157</v>
      </c>
      <c r="G58" s="142" t="s">
        <v>158</v>
      </c>
      <c r="H58" s="142" t="s">
        <v>437</v>
      </c>
      <c r="I58" s="142" t="s">
        <v>438</v>
      </c>
      <c r="J58" s="142" t="s">
        <v>38</v>
      </c>
      <c r="K58" s="142" t="s">
        <v>39</v>
      </c>
      <c r="L58" s="142" t="s">
        <v>161</v>
      </c>
      <c r="M58" s="142" t="s">
        <v>40</v>
      </c>
      <c r="N58" s="144" t="s">
        <v>163</v>
      </c>
      <c r="O58" s="144" t="s">
        <v>439</v>
      </c>
      <c r="P58" s="144" t="s">
        <v>163</v>
      </c>
      <c r="Q58" s="144" t="s">
        <v>163</v>
      </c>
      <c r="R58" s="144" t="s">
        <v>163</v>
      </c>
      <c r="S58" s="144" t="s">
        <v>439</v>
      </c>
      <c r="T58" s="144" t="s">
        <v>440</v>
      </c>
      <c r="U58" s="144" t="s">
        <v>441</v>
      </c>
      <c r="V58" s="144" t="s">
        <v>440</v>
      </c>
      <c r="W58" s="144" t="s">
        <v>442</v>
      </c>
      <c r="X58" s="144" t="s">
        <v>442</v>
      </c>
      <c r="Y58" s="144" t="s">
        <v>442</v>
      </c>
      <c r="Z58" s="144" t="s">
        <v>163</v>
      </c>
      <c r="AA58" s="144" t="s">
        <v>163</v>
      </c>
    </row>
    <row r="59" spans="1:27" ht="179.25" hidden="1" x14ac:dyDescent="0.25">
      <c r="A59" s="142" t="s">
        <v>155</v>
      </c>
      <c r="B59" s="143">
        <v>2024</v>
      </c>
      <c r="C59" s="142" t="s">
        <v>3</v>
      </c>
      <c r="D59" s="142" t="s">
        <v>33</v>
      </c>
      <c r="E59" s="142" t="s">
        <v>156</v>
      </c>
      <c r="F59" s="142" t="s">
        <v>157</v>
      </c>
      <c r="G59" s="142" t="s">
        <v>158</v>
      </c>
      <c r="H59" s="142" t="s">
        <v>443</v>
      </c>
      <c r="I59" s="142" t="s">
        <v>444</v>
      </c>
      <c r="J59" s="142" t="s">
        <v>38</v>
      </c>
      <c r="K59" s="142" t="s">
        <v>39</v>
      </c>
      <c r="L59" s="142" t="s">
        <v>161</v>
      </c>
      <c r="M59" s="142" t="s">
        <v>40</v>
      </c>
      <c r="N59" s="144" t="s">
        <v>163</v>
      </c>
      <c r="O59" s="144" t="s">
        <v>445</v>
      </c>
      <c r="P59" s="144" t="s">
        <v>163</v>
      </c>
      <c r="Q59" s="144" t="s">
        <v>163</v>
      </c>
      <c r="R59" s="144" t="s">
        <v>163</v>
      </c>
      <c r="S59" s="144" t="s">
        <v>445</v>
      </c>
      <c r="T59" s="144" t="s">
        <v>446</v>
      </c>
      <c r="U59" s="144" t="s">
        <v>447</v>
      </c>
      <c r="V59" s="144" t="s">
        <v>448</v>
      </c>
      <c r="W59" s="144" t="s">
        <v>449</v>
      </c>
      <c r="X59" s="144" t="s">
        <v>449</v>
      </c>
      <c r="Y59" s="144" t="s">
        <v>450</v>
      </c>
      <c r="Z59" s="144" t="s">
        <v>163</v>
      </c>
      <c r="AA59" s="144" t="s">
        <v>163</v>
      </c>
    </row>
    <row r="60" spans="1:27" ht="192" hidden="1" x14ac:dyDescent="0.25">
      <c r="A60" s="142" t="s">
        <v>155</v>
      </c>
      <c r="B60" s="143">
        <v>2024</v>
      </c>
      <c r="C60" s="142" t="s">
        <v>3</v>
      </c>
      <c r="D60" s="142" t="s">
        <v>33</v>
      </c>
      <c r="E60" s="142" t="s">
        <v>156</v>
      </c>
      <c r="F60" s="142" t="s">
        <v>157</v>
      </c>
      <c r="G60" s="142" t="s">
        <v>158</v>
      </c>
      <c r="H60" s="142" t="s">
        <v>451</v>
      </c>
      <c r="I60" s="142" t="s">
        <v>452</v>
      </c>
      <c r="J60" s="142" t="s">
        <v>38</v>
      </c>
      <c r="K60" s="142" t="s">
        <v>39</v>
      </c>
      <c r="L60" s="142" t="s">
        <v>161</v>
      </c>
      <c r="M60" s="142" t="s">
        <v>40</v>
      </c>
      <c r="N60" s="144" t="s">
        <v>163</v>
      </c>
      <c r="O60" s="144" t="s">
        <v>453</v>
      </c>
      <c r="P60" s="144" t="s">
        <v>163</v>
      </c>
      <c r="Q60" s="144" t="s">
        <v>163</v>
      </c>
      <c r="R60" s="144" t="s">
        <v>163</v>
      </c>
      <c r="S60" s="144" t="s">
        <v>453</v>
      </c>
      <c r="T60" s="144" t="s">
        <v>454</v>
      </c>
      <c r="U60" s="144" t="s">
        <v>455</v>
      </c>
      <c r="V60" s="144" t="s">
        <v>456</v>
      </c>
      <c r="W60" s="144" t="s">
        <v>163</v>
      </c>
      <c r="X60" s="144" t="s">
        <v>163</v>
      </c>
      <c r="Y60" s="144" t="s">
        <v>163</v>
      </c>
      <c r="Z60" s="144" t="s">
        <v>163</v>
      </c>
      <c r="AA60" s="144" t="s">
        <v>163</v>
      </c>
    </row>
    <row r="61" spans="1:27" ht="24.95" customHeight="1" x14ac:dyDescent="0.25">
      <c r="A61" s="142" t="s">
        <v>474</v>
      </c>
      <c r="B61" s="143">
        <v>2024</v>
      </c>
      <c r="C61" s="142" t="s">
        <v>3</v>
      </c>
      <c r="D61" s="142" t="s">
        <v>33</v>
      </c>
      <c r="E61" s="142" t="s">
        <v>156</v>
      </c>
      <c r="F61" s="142" t="s">
        <v>457</v>
      </c>
      <c r="G61" s="142" t="s">
        <v>458</v>
      </c>
      <c r="H61" s="142" t="s">
        <v>434</v>
      </c>
      <c r="I61" s="142" t="s">
        <v>435</v>
      </c>
      <c r="J61" s="142" t="s">
        <v>79</v>
      </c>
      <c r="K61" s="142" t="s">
        <v>80</v>
      </c>
      <c r="L61" s="142" t="s">
        <v>432</v>
      </c>
      <c r="M61" s="142" t="s">
        <v>40</v>
      </c>
      <c r="N61" s="144" t="s">
        <v>459</v>
      </c>
      <c r="O61" s="144"/>
      <c r="P61" s="144"/>
      <c r="Q61" s="144" t="s">
        <v>163</v>
      </c>
      <c r="R61" s="144" t="s">
        <v>163</v>
      </c>
      <c r="S61" s="147">
        <v>494000000</v>
      </c>
      <c r="T61" s="147">
        <v>0</v>
      </c>
      <c r="U61" s="147">
        <v>494000000</v>
      </c>
      <c r="V61" s="147"/>
      <c r="W61" s="147">
        <v>0</v>
      </c>
      <c r="X61" s="147">
        <v>0</v>
      </c>
      <c r="Y61" s="147">
        <v>0</v>
      </c>
      <c r="Z61" s="145">
        <v>0</v>
      </c>
      <c r="AA61" s="145">
        <v>0</v>
      </c>
    </row>
    <row r="62" spans="1:27" ht="24.95" customHeight="1" x14ac:dyDescent="0.25">
      <c r="A62" s="142" t="s">
        <v>474</v>
      </c>
      <c r="B62" s="143">
        <v>2024</v>
      </c>
      <c r="C62" s="142" t="s">
        <v>3</v>
      </c>
      <c r="D62" s="142" t="s">
        <v>460</v>
      </c>
      <c r="E62" s="142" t="s">
        <v>125</v>
      </c>
      <c r="F62" s="142" t="s">
        <v>460</v>
      </c>
      <c r="G62" s="142" t="s">
        <v>125</v>
      </c>
      <c r="H62" s="142" t="s">
        <v>434</v>
      </c>
      <c r="I62" s="142" t="s">
        <v>435</v>
      </c>
      <c r="J62" s="142" t="s">
        <v>79</v>
      </c>
      <c r="K62" s="142" t="s">
        <v>80</v>
      </c>
      <c r="L62" s="142" t="s">
        <v>432</v>
      </c>
      <c r="M62" s="142" t="s">
        <v>40</v>
      </c>
      <c r="N62" s="144" t="s">
        <v>461</v>
      </c>
      <c r="O62" s="144"/>
      <c r="P62" s="144"/>
      <c r="Q62" s="144" t="s">
        <v>163</v>
      </c>
      <c r="R62" s="144" t="s">
        <v>163</v>
      </c>
      <c r="S62" s="147">
        <v>4800000000</v>
      </c>
      <c r="T62" s="147">
        <v>4794801956.3800001</v>
      </c>
      <c r="U62" s="147">
        <v>5198043.62</v>
      </c>
      <c r="V62" s="147">
        <v>641760220</v>
      </c>
      <c r="W62" s="147">
        <v>57078487</v>
      </c>
      <c r="X62" s="147">
        <v>0</v>
      </c>
      <c r="Y62" s="147">
        <v>0</v>
      </c>
      <c r="Z62" s="145">
        <v>0</v>
      </c>
      <c r="AA62" s="145">
        <v>0</v>
      </c>
    </row>
    <row r="63" spans="1:27" ht="24.95" customHeight="1" x14ac:dyDescent="0.25">
      <c r="A63" s="142" t="s">
        <v>474</v>
      </c>
      <c r="B63" s="143">
        <v>2024</v>
      </c>
      <c r="C63" s="142" t="s">
        <v>3</v>
      </c>
      <c r="D63" s="142" t="s">
        <v>462</v>
      </c>
      <c r="E63" s="142" t="s">
        <v>126</v>
      </c>
      <c r="F63" s="142" t="s">
        <v>462</v>
      </c>
      <c r="G63" s="142" t="s">
        <v>126</v>
      </c>
      <c r="H63" s="142" t="s">
        <v>434</v>
      </c>
      <c r="I63" s="142" t="s">
        <v>435</v>
      </c>
      <c r="J63" s="142" t="s">
        <v>79</v>
      </c>
      <c r="K63" s="142" t="s">
        <v>80</v>
      </c>
      <c r="L63" s="142" t="s">
        <v>432</v>
      </c>
      <c r="M63" s="142" t="s">
        <v>40</v>
      </c>
      <c r="N63" s="144" t="s">
        <v>463</v>
      </c>
      <c r="O63" s="144"/>
      <c r="P63" s="144"/>
      <c r="Q63" s="144" t="s">
        <v>163</v>
      </c>
      <c r="R63" s="144" t="s">
        <v>163</v>
      </c>
      <c r="S63" s="147">
        <v>6000000000</v>
      </c>
      <c r="T63" s="147">
        <v>1633582548.9200001</v>
      </c>
      <c r="U63" s="147">
        <v>4366417451.0799999</v>
      </c>
      <c r="V63" s="147">
        <v>1630591895.0699999</v>
      </c>
      <c r="W63" s="147">
        <v>0</v>
      </c>
      <c r="X63" s="147">
        <v>0</v>
      </c>
      <c r="Y63" s="147">
        <v>0</v>
      </c>
      <c r="Z63" s="145">
        <v>0</v>
      </c>
      <c r="AA63" s="145">
        <v>0</v>
      </c>
    </row>
    <row r="64" spans="1:27" ht="24.95" customHeight="1" x14ac:dyDescent="0.25">
      <c r="A64" s="142" t="s">
        <v>474</v>
      </c>
      <c r="B64" s="143">
        <v>2024</v>
      </c>
      <c r="C64" s="142" t="s">
        <v>3</v>
      </c>
      <c r="D64" s="142" t="s">
        <v>464</v>
      </c>
      <c r="E64" s="142" t="s">
        <v>128</v>
      </c>
      <c r="F64" s="142" t="s">
        <v>464</v>
      </c>
      <c r="G64" s="142" t="s">
        <v>128</v>
      </c>
      <c r="H64" s="142" t="s">
        <v>434</v>
      </c>
      <c r="I64" s="142" t="s">
        <v>435</v>
      </c>
      <c r="J64" s="142" t="s">
        <v>79</v>
      </c>
      <c r="K64" s="142" t="s">
        <v>80</v>
      </c>
      <c r="L64" s="142" t="s">
        <v>432</v>
      </c>
      <c r="M64" s="142" t="s">
        <v>40</v>
      </c>
      <c r="N64" s="144" t="s">
        <v>465</v>
      </c>
      <c r="O64" s="144"/>
      <c r="P64" s="144"/>
      <c r="Q64" s="144" t="s">
        <v>163</v>
      </c>
      <c r="R64" s="144" t="s">
        <v>163</v>
      </c>
      <c r="S64" s="147">
        <v>528000000</v>
      </c>
      <c r="T64" s="147">
        <v>0</v>
      </c>
      <c r="U64" s="147">
        <v>528000000</v>
      </c>
      <c r="V64" s="147"/>
      <c r="W64" s="147">
        <v>0</v>
      </c>
      <c r="X64" s="147">
        <v>0</v>
      </c>
      <c r="Y64" s="147">
        <v>0</v>
      </c>
      <c r="Z64" s="145">
        <v>0</v>
      </c>
      <c r="AA64" s="145">
        <v>0</v>
      </c>
    </row>
    <row r="65" spans="1:27" ht="39" hidden="1" x14ac:dyDescent="0.25">
      <c r="A65" s="142" t="s">
        <v>155</v>
      </c>
      <c r="B65" s="143">
        <v>2024</v>
      </c>
      <c r="C65" s="142" t="s">
        <v>3</v>
      </c>
      <c r="D65" s="142" t="s">
        <v>466</v>
      </c>
      <c r="E65" s="142" t="s">
        <v>467</v>
      </c>
      <c r="F65" s="142" t="s">
        <v>466</v>
      </c>
      <c r="G65" s="142" t="s">
        <v>468</v>
      </c>
      <c r="H65" s="142" t="s">
        <v>469</v>
      </c>
      <c r="I65" s="142" t="s">
        <v>470</v>
      </c>
      <c r="J65" s="142" t="s">
        <v>38</v>
      </c>
      <c r="K65" s="142" t="s">
        <v>39</v>
      </c>
      <c r="L65" s="142" t="s">
        <v>161</v>
      </c>
      <c r="M65" s="142" t="s">
        <v>40</v>
      </c>
      <c r="N65" s="144" t="s">
        <v>471</v>
      </c>
      <c r="O65" s="144"/>
      <c r="P65" s="144"/>
      <c r="Q65" s="144" t="s">
        <v>163</v>
      </c>
      <c r="R65" s="144" t="s">
        <v>163</v>
      </c>
      <c r="S65" s="148" t="s">
        <v>471</v>
      </c>
      <c r="T65" s="148" t="s">
        <v>471</v>
      </c>
      <c r="U65" s="148" t="s">
        <v>163</v>
      </c>
      <c r="V65" s="148" t="s">
        <v>472</v>
      </c>
      <c r="W65" s="148" t="s">
        <v>473</v>
      </c>
      <c r="X65" s="148" t="s">
        <v>473</v>
      </c>
      <c r="Y65" s="148" t="s">
        <v>473</v>
      </c>
      <c r="Z65" s="144" t="s">
        <v>163</v>
      </c>
      <c r="AA65" s="144" t="s">
        <v>163</v>
      </c>
    </row>
    <row r="66" spans="1:27" ht="24.95" customHeight="1" x14ac:dyDescent="0.25">
      <c r="S66" s="149">
        <f>+S57+S61+S62+S63+S64</f>
        <v>15322000000</v>
      </c>
      <c r="T66" s="149">
        <f>+T57+T61+T62+T63+T64</f>
        <v>6428384505.3000002</v>
      </c>
      <c r="U66" s="149">
        <f>+U57+U61+U62+U63+U64</f>
        <v>8893615494.7000008</v>
      </c>
      <c r="V66" s="149">
        <f>+V57+V61+V62+V63+V64</f>
        <v>2272352115.0699997</v>
      </c>
      <c r="W66" s="149">
        <f>+W57+W61+W62+W63+W64</f>
        <v>57078487</v>
      </c>
      <c r="X66" s="150"/>
      <c r="Y66" s="150"/>
    </row>
    <row r="67" spans="1:27" ht="24.95" customHeight="1" x14ac:dyDescent="0.25">
      <c r="W67" s="153">
        <f>+W66/S66</f>
        <v>3.725263477352826E-3</v>
      </c>
    </row>
  </sheetData>
  <autoFilter ref="A1:AA65">
    <filterColumn colId="7">
      <filters>
        <filter val="C-0208-1000-15-803001-0208014-02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EjecucionAgregada</vt:lpstr>
      <vt:lpstr>Analisis</vt:lpstr>
      <vt:lpstr>Hoja2</vt:lpstr>
      <vt:lpstr>Reservas</vt:lpstr>
      <vt:lpstr>ADMON_RECURSOS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Faisuly Urrea Lopez</dc:creator>
  <cp:lastModifiedBy>Faisuly Urrea Lopez</cp:lastModifiedBy>
  <cp:lastPrinted>2024-04-16T14:07:34Z</cp:lastPrinted>
  <dcterms:created xsi:type="dcterms:W3CDTF">2024-04-12T13:46:23Z</dcterms:created>
  <dcterms:modified xsi:type="dcterms:W3CDTF">2024-07-19T19:40:35Z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