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PRESUPUESTO\2023 PPTO\INFORMES\EJECUCIÓN PRESUPUESTAL_2023\10. OCTUBRE\"/>
    </mc:Choice>
  </mc:AlternateContent>
  <bookViews>
    <workbookView xWindow="0" yWindow="0" windowWidth="28800" windowHeight="12330" tabRatio="619" activeTab="3"/>
  </bookViews>
  <sheets>
    <sheet name="EjecucionAgregada" sheetId="1" r:id="rId1"/>
    <sheet name="EjecucionDesagregada" sheetId="2" r:id="rId2"/>
    <sheet name="EjecuciónReservas" sheetId="3" r:id="rId3"/>
    <sheet name="Análisis" sheetId="4" r:id="rId4"/>
  </sheets>
  <externalReferences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AC44" i="2" l="1"/>
  <c r="K40" i="4" l="1"/>
  <c r="G40" i="4"/>
  <c r="I19" i="4"/>
  <c r="E19" i="4"/>
  <c r="I18" i="4"/>
  <c r="E18" i="4"/>
  <c r="I17" i="4"/>
  <c r="E17" i="4"/>
  <c r="I16" i="4"/>
  <c r="E16" i="4"/>
  <c r="I13" i="4"/>
  <c r="E13" i="4"/>
  <c r="I8" i="4"/>
  <c r="E8" i="4"/>
  <c r="E7" i="4"/>
  <c r="I6" i="4"/>
  <c r="I5" i="4"/>
  <c r="E6" i="4"/>
  <c r="E5" i="4"/>
  <c r="AC51" i="2" l="1"/>
  <c r="C41" i="4"/>
  <c r="J40" i="4"/>
  <c r="J39" i="4"/>
  <c r="D39" i="4"/>
  <c r="K38" i="4"/>
  <c r="J38" i="4"/>
  <c r="G38" i="4"/>
  <c r="D38" i="4"/>
  <c r="K37" i="4"/>
  <c r="G37" i="4"/>
  <c r="D37" i="4"/>
  <c r="J36" i="4"/>
  <c r="D36" i="4"/>
  <c r="J35" i="4"/>
  <c r="F35" i="4"/>
  <c r="D35" i="4"/>
  <c r="J34" i="4"/>
  <c r="F34" i="4"/>
  <c r="D34" i="4"/>
  <c r="J33" i="4"/>
  <c r="F33" i="4"/>
  <c r="D33" i="4"/>
  <c r="K32" i="4"/>
  <c r="J32" i="4"/>
  <c r="G32" i="4"/>
  <c r="F32" i="4"/>
  <c r="D32" i="4"/>
  <c r="K31" i="4"/>
  <c r="J31" i="4"/>
  <c r="G31" i="4"/>
  <c r="F31" i="4"/>
  <c r="D31" i="4"/>
  <c r="I41" i="4"/>
  <c r="K41" i="4" s="1"/>
  <c r="G30" i="4"/>
  <c r="K29" i="4"/>
  <c r="J29" i="4"/>
  <c r="G29" i="4"/>
  <c r="F29" i="4"/>
  <c r="F41" i="4" s="1"/>
  <c r="D29" i="4"/>
  <c r="D41" i="4" s="1"/>
  <c r="C20" i="4"/>
  <c r="M19" i="4"/>
  <c r="N19" i="4" s="1"/>
  <c r="K19" i="4"/>
  <c r="G19" i="4"/>
  <c r="F19" i="4"/>
  <c r="D19" i="4"/>
  <c r="K18" i="4"/>
  <c r="M18" i="4"/>
  <c r="N18" i="4" s="1"/>
  <c r="D18" i="4"/>
  <c r="K17" i="4"/>
  <c r="J17" i="4"/>
  <c r="E20" i="4"/>
  <c r="G20" i="4" s="1"/>
  <c r="D17" i="4"/>
  <c r="M16" i="4"/>
  <c r="K16" i="4"/>
  <c r="I20" i="4"/>
  <c r="K20" i="4" s="1"/>
  <c r="G16" i="4"/>
  <c r="F16" i="4"/>
  <c r="D16" i="4"/>
  <c r="D20" i="4" s="1"/>
  <c r="I14" i="4"/>
  <c r="K14" i="4" s="1"/>
  <c r="E14" i="4"/>
  <c r="F14" i="4" s="1"/>
  <c r="C14" i="4"/>
  <c r="M13" i="4"/>
  <c r="N13" i="4" s="1"/>
  <c r="L13" i="4"/>
  <c r="K13" i="4"/>
  <c r="J13" i="4"/>
  <c r="G13" i="4"/>
  <c r="F13" i="4"/>
  <c r="D13" i="4"/>
  <c r="C11" i="4"/>
  <c r="M10" i="4"/>
  <c r="N10" i="4" s="1"/>
  <c r="L10" i="4"/>
  <c r="K10" i="4"/>
  <c r="J10" i="4"/>
  <c r="G10" i="4"/>
  <c r="F10" i="4"/>
  <c r="D10" i="4"/>
  <c r="M9" i="4"/>
  <c r="N9" i="4" s="1"/>
  <c r="K9" i="4"/>
  <c r="J9" i="4"/>
  <c r="G9" i="4"/>
  <c r="F9" i="4"/>
  <c r="D9" i="4"/>
  <c r="M8" i="4"/>
  <c r="N8" i="4" s="1"/>
  <c r="K8" i="4"/>
  <c r="J8" i="4"/>
  <c r="G8" i="4"/>
  <c r="F8" i="4"/>
  <c r="D8" i="4"/>
  <c r="M7" i="4"/>
  <c r="N7" i="4" s="1"/>
  <c r="I7" i="4"/>
  <c r="K7" i="4" s="1"/>
  <c r="G7" i="4"/>
  <c r="F7" i="4"/>
  <c r="D7" i="4"/>
  <c r="J6" i="4"/>
  <c r="E25" i="4"/>
  <c r="D6" i="4"/>
  <c r="K5" i="4"/>
  <c r="J5" i="4"/>
  <c r="I11" i="4"/>
  <c r="F5" i="4"/>
  <c r="D5" i="4"/>
  <c r="D11" i="4" s="1"/>
  <c r="M14" i="4" l="1"/>
  <c r="N14" i="4" s="1"/>
  <c r="C22" i="4"/>
  <c r="C23" i="4" s="1"/>
  <c r="I22" i="4"/>
  <c r="K11" i="4"/>
  <c r="F17" i="4"/>
  <c r="J18" i="4"/>
  <c r="K30" i="4"/>
  <c r="J37" i="4"/>
  <c r="J41" i="4" s="1"/>
  <c r="D14" i="4"/>
  <c r="D22" i="4" s="1"/>
  <c r="G5" i="4"/>
  <c r="M5" i="4"/>
  <c r="F6" i="4"/>
  <c r="F11" i="4" s="1"/>
  <c r="K6" i="4"/>
  <c r="J7" i="4"/>
  <c r="J11" i="4" s="1"/>
  <c r="J14" i="4"/>
  <c r="N16" i="4"/>
  <c r="G17" i="4"/>
  <c r="M17" i="4"/>
  <c r="N17" i="4" s="1"/>
  <c r="F18" i="4"/>
  <c r="J19" i="4"/>
  <c r="E41" i="4"/>
  <c r="G41" i="4" s="1"/>
  <c r="E11" i="4"/>
  <c r="G14" i="4"/>
  <c r="I25" i="4"/>
  <c r="G6" i="4"/>
  <c r="M6" i="4"/>
  <c r="N6" i="4" s="1"/>
  <c r="J16" i="4"/>
  <c r="G18" i="4"/>
  <c r="F20" i="4" l="1"/>
  <c r="F22" i="4" s="1"/>
  <c r="K22" i="4"/>
  <c r="J20" i="4"/>
  <c r="J22" i="4" s="1"/>
  <c r="N5" i="4"/>
  <c r="M11" i="4"/>
  <c r="E22" i="4"/>
  <c r="G22" i="4" s="1"/>
  <c r="G11" i="4"/>
  <c r="M20" i="4"/>
  <c r="N20" i="4" s="1"/>
  <c r="N11" i="4" l="1"/>
  <c r="M22" i="4"/>
  <c r="N22" i="4" s="1"/>
</calcChain>
</file>

<file path=xl/sharedStrings.xml><?xml version="1.0" encoding="utf-8"?>
<sst xmlns="http://schemas.openxmlformats.org/spreadsheetml/2006/main" count="1431" uniqueCount="269">
  <si>
    <t>Año Fiscal:</t>
  </si>
  <si>
    <t/>
  </si>
  <si>
    <t>Vigencia:</t>
  </si>
  <si>
    <t>Actual</t>
  </si>
  <si>
    <t>Periodo:</t>
  </si>
  <si>
    <t>Enero-Octubre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</si>
  <si>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</si>
  <si>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</si>
  <si>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</si>
  <si>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</si>
  <si>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</si>
  <si>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</si>
  <si>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</si>
  <si>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</si>
  <si>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</si>
  <si>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</si>
  <si>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</si>
  <si>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</si>
  <si>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</si>
  <si>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</si>
  <si>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</si>
  <si>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</si>
  <si>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</si>
  <si>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</si>
  <si>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</si>
  <si>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</si>
  <si>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</si>
  <si>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</si>
  <si>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</si>
  <si>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</si>
  <si>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</si>
  <si>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</si>
  <si>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</si>
  <si>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02-09-00</t>
  </si>
  <si>
    <t xml:space="preserve">AGENCIA PRESIDENCIAL DE COOPERACION INTERNACIONAL DE COLOMBIA, APC - COLOMBIA </t>
  </si>
  <si>
    <t>A-01-01-01</t>
  </si>
  <si>
    <t>A</t>
  </si>
  <si>
    <t>01</t>
  </si>
  <si>
    <t>Nación</t>
  </si>
  <si>
    <t>10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</si>
  <si>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</si>
  <si>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</si>
  <si>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</si>
  <si>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</si>
  <si>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</si>
  <si>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</si>
  <si>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</si>
  <si>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</si>
  <si>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A-02</t>
  </si>
  <si>
    <t>ADQUISICIÓN DE BIENES  Y SERVICIOS</t>
  </si>
  <si>
    <t>A-03-02-02</t>
  </si>
  <si>
    <t>A ORGANIZACIONES INTERNACIONALES</t>
  </si>
  <si>
    <t>A-03-04-02-012</t>
  </si>
  <si>
    <t>04</t>
  </si>
  <si>
    <t>012</t>
  </si>
  <si>
    <t>INCAPACIDADES Y LICENCIAS DE MATERNIDAD Y PATERNIDAD (NO DE PENSIONES)</t>
  </si>
  <si>
    <t>A-08-01</t>
  </si>
  <si>
    <t>08</t>
  </si>
  <si>
    <t>IMPUESTOS</t>
  </si>
  <si>
    <t>A-08-04-01</t>
  </si>
  <si>
    <t>11</t>
  </si>
  <si>
    <t>SSF</t>
  </si>
  <si>
    <t>CUOTA DE FISCALIZACIÓN Y AUDITAJE</t>
  </si>
  <si>
    <t>B-10-04-01</t>
  </si>
  <si>
    <t>B</t>
  </si>
  <si>
    <t>APORTES AL FONDO DE CONTINGENCIAS</t>
  </si>
  <si>
    <t>C-0208-1000-7</t>
  </si>
  <si>
    <t>C</t>
  </si>
  <si>
    <t>0208</t>
  </si>
  <si>
    <t>1000</t>
  </si>
  <si>
    <t>7</t>
  </si>
  <si>
    <t>IMPLEMENTACIÓN DE PROYECTOS DE COOPERACIÓN INTERNACIONAL NO REEMBOLSABLE CON APORTE DE RECURSOS DE CONTRAPARTIDA  NACIONAL</t>
  </si>
  <si>
    <t>C-0208-1000-8</t>
  </si>
  <si>
    <t>8</t>
  </si>
  <si>
    <t>Propios</t>
  </si>
  <si>
    <t>25</t>
  </si>
  <si>
    <t>DISTRIBUCIÓN DE RECURSOS DE COOPERACIÓN INTERNACIONAL NO REEMBOLSABLE A ENTIDADES DEL ORDEN  NACIONAL-[DISTRIBUCION PREVIO CONCEPTO DNP]</t>
  </si>
  <si>
    <t>C-0208-1000-9</t>
  </si>
  <si>
    <t>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</si>
  <si>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</si>
  <si>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</si>
  <si>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</si>
  <si>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C-0208-1000-11</t>
  </si>
  <si>
    <t>CONSOLIDACIÓN DEL SISTEMA NACIONAL DE COOPERACIÓN INTERNACIONAL A NIVEL  NACIONAL</t>
  </si>
  <si>
    <t>A-01-01-01-001-001</t>
  </si>
  <si>
    <t>001</t>
  </si>
  <si>
    <t>SUELDO BÁSICO</t>
  </si>
  <si>
    <t>A-01-01-01-001-003</t>
  </si>
  <si>
    <t>003</t>
  </si>
  <si>
    <t>PRIMA TÉCNICA SALARIAL</t>
  </si>
  <si>
    <t>A-01-01-01-001-004</t>
  </si>
  <si>
    <t>004</t>
  </si>
  <si>
    <t>SUBSIDIO DE ALIMENTACIÓN</t>
  </si>
  <si>
    <t>A-01-01-01-001-005</t>
  </si>
  <si>
    <t>005</t>
  </si>
  <si>
    <t>AUXILIO DE TRANSPORTE</t>
  </si>
  <si>
    <t>A-01-01-01-001-006</t>
  </si>
  <si>
    <t>006</t>
  </si>
  <si>
    <t>PRIMA DE SERVICIO</t>
  </si>
  <si>
    <t>A-01-01-01-001-007</t>
  </si>
  <si>
    <t>007</t>
  </si>
  <si>
    <t>BONIFICACIÓN POR SERVICIOS PRESTADOS</t>
  </si>
  <si>
    <t>A-01-01-01-001-008</t>
  </si>
  <si>
    <t>008</t>
  </si>
  <si>
    <t>HORAS EXTRAS, DOMINICALES, FESTIVOS Y RECARGOS</t>
  </si>
  <si>
    <t>A-01-01-01-001-009</t>
  </si>
  <si>
    <t>009</t>
  </si>
  <si>
    <t>PRIMA DE NAVIDAD</t>
  </si>
  <si>
    <t>A-01-01-01-001-010</t>
  </si>
  <si>
    <t>010</t>
  </si>
  <si>
    <t>PRIMA DE VACACIONES</t>
  </si>
  <si>
    <t>A-01-01-02-001</t>
  </si>
  <si>
    <t>APORTES A LA SEGURIDAD SOCIAL EN PENSIONES</t>
  </si>
  <si>
    <t>A-01-01-02-002</t>
  </si>
  <si>
    <t>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</si>
  <si>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</si>
  <si>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</si>
  <si>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</si>
  <si>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</si>
  <si>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</si>
  <si>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</si>
  <si>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</si>
  <si>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</si>
  <si>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</si>
  <si>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</si>
  <si>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</si>
  <si>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</si>
  <si>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</si>
  <si>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</si>
  <si>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</si>
  <si>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</si>
  <si>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</si>
  <si>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</si>
  <si>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</si>
  <si>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A-01-01-03-016</t>
  </si>
  <si>
    <t>016</t>
  </si>
  <si>
    <t>PRIMA DE COORDINACIÓN</t>
  </si>
  <si>
    <t>A-01-01-03-030</t>
  </si>
  <si>
    <t>030</t>
  </si>
  <si>
    <t>BONIFICACIÓN DE DIRECCIÓN</t>
  </si>
  <si>
    <t>A-02-02-01-002-003</t>
  </si>
  <si>
    <t>PRODUCTOS DE MOLINERÍA, ALMIDONES Y PRODUCTOS DERIVADOS DEL ALMIDÓN; OTROS PRODUCTOS ALIMENTICIOS</t>
  </si>
  <si>
    <t>A-02-02-01-002-008</t>
  </si>
  <si>
    <t>DOTACIÓN (PRENDAS DE VESTIR Y CALZADO)</t>
  </si>
  <si>
    <t>A-02-02-01-003-002</t>
  </si>
  <si>
    <t>PASTA O PULPA, PAPEL Y PRODUCTOS DE PAPEL; IMPRESOS Y ARTÍCULOS SIMILARES</t>
  </si>
  <si>
    <t>A-02-02-01-003-003</t>
  </si>
  <si>
    <t>PRODUCTOS DE HORNOS DE COQUE; PRODUCTOS DE REFINACIÓN DE PETRÓLEO Y COMBUSTIBLE NUCLEAR</t>
  </si>
  <si>
    <t>A-02-02-01-003-005</t>
  </si>
  <si>
    <t>OTROS PRODUCTOS QUÍMICOS; FIBRAS ARTIFICIALES (O FIBRAS INDUSTRIALES HECHAS POR EL HOMBRE)</t>
  </si>
  <si>
    <t>A-02-02-01-003-006</t>
  </si>
  <si>
    <t>PRODUCTOS DE CAUCHO Y PLÁSTICO</t>
  </si>
  <si>
    <t>A-02-02-01-004-002</t>
  </si>
  <si>
    <t>PRODUCTOS METÁLICOS ELABORADOS (EXCEPTO MAQUINARIA Y EQUIPO)</t>
  </si>
  <si>
    <t>A-02-02-01-004-007</t>
  </si>
  <si>
    <t>EQUIPO Y APARATOS DE RADIO, TELEVISIÓN Y COMUNICACIONES</t>
  </si>
  <si>
    <t>A-02-02-01-004-008</t>
  </si>
  <si>
    <t>APARATOS MÉDICOS, INSTRUMENTOS ÓPTICOS Y DE PRECISIÓN, RELOJES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</si>
  <si>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</si>
  <si>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</si>
  <si>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</si>
  <si>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</si>
  <si>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A-02-02-02-006-008</t>
  </si>
  <si>
    <t>SERVICIOS POSTALES Y DE MENSAJERÍA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</si>
  <si>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</si>
  <si>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</si>
  <si>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</si>
  <si>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</si>
  <si>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</si>
  <si>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</si>
  <si>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A-02-02-02-007-003</t>
  </si>
  <si>
    <t>SERVICIOS DE ARRENDAMIENTO O ALQUILER SIN OPERARIO</t>
  </si>
  <si>
    <t>A-02-02-02-008-002</t>
  </si>
  <si>
    <t>SERVICIOS JURÍDICOS Y CONTABLES</t>
  </si>
  <si>
    <t>A-02-02-02-008-003</t>
  </si>
  <si>
    <t>SERVICIOS PROFESIONALES, CIENTÍFICOS Y TÉCNICOS (EXCEPTO LOS SERVICIOS DE INVESTIGACION, URBANISMO, JURÍDICOS Y DE CONTABILIDAD)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</si>
  <si>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</si>
  <si>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</si>
  <si>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</si>
  <si>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</si>
  <si>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</si>
  <si>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</si>
  <si>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A-02-02-02-009-002</t>
  </si>
  <si>
    <t>SERVICIOS DE EDUCACIÓN</t>
  </si>
  <si>
    <t>A-02-02-02-009-003</t>
  </si>
  <si>
    <t>SERVICIOS PARA EL CUIDADO DE LA SALUD HUMANA Y SERVICIOS SOCIALES</t>
  </si>
  <si>
    <t>A-02-02-02-009-004</t>
  </si>
  <si>
    <t>SERVICIOS DE ALCANTARILLADO, RECOLECCIÓN, TRATAMIENTO Y DISPOSICIÓN DE DESECHOS Y OTROS SERVICIOS DE SANEAMIENTO AMBIENTAL</t>
  </si>
  <si>
    <t>A-02-02-02-009-006</t>
  </si>
  <si>
    <t>SERVICIOS RECREATIVOS, CULTURALES Y DEPORTIVOS</t>
  </si>
  <si>
    <t>A-02-02-02-010</t>
  </si>
  <si>
    <t>VIÁTICOS DE LOS FUNCIONARIOS EN COMISIÓN</t>
  </si>
  <si>
    <t>A-03-02-02-137-002</t>
  </si>
  <si>
    <t>137</t>
  </si>
  <si>
    <t>DISTINTAS A MEMBRESÍAS</t>
  </si>
  <si>
    <t>A-03-04-02-012-001</t>
  </si>
  <si>
    <t>INCAPACIDADES (NO DE PENSIONES)</t>
  </si>
  <si>
    <t>A-03-04-02-012-002</t>
  </si>
  <si>
    <t>LICENCIAS DE MATERNIDAD Y PATERNIDAD (NO DE PENSIONES)</t>
  </si>
  <si>
    <t>A-08-01-02-006</t>
  </si>
  <si>
    <t>IMPUESTO SOBRE VEHÍCULOS AUTOMOTORES</t>
  </si>
  <si>
    <t>C-0208-1000-7-0-0208011-03</t>
  </si>
  <si>
    <t>0</t>
  </si>
  <si>
    <t>0208011</t>
  </si>
  <si>
    <t>TRANSFERENCIAS CORRIENTES - SERVICIO DE APOYO FINANCIERO A PROYECTOS DE COOPERACIÓN INTERNACIONAL - IMPLEMENTACIÓN DE PROYECTOS DE COOPERACIÓN INTERNACIONAL NO REEMBOLSABLE CON APORTE DE RECURSOS DE CONTRAPARTIDA  NACIONAL</t>
  </si>
  <si>
    <t>C-0208-1000-9-0-0208014-02</t>
  </si>
  <si>
    <t>0208014</t>
  </si>
  <si>
    <t>ADQUISICIÓN DE BIENES Y SERVICIOS - SERVICIO DE ADMINISTRACIÓN DE RECURSOS DE COOPERACIÓN INTERNACIONAL - ADMINISTRACIÓN , EJECUCIÓN Y SEGUIMIENTO DE RECURSOS DE COOPERACIÓN INTERNACIONAL A NIVEL  NACIONAL</t>
  </si>
  <si>
    <t>C-0208-1000-10-0-0208015-02</t>
  </si>
  <si>
    <t>0208015</t>
  </si>
  <si>
    <t>ADQUISICIÓN DE BIENES Y SERVICIOS - SERVICIO DE INFORMACIÓN ACTUALIZADO - FORTALECIMIENTO DE LAS CAPACIDADES TECNOLÓGICAS DE LA INFORMACIÓN EN APC-COLOMBIA   NACIONAL</t>
  </si>
  <si>
    <t>C-0208-1000-10-0-0208017-02</t>
  </si>
  <si>
    <t>0208017</t>
  </si>
  <si>
    <t>ADQUISICIÓN DE BIENES Y SERVICIOS - SERVICIOS TECNOLÓGICOS - FORTALECIMIENTO DE LAS CAPACIDADES TECNOLÓGICAS DE LA INFORMACIÓN EN APC-COLOMBIA   NACIONAL</t>
  </si>
  <si>
    <t>C-0208-1000-10-0-0208018-02</t>
  </si>
  <si>
    <t>0208018</t>
  </si>
  <si>
    <t>ADQUISICIÓN DE BIENES Y SERVICIOS - DOCUMENTO PARA LA PLANEACIÓN ESTRATÉGICA EN TI - FORTALECIMIENTO DE LAS CAPACIDADES TECNOLÓGICAS DE LA INFORMACIÓN EN APC-COLOMBIA   NACIONAL</t>
  </si>
  <si>
    <t>C-0208-1000-11-0-0208001-02</t>
  </si>
  <si>
    <t>0208001</t>
  </si>
  <si>
    <t>ADQUISICIÓN DE BIENES Y SERVICIOS - SERVICIO DE ASISTENCIA TÉCNICA EN COOPERACIÓN INTERNACIONAL - CONSOLIDACIÓN DEL SISTEMA NACIONAL DE COOPERACIÓN INTERNACIONAL A NIVEL  NACIONAL</t>
  </si>
  <si>
    <t>Reservas</t>
  </si>
  <si>
    <t>VALOR MAXIMO A CONSTITUIR</t>
  </si>
  <si>
    <t>VALOR CONSTITUIDO</t>
  </si>
  <si>
    <t xml:space="preserve">APC COLOMBIA </t>
  </si>
  <si>
    <t>APROPIACION VIGENTE</t>
  </si>
  <si>
    <t>%</t>
  </si>
  <si>
    <t>% META</t>
  </si>
  <si>
    <t>OBLIGADO</t>
  </si>
  <si>
    <t>POR COMPROMETER</t>
  </si>
  <si>
    <t>Gastos de Personal</t>
  </si>
  <si>
    <t>*</t>
  </si>
  <si>
    <t>Adquisición de Bienes y Servicios</t>
  </si>
  <si>
    <t>A organizaciones internacionales (Trans.Corrientes - FOCAI)</t>
  </si>
  <si>
    <t>Trasferencias Ctes Incapacidades y Licencias de Maternidad</t>
  </si>
  <si>
    <t>Gastos por TributosMultas Sanciones -Impuestos</t>
  </si>
  <si>
    <t>Gastos por TributosMultas Sanciones -Cuota de Auditaje</t>
  </si>
  <si>
    <t>FUNCIONAMIENTO</t>
  </si>
  <si>
    <t>META EN FUNCIONAMIENTO</t>
  </si>
  <si>
    <t>Aporte al fondo de contingencias</t>
  </si>
  <si>
    <t>SERVICIO DE LA DEUDA</t>
  </si>
  <si>
    <t>META EN SERVICIO DE LA DEUDA</t>
  </si>
  <si>
    <t>Contrapartidas - Nacion</t>
  </si>
  <si>
    <t>Admon Recursos de Cooperacion Internacional</t>
  </si>
  <si>
    <t>Sistema de Informacion - Nacion (**)</t>
  </si>
  <si>
    <t>Consolidacion del Sistema Nacional -Nacion</t>
  </si>
  <si>
    <t>INVERSION</t>
  </si>
  <si>
    <t>META EN INVERSIÓN</t>
  </si>
  <si>
    <t xml:space="preserve">TOTAL </t>
  </si>
  <si>
    <t>Meta General/Mes</t>
  </si>
  <si>
    <t>ADMINIS. DE RECURSOS DE COOPERACION INTERNACIONAL NO REEMBOLSABLE_2023</t>
  </si>
  <si>
    <t>%
Compromisos</t>
  </si>
  <si>
    <t>OBLIGACIONES</t>
  </si>
  <si>
    <t>%
Ejecución - Pagos</t>
  </si>
  <si>
    <t>GESTIÓN GENRAL (00)</t>
  </si>
  <si>
    <t>UNESCO (032)</t>
  </si>
  <si>
    <t>GOBIERNO DE COREA (033)</t>
  </si>
  <si>
    <t>GOBIERNO DE PORTUGAL (036)</t>
  </si>
  <si>
    <t>GOBIERNO DE RUMANIA (043)</t>
  </si>
  <si>
    <t>HOWARD BUFFET - CANILES (044)</t>
  </si>
  <si>
    <t xml:space="preserve">           </t>
  </si>
  <si>
    <t>HOWARD BUFFET APOYO DESMINADO TERRESTRE</t>
  </si>
  <si>
    <t>HOWARD BUFFETT CATATUMBO SOSTENIBLE</t>
  </si>
  <si>
    <t>WARD BUFFETT INSERCIÓN LABORAL DE JÓVENES</t>
  </si>
  <si>
    <t>BID PROYECTO ATN / EE-18584-CO</t>
  </si>
  <si>
    <t>TOTAL GENERAL</t>
  </si>
  <si>
    <t>EJECUCION PRESUPUESTAL  AL  31 DE OCTUBRE  2023</t>
  </si>
  <si>
    <t>BID INFANCIA (039)</t>
  </si>
  <si>
    <t>HOWARD BUFFETT DISTRITO DE TIBÚ (042)</t>
  </si>
  <si>
    <t xml:space="preserve">Cifras expresadas en pesos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</si>
</sst>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[$-1240A]&quot;$&quot;\ #,##0.00;\-&quot;$&quot;\ #,##0.00"/>
    <numFmt numFmtId="165" formatCode="dd\-mmm\-yyyy"/>
  </numFmts>
  <fonts count="3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11"/>
      <name val="Calibri"/>
      <family val="2"/>
    </font>
    <font>
      <sz val="8"/>
      <color rgb="FF000000"/>
      <name val="Times New Roman"/>
      <family val="1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9"/>
      <color rgb="FFFF0000"/>
      <name val="Times New Roman"/>
      <family val="1"/>
    </font>
    <font>
      <sz val="8"/>
      <color rgb="FFFF0000"/>
      <name val="Times New Roman"/>
      <family val="1"/>
    </font>
    <font>
      <b/>
      <sz val="8"/>
      <color rgb="FFFF0000"/>
      <name val="Times New Roman"/>
      <family val="1"/>
    </font>
    <font>
      <sz val="11"/>
      <color rgb="FFFF0000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99FF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3">
    <xf numFmtId="0" fontId="2" fillId="0" borderId="0" xfId="0" applyFont="1" applyFill="1" applyBorder="1"/>
    <xf numFmtId="0" fontId="3" fillId="0" borderId="0" xfId="0" applyNumberFormat="1" applyFont="1" applyFill="1" applyBorder="1" applyAlignment="1">
      <alignment horizontal="center" vertical="center" wrapText="1" readingOrder="1"/>
    </xf>
    <xf numFmtId="0" fontId="4" fillId="0" borderId="2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vertical="center" wrapText="1" readingOrder="1"/>
    </xf>
    <xf numFmtId="0" fontId="4" fillId="0" borderId="2" xfId="0" applyNumberFormat="1" applyFont="1" applyFill="1" applyBorder="1" applyAlignment="1">
      <alignment horizontal="left" vertical="top" wrapText="1" readingOrder="1"/>
    </xf>
    <xf numFmtId="0" fontId="5" fillId="0" borderId="2" xfId="0" applyNumberFormat="1" applyFont="1" applyFill="1" applyBorder="1" applyAlignment="1">
      <alignment horizontal="right" vertical="center" wrapText="1" readingOrder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164" fontId="4" fillId="0" borderId="1" xfId="0" applyNumberFormat="1" applyFont="1" applyFill="1" applyBorder="1" applyAlignment="1">
      <alignment horizontal="right" vertical="center" wrapText="1" readingOrder="1"/>
    </xf>
    <xf numFmtId="0" fontId="3" fillId="2" borderId="1" xfId="0" applyNumberFormat="1" applyFont="1" applyFill="1" applyBorder="1" applyAlignment="1">
      <alignment horizontal="center" vertical="center" wrapText="1" readingOrder="1"/>
    </xf>
    <xf numFmtId="0" fontId="3" fillId="2" borderId="3" xfId="0" applyNumberFormat="1" applyFont="1" applyFill="1" applyBorder="1" applyAlignment="1">
      <alignment horizontal="center" vertical="center" wrapText="1" readingOrder="1"/>
    </xf>
    <xf numFmtId="0" fontId="3" fillId="2" borderId="4" xfId="0" applyNumberFormat="1" applyFont="1" applyFill="1" applyBorder="1" applyAlignment="1">
      <alignment horizontal="center" vertical="center" wrapText="1" readingOrder="1"/>
    </xf>
    <xf numFmtId="0" fontId="11" fillId="2" borderId="1" xfId="0" applyNumberFormat="1" applyFont="1" applyFill="1" applyBorder="1" applyAlignment="1">
      <alignment horizontal="center" vertical="center" wrapText="1" readingOrder="1"/>
    </xf>
    <xf numFmtId="0" fontId="11" fillId="2" borderId="1" xfId="0" applyNumberFormat="1" applyFont="1" applyFill="1" applyBorder="1" applyAlignment="1">
      <alignment horizontal="left" vertical="top" wrapText="1" readingOrder="1"/>
    </xf>
    <xf numFmtId="0" fontId="11" fillId="2" borderId="1" xfId="0" applyNumberFormat="1" applyFont="1" applyFill="1" applyBorder="1" applyAlignment="1">
      <alignment vertical="center" wrapText="1" readingOrder="1"/>
    </xf>
    <xf numFmtId="164" fontId="11" fillId="2" borderId="1" xfId="0" applyNumberFormat="1" applyFont="1" applyFill="1" applyBorder="1" applyAlignment="1">
      <alignment horizontal="right" vertical="center" wrapText="1" readingOrder="1"/>
    </xf>
    <xf numFmtId="0" fontId="12" fillId="0" borderId="0" xfId="0" applyNumberFormat="1" applyFont="1" applyFill="1" applyBorder="1" applyAlignment="1">
      <alignment horizontal="center" vertical="center" wrapText="1" readingOrder="1"/>
    </xf>
    <xf numFmtId="0" fontId="13" fillId="0" borderId="0" xfId="0" applyFont="1" applyFill="1" applyBorder="1"/>
    <xf numFmtId="0" fontId="13" fillId="0" borderId="0" xfId="0" applyFont="1" applyFill="1" applyBorder="1" applyAlignment="1">
      <alignment vertical="top"/>
    </xf>
    <xf numFmtId="0" fontId="14" fillId="0" borderId="2" xfId="0" applyNumberFormat="1" applyFont="1" applyFill="1" applyBorder="1" applyAlignment="1">
      <alignment horizontal="center" vertical="center" wrapText="1" readingOrder="1"/>
    </xf>
    <xf numFmtId="0" fontId="12" fillId="0" borderId="2" xfId="0" applyNumberFormat="1" applyFont="1" applyFill="1" applyBorder="1" applyAlignment="1">
      <alignment horizontal="left" vertical="top" wrapText="1" readingOrder="1"/>
    </xf>
    <xf numFmtId="0" fontId="14" fillId="0" borderId="2" xfId="0" applyNumberFormat="1" applyFont="1" applyFill="1" applyBorder="1" applyAlignment="1">
      <alignment vertical="center" wrapText="1" readingOrder="1"/>
    </xf>
    <xf numFmtId="0" fontId="14" fillId="0" borderId="2" xfId="0" applyNumberFormat="1" applyFont="1" applyFill="1" applyBorder="1" applyAlignment="1">
      <alignment horizontal="left" vertical="top" wrapText="1" readingOrder="1"/>
    </xf>
    <xf numFmtId="0" fontId="14" fillId="0" borderId="2" xfId="0" applyNumberFormat="1" applyFont="1" applyFill="1" applyBorder="1" applyAlignment="1">
      <alignment horizontal="right" vertical="center" wrapText="1" readingOrder="1"/>
    </xf>
    <xf numFmtId="0" fontId="11" fillId="0" borderId="2" xfId="0" applyNumberFormat="1" applyFont="1" applyFill="1" applyBorder="1" applyAlignment="1">
      <alignment horizontal="right" vertical="center" wrapText="1" readingOrder="1"/>
    </xf>
    <xf numFmtId="0" fontId="14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NumberFormat="1" applyFont="1" applyFill="1" applyBorder="1" applyAlignment="1">
      <alignment horizontal="left" vertical="top" wrapText="1" readingOrder="1"/>
    </xf>
    <xf numFmtId="0" fontId="14" fillId="0" borderId="1" xfId="0" applyNumberFormat="1" applyFont="1" applyFill="1" applyBorder="1" applyAlignment="1">
      <alignment vertical="center" wrapText="1" readingOrder="1"/>
    </xf>
    <xf numFmtId="0" fontId="14" fillId="0" borderId="1" xfId="0" applyNumberFormat="1" applyFont="1" applyFill="1" applyBorder="1" applyAlignment="1">
      <alignment horizontal="right" vertical="center" wrapText="1" readingOrder="1"/>
    </xf>
    <xf numFmtId="164" fontId="14" fillId="0" borderId="1" xfId="0" applyNumberFormat="1" applyFont="1" applyFill="1" applyBorder="1" applyAlignment="1">
      <alignment horizontal="right" vertical="center" wrapText="1" readingOrder="1"/>
    </xf>
    <xf numFmtId="0" fontId="14" fillId="0" borderId="3" xfId="0" applyNumberFormat="1" applyFont="1" applyFill="1" applyBorder="1" applyAlignment="1">
      <alignment vertical="center" wrapText="1" readingOrder="1"/>
    </xf>
    <xf numFmtId="0" fontId="12" fillId="2" borderId="1" xfId="0" applyNumberFormat="1" applyFont="1" applyFill="1" applyBorder="1" applyAlignment="1">
      <alignment horizontal="center" vertical="center" wrapText="1" readingOrder="1"/>
    </xf>
    <xf numFmtId="0" fontId="12" fillId="2" borderId="3" xfId="0" applyNumberFormat="1" applyFont="1" applyFill="1" applyBorder="1" applyAlignment="1">
      <alignment horizontal="center" vertical="center" wrapText="1" readingOrder="1"/>
    </xf>
    <xf numFmtId="0" fontId="15" fillId="0" borderId="0" xfId="0" applyFont="1" applyFill="1" applyBorder="1"/>
    <xf numFmtId="165" fontId="12" fillId="0" borderId="0" xfId="0" applyNumberFormat="1" applyFont="1" applyFill="1" applyBorder="1" applyAlignment="1">
      <alignment horizontal="right" vertical="center" wrapText="1" readingOrder="1"/>
    </xf>
    <xf numFmtId="0" fontId="11" fillId="2" borderId="1" xfId="0" applyNumberFormat="1" applyFont="1" applyFill="1" applyBorder="1" applyAlignment="1">
      <alignment horizontal="right" vertical="center" wrapText="1" readingOrder="1"/>
    </xf>
    <xf numFmtId="0" fontId="1" fillId="0" borderId="0" xfId="2" applyFill="1" applyAlignment="1">
      <alignment vertical="center"/>
    </xf>
    <xf numFmtId="0" fontId="1" fillId="0" borderId="0" xfId="2" applyFill="1" applyAlignment="1">
      <alignment vertical="center" wrapText="1"/>
    </xf>
    <xf numFmtId="0" fontId="18" fillId="3" borderId="1" xfId="2" applyFont="1" applyFill="1" applyBorder="1" applyAlignment="1">
      <alignment horizontal="center" vertical="center" wrapText="1"/>
    </xf>
    <xf numFmtId="0" fontId="8" fillId="0" borderId="0" xfId="2" applyFont="1" applyFill="1" applyAlignment="1">
      <alignment vertical="center"/>
    </xf>
    <xf numFmtId="4" fontId="20" fillId="0" borderId="1" xfId="2" applyNumberFormat="1" applyFont="1" applyFill="1" applyBorder="1" applyAlignment="1">
      <alignment horizontal="right" vertical="center" wrapText="1"/>
    </xf>
    <xf numFmtId="10" fontId="20" fillId="0" borderId="1" xfId="3" applyNumberFormat="1" applyFont="1" applyFill="1" applyBorder="1" applyAlignment="1">
      <alignment horizontal="center" vertical="center" wrapText="1"/>
    </xf>
    <xf numFmtId="10" fontId="20" fillId="0" borderId="1" xfId="3" applyNumberFormat="1" applyFont="1" applyFill="1" applyBorder="1" applyAlignment="1">
      <alignment horizontal="right" vertical="center" wrapText="1"/>
    </xf>
    <xf numFmtId="0" fontId="21" fillId="0" borderId="0" xfId="2" applyFont="1" applyFill="1" applyAlignment="1">
      <alignment vertical="center"/>
    </xf>
    <xf numFmtId="41" fontId="20" fillId="4" borderId="1" xfId="2" applyNumberFormat="1" applyFont="1" applyFill="1" applyBorder="1" applyAlignment="1">
      <alignment vertical="center"/>
    </xf>
    <xf numFmtId="10" fontId="20" fillId="0" borderId="1" xfId="1" applyNumberFormat="1" applyFont="1" applyFill="1" applyBorder="1" applyAlignment="1">
      <alignment horizontal="center" vertical="center"/>
    </xf>
    <xf numFmtId="10" fontId="22" fillId="0" borderId="1" xfId="3" applyNumberFormat="1" applyFont="1" applyFill="1" applyBorder="1" applyAlignment="1">
      <alignment horizontal="right" vertical="center" wrapText="1"/>
    </xf>
    <xf numFmtId="41" fontId="20" fillId="0" borderId="1" xfId="2" applyNumberFormat="1" applyFont="1" applyFill="1" applyBorder="1" applyAlignment="1">
      <alignment vertical="center"/>
    </xf>
    <xf numFmtId="9" fontId="20" fillId="0" borderId="1" xfId="1" applyNumberFormat="1" applyFont="1" applyFill="1" applyBorder="1" applyAlignment="1">
      <alignment horizontal="center" vertical="center"/>
    </xf>
    <xf numFmtId="4" fontId="9" fillId="5" borderId="1" xfId="2" applyNumberFormat="1" applyFont="1" applyFill="1" applyBorder="1" applyAlignment="1">
      <alignment horizontal="right" vertical="center" wrapText="1"/>
    </xf>
    <xf numFmtId="10" fontId="9" fillId="5" borderId="1" xfId="3" applyNumberFormat="1" applyFont="1" applyFill="1" applyBorder="1" applyAlignment="1">
      <alignment horizontal="center" vertical="center" wrapText="1"/>
    </xf>
    <xf numFmtId="10" fontId="9" fillId="5" borderId="1" xfId="3" applyNumberFormat="1" applyFont="1" applyFill="1" applyBorder="1" applyAlignment="1">
      <alignment horizontal="right" vertical="center" wrapText="1"/>
    </xf>
    <xf numFmtId="4" fontId="23" fillId="5" borderId="1" xfId="2" applyNumberFormat="1" applyFont="1" applyFill="1" applyBorder="1" applyAlignment="1">
      <alignment horizontal="right" vertical="center" wrapText="1"/>
    </xf>
    <xf numFmtId="10" fontId="23" fillId="5" borderId="1" xfId="1" applyNumberFormat="1" applyFont="1" applyFill="1" applyBorder="1" applyAlignment="1">
      <alignment horizontal="center" vertical="center"/>
    </xf>
    <xf numFmtId="0" fontId="22" fillId="0" borderId="1" xfId="2" applyFont="1" applyFill="1" applyBorder="1" applyAlignment="1">
      <alignment horizontal="center" vertical="center"/>
    </xf>
    <xf numFmtId="9" fontId="20" fillId="0" borderId="1" xfId="1" applyFont="1" applyFill="1" applyBorder="1" applyAlignment="1">
      <alignment horizontal="center" vertical="center"/>
    </xf>
    <xf numFmtId="9" fontId="23" fillId="5" borderId="1" xfId="1" applyNumberFormat="1" applyFont="1" applyFill="1" applyBorder="1" applyAlignment="1">
      <alignment horizontal="center" vertical="center"/>
    </xf>
    <xf numFmtId="10" fontId="22" fillId="0" borderId="1" xfId="1" applyNumberFormat="1" applyFont="1" applyFill="1" applyBorder="1" applyAlignment="1">
      <alignment horizontal="center" vertical="center"/>
    </xf>
    <xf numFmtId="0" fontId="21" fillId="0" borderId="0" xfId="2" applyFont="1" applyFill="1" applyAlignment="1">
      <alignment horizontal="right" vertical="center"/>
    </xf>
    <xf numFmtId="0" fontId="1" fillId="0" borderId="0" xfId="2" applyFill="1" applyAlignment="1">
      <alignment horizontal="right" vertical="center"/>
    </xf>
    <xf numFmtId="10" fontId="20" fillId="0" borderId="1" xfId="2" applyNumberFormat="1" applyFont="1" applyFill="1" applyBorder="1" applyAlignment="1">
      <alignment vertical="center"/>
    </xf>
    <xf numFmtId="4" fontId="9" fillId="2" borderId="1" xfId="2" applyNumberFormat="1" applyFont="1" applyFill="1" applyBorder="1" applyAlignment="1">
      <alignment vertical="center" wrapText="1"/>
    </xf>
    <xf numFmtId="10" fontId="9" fillId="2" borderId="1" xfId="1" applyNumberFormat="1" applyFont="1" applyFill="1" applyBorder="1" applyAlignment="1">
      <alignment horizontal="center" vertical="center"/>
    </xf>
    <xf numFmtId="0" fontId="25" fillId="0" borderId="0" xfId="2" applyFont="1" applyFill="1" applyBorder="1" applyAlignment="1">
      <alignment horizontal="left" vertical="top" wrapText="1"/>
    </xf>
    <xf numFmtId="4" fontId="7" fillId="0" borderId="0" xfId="2" applyNumberFormat="1" applyFont="1" applyFill="1" applyBorder="1" applyAlignment="1">
      <alignment vertical="center" wrapText="1"/>
    </xf>
    <xf numFmtId="9" fontId="7" fillId="0" borderId="0" xfId="3" applyFont="1" applyFill="1" applyBorder="1" applyAlignment="1">
      <alignment vertical="center" wrapText="1"/>
    </xf>
    <xf numFmtId="4" fontId="7" fillId="0" borderId="0" xfId="2" applyNumberFormat="1" applyFont="1" applyFill="1" applyBorder="1" applyAlignment="1">
      <alignment horizontal="center" vertical="center" wrapText="1"/>
    </xf>
    <xf numFmtId="10" fontId="7" fillId="0" borderId="0" xfId="3" applyNumberFormat="1" applyFont="1" applyFill="1" applyBorder="1" applyAlignment="1">
      <alignment vertical="center" wrapText="1"/>
    </xf>
    <xf numFmtId="3" fontId="7" fillId="0" borderId="0" xfId="2" applyNumberFormat="1" applyFont="1" applyFill="1" applyBorder="1" applyAlignment="1">
      <alignment vertical="center" wrapText="1"/>
    </xf>
    <xf numFmtId="0" fontId="10" fillId="0" borderId="0" xfId="2" applyFont="1" applyFill="1" applyAlignment="1">
      <alignment vertical="center"/>
    </xf>
    <xf numFmtId="0" fontId="23" fillId="0" borderId="0" xfId="2" applyFont="1" applyFill="1" applyBorder="1" applyAlignment="1">
      <alignment horizontal="center" vertical="center" wrapText="1"/>
    </xf>
    <xf numFmtId="3" fontId="1" fillId="0" borderId="0" xfId="2" applyNumberFormat="1" applyFill="1" applyAlignment="1">
      <alignment vertical="center"/>
    </xf>
    <xf numFmtId="3" fontId="9" fillId="0" borderId="0" xfId="2" applyNumberFormat="1" applyFont="1" applyFill="1" applyBorder="1" applyAlignment="1">
      <alignment vertical="center" wrapText="1"/>
    </xf>
    <xf numFmtId="0" fontId="23" fillId="0" borderId="5" xfId="2" applyFont="1" applyFill="1" applyBorder="1" applyAlignment="1">
      <alignment horizontal="right" vertical="center" wrapText="1"/>
    </xf>
    <xf numFmtId="3" fontId="23" fillId="0" borderId="5" xfId="2" applyNumberFormat="1" applyFont="1" applyFill="1" applyBorder="1" applyAlignment="1">
      <alignment vertical="center"/>
    </xf>
    <xf numFmtId="3" fontId="18" fillId="0" borderId="5" xfId="2" applyNumberFormat="1" applyFont="1" applyFill="1" applyBorder="1" applyAlignment="1">
      <alignment vertical="center"/>
    </xf>
    <xf numFmtId="0" fontId="1" fillId="0" borderId="8" xfId="2" applyFill="1" applyBorder="1" applyAlignment="1">
      <alignment vertical="center"/>
    </xf>
    <xf numFmtId="0" fontId="22" fillId="0" borderId="8" xfId="2" applyFont="1" applyFill="1" applyBorder="1" applyAlignment="1">
      <alignment horizontal="right" vertical="center" wrapText="1"/>
    </xf>
    <xf numFmtId="3" fontId="22" fillId="0" borderId="0" xfId="2" quotePrefix="1" applyNumberFormat="1" applyFont="1" applyFill="1" applyBorder="1" applyAlignment="1">
      <alignment vertical="center"/>
    </xf>
    <xf numFmtId="0" fontId="22" fillId="0" borderId="0" xfId="2" applyFont="1" applyFill="1" applyBorder="1" applyAlignment="1">
      <alignment vertical="center"/>
    </xf>
    <xf numFmtId="0" fontId="18" fillId="3" borderId="9" xfId="2" applyFont="1" applyFill="1" applyBorder="1" applyAlignment="1">
      <alignment horizontal="center" vertical="center" wrapText="1"/>
    </xf>
    <xf numFmtId="0" fontId="18" fillId="3" borderId="10" xfId="2" applyFont="1" applyFill="1" applyBorder="1" applyAlignment="1">
      <alignment horizontal="center" vertical="center" wrapText="1"/>
    </xf>
    <xf numFmtId="0" fontId="20" fillId="0" borderId="14" xfId="2" applyFont="1" applyFill="1" applyBorder="1" applyAlignment="1">
      <alignment horizontal="left" vertical="center"/>
    </xf>
    <xf numFmtId="4" fontId="20" fillId="0" borderId="1" xfId="4" applyNumberFormat="1" applyFont="1" applyFill="1" applyBorder="1" applyAlignment="1">
      <alignment horizontal="right" vertical="center" wrapText="1"/>
    </xf>
    <xf numFmtId="4" fontId="22" fillId="0" borderId="1" xfId="4" applyNumberFormat="1" applyFont="1" applyFill="1" applyBorder="1" applyAlignment="1">
      <alignment horizontal="right" vertical="center" wrapText="1"/>
    </xf>
    <xf numFmtId="3" fontId="20" fillId="0" borderId="14" xfId="2" applyNumberFormat="1" applyFont="1" applyFill="1" applyBorder="1" applyAlignment="1">
      <alignment horizontal="left" vertical="center"/>
    </xf>
    <xf numFmtId="49" fontId="20" fillId="0" borderId="14" xfId="2" applyNumberFormat="1" applyFont="1" applyFill="1" applyBorder="1" applyAlignment="1">
      <alignment vertical="center" wrapText="1"/>
    </xf>
    <xf numFmtId="0" fontId="20" fillId="0" borderId="14" xfId="2" applyFont="1" applyFill="1" applyBorder="1" applyAlignment="1">
      <alignment vertical="center"/>
    </xf>
    <xf numFmtId="0" fontId="1" fillId="0" borderId="0" xfId="2" applyFont="1" applyFill="1" applyAlignment="1">
      <alignment horizontal="right" vertical="center"/>
    </xf>
    <xf numFmtId="0" fontId="20" fillId="0" borderId="17" xfId="2" applyFont="1" applyFill="1" applyBorder="1" applyAlignment="1">
      <alignment horizontal="left" vertical="center"/>
    </xf>
    <xf numFmtId="4" fontId="20" fillId="0" borderId="4" xfId="4" applyNumberFormat="1" applyFont="1" applyFill="1" applyBorder="1" applyAlignment="1">
      <alignment horizontal="right" vertical="center" wrapText="1"/>
    </xf>
    <xf numFmtId="4" fontId="22" fillId="0" borderId="4" xfId="4" applyNumberFormat="1" applyFont="1" applyFill="1" applyBorder="1" applyAlignment="1">
      <alignment horizontal="right" vertical="center" wrapText="1"/>
    </xf>
    <xf numFmtId="0" fontId="23" fillId="5" borderId="18" xfId="2" applyFont="1" applyFill="1" applyBorder="1" applyAlignment="1">
      <alignment vertical="center"/>
    </xf>
    <xf numFmtId="4" fontId="19" fillId="5" borderId="19" xfId="2" applyNumberFormat="1" applyFont="1" applyFill="1" applyBorder="1" applyAlignment="1">
      <alignment vertical="center"/>
    </xf>
    <xf numFmtId="4" fontId="23" fillId="5" borderId="19" xfId="2" applyNumberFormat="1" applyFont="1" applyFill="1" applyBorder="1" applyAlignment="1">
      <alignment vertical="center"/>
    </xf>
    <xf numFmtId="4" fontId="1" fillId="0" borderId="0" xfId="2" applyNumberFormat="1" applyFill="1" applyAlignment="1">
      <alignment vertical="center"/>
    </xf>
    <xf numFmtId="0" fontId="4" fillId="7" borderId="1" xfId="0" applyNumberFormat="1" applyFont="1" applyFill="1" applyBorder="1" applyAlignment="1">
      <alignment horizontal="center" vertical="center" wrapText="1" readingOrder="1"/>
    </xf>
    <xf numFmtId="0" fontId="4" fillId="7" borderId="1" xfId="0" applyNumberFormat="1" applyFont="1" applyFill="1" applyBorder="1" applyAlignment="1">
      <alignment horizontal="left" vertical="top" wrapText="1" readingOrder="1"/>
    </xf>
    <xf numFmtId="0" fontId="4" fillId="7" borderId="1" xfId="0" applyNumberFormat="1" applyFont="1" applyFill="1" applyBorder="1" applyAlignment="1">
      <alignment vertical="center" wrapText="1" readingOrder="1"/>
    </xf>
    <xf numFmtId="164" fontId="4" fillId="7" borderId="1" xfId="0" applyNumberFormat="1" applyFont="1" applyFill="1" applyBorder="1" applyAlignment="1">
      <alignment horizontal="right" vertical="center" wrapText="1" readingOrder="1"/>
    </xf>
    <xf numFmtId="0" fontId="26" fillId="0" borderId="0" xfId="0" applyNumberFormat="1" applyFont="1" applyFill="1" applyBorder="1" applyAlignment="1">
      <alignment horizontal="center" vertical="center" wrapText="1" readingOrder="1"/>
    </xf>
    <xf numFmtId="0" fontId="26" fillId="2" borderId="1" xfId="0" applyNumberFormat="1" applyFont="1" applyFill="1" applyBorder="1" applyAlignment="1">
      <alignment horizontal="center" vertical="center" wrapText="1" readingOrder="1"/>
    </xf>
    <xf numFmtId="164" fontId="27" fillId="0" borderId="1" xfId="0" applyNumberFormat="1" applyFont="1" applyFill="1" applyBorder="1" applyAlignment="1">
      <alignment horizontal="right" vertical="center" wrapText="1" readingOrder="1"/>
    </xf>
    <xf numFmtId="164" fontId="27" fillId="7" borderId="1" xfId="0" applyNumberFormat="1" applyFont="1" applyFill="1" applyBorder="1" applyAlignment="1">
      <alignment horizontal="right" vertical="center" wrapText="1" readingOrder="1"/>
    </xf>
    <xf numFmtId="164" fontId="28" fillId="2" borderId="1" xfId="0" applyNumberFormat="1" applyFont="1" applyFill="1" applyBorder="1" applyAlignment="1">
      <alignment horizontal="right" vertical="center" wrapText="1" readingOrder="1"/>
    </xf>
    <xf numFmtId="0" fontId="28" fillId="0" borderId="2" xfId="0" applyNumberFormat="1" applyFont="1" applyFill="1" applyBorder="1" applyAlignment="1">
      <alignment horizontal="right" vertical="center" wrapText="1" readingOrder="1"/>
    </xf>
    <xf numFmtId="0" fontId="29" fillId="0" borderId="0" xfId="0" applyFont="1" applyFill="1" applyBorder="1"/>
    <xf numFmtId="0" fontId="14" fillId="7" borderId="1" xfId="0" applyNumberFormat="1" applyFont="1" applyFill="1" applyBorder="1" applyAlignment="1">
      <alignment horizontal="left" vertical="top" wrapText="1" readingOrder="1"/>
    </xf>
    <xf numFmtId="164" fontId="2" fillId="0" borderId="0" xfId="0" applyNumberFormat="1" applyFont="1" applyFill="1" applyBorder="1" applyAlignment="1">
      <alignment vertical="center"/>
    </xf>
    <xf numFmtId="4" fontId="8" fillId="0" borderId="0" xfId="2" applyNumberFormat="1" applyFont="1" applyFill="1" applyAlignment="1">
      <alignment vertical="center"/>
    </xf>
    <xf numFmtId="164" fontId="27" fillId="4" borderId="1" xfId="0" applyNumberFormat="1" applyFont="1" applyFill="1" applyBorder="1" applyAlignment="1">
      <alignment horizontal="right" vertical="center" wrapText="1" readingOrder="1"/>
    </xf>
    <xf numFmtId="0" fontId="4" fillId="8" borderId="1" xfId="0" applyNumberFormat="1" applyFont="1" applyFill="1" applyBorder="1" applyAlignment="1">
      <alignment horizontal="center" vertical="center" wrapText="1" readingOrder="1"/>
    </xf>
    <xf numFmtId="0" fontId="4" fillId="8" borderId="1" xfId="0" applyNumberFormat="1" applyFont="1" applyFill="1" applyBorder="1" applyAlignment="1">
      <alignment horizontal="left" vertical="top" wrapText="1" readingOrder="1"/>
    </xf>
    <xf numFmtId="0" fontId="4" fillId="8" borderId="3" xfId="0" applyNumberFormat="1" applyFont="1" applyFill="1" applyBorder="1" applyAlignment="1">
      <alignment vertical="center" wrapText="1" readingOrder="1"/>
    </xf>
    <xf numFmtId="164" fontId="4" fillId="8" borderId="1" xfId="0" applyNumberFormat="1" applyFont="1" applyFill="1" applyBorder="1" applyAlignment="1">
      <alignment horizontal="right" vertical="center" wrapText="1" readingOrder="1"/>
    </xf>
    <xf numFmtId="0" fontId="2" fillId="8" borderId="0" xfId="0" applyFont="1" applyFill="1" applyBorder="1"/>
    <xf numFmtId="0" fontId="4" fillId="8" borderId="1" xfId="0" applyNumberFormat="1" applyFont="1" applyFill="1" applyBorder="1" applyAlignment="1">
      <alignment vertical="center" wrapText="1" readingOrder="1"/>
    </xf>
    <xf numFmtId="0" fontId="4" fillId="5" borderId="1" xfId="0" applyNumberFormat="1" applyFont="1" applyFill="1" applyBorder="1" applyAlignment="1">
      <alignment horizontal="center" vertical="center" wrapText="1" readingOrder="1"/>
    </xf>
    <xf numFmtId="0" fontId="4" fillId="5" borderId="1" xfId="0" applyNumberFormat="1" applyFont="1" applyFill="1" applyBorder="1" applyAlignment="1">
      <alignment horizontal="left" vertical="top" wrapText="1" readingOrder="1"/>
    </xf>
    <xf numFmtId="0" fontId="4" fillId="5" borderId="1" xfId="0" applyNumberFormat="1" applyFont="1" applyFill="1" applyBorder="1" applyAlignment="1">
      <alignment vertical="center" wrapText="1" readingOrder="1"/>
    </xf>
    <xf numFmtId="164" fontId="4" fillId="5" borderId="1" xfId="0" applyNumberFormat="1" applyFont="1" applyFill="1" applyBorder="1" applyAlignment="1">
      <alignment horizontal="right" vertical="center" wrapText="1" readingOrder="1"/>
    </xf>
    <xf numFmtId="0" fontId="2" fillId="5" borderId="0" xfId="0" applyFont="1" applyFill="1" applyBorder="1"/>
    <xf numFmtId="0" fontId="4" fillId="6" borderId="1" xfId="0" applyNumberFormat="1" applyFont="1" applyFill="1" applyBorder="1" applyAlignment="1">
      <alignment horizontal="center" vertical="center" wrapText="1" readingOrder="1"/>
    </xf>
    <xf numFmtId="0" fontId="4" fillId="6" borderId="1" xfId="0" applyNumberFormat="1" applyFont="1" applyFill="1" applyBorder="1" applyAlignment="1">
      <alignment horizontal="left" vertical="top" wrapText="1" readingOrder="1"/>
    </xf>
    <xf numFmtId="0" fontId="4" fillId="6" borderId="1" xfId="0" applyNumberFormat="1" applyFont="1" applyFill="1" applyBorder="1" applyAlignment="1">
      <alignment vertical="center" wrapText="1" readingOrder="1"/>
    </xf>
    <xf numFmtId="164" fontId="4" fillId="6" borderId="1" xfId="0" applyNumberFormat="1" applyFont="1" applyFill="1" applyBorder="1" applyAlignment="1">
      <alignment horizontal="right" vertical="center" wrapText="1" readingOrder="1"/>
    </xf>
    <xf numFmtId="0" fontId="2" fillId="6" borderId="0" xfId="0" applyFont="1" applyFill="1" applyBorder="1"/>
    <xf numFmtId="0" fontId="4" fillId="9" borderId="1" xfId="0" applyNumberFormat="1" applyFont="1" applyFill="1" applyBorder="1" applyAlignment="1">
      <alignment horizontal="center" vertical="center" wrapText="1" readingOrder="1"/>
    </xf>
    <xf numFmtId="0" fontId="4" fillId="9" borderId="1" xfId="0" applyNumberFormat="1" applyFont="1" applyFill="1" applyBorder="1" applyAlignment="1">
      <alignment horizontal="left" vertical="top" wrapText="1" readingOrder="1"/>
    </xf>
    <xf numFmtId="0" fontId="4" fillId="9" borderId="1" xfId="0" applyNumberFormat="1" applyFont="1" applyFill="1" applyBorder="1" applyAlignment="1">
      <alignment vertical="center" wrapText="1" readingOrder="1"/>
    </xf>
    <xf numFmtId="164" fontId="4" fillId="9" borderId="1" xfId="0" applyNumberFormat="1" applyFont="1" applyFill="1" applyBorder="1" applyAlignment="1">
      <alignment horizontal="right" vertical="center" wrapText="1" readingOrder="1"/>
    </xf>
    <xf numFmtId="0" fontId="2" fillId="9" borderId="0" xfId="0" applyFont="1" applyFill="1" applyBorder="1"/>
    <xf numFmtId="10" fontId="20" fillId="0" borderId="3" xfId="3" applyNumberFormat="1" applyFont="1" applyFill="1" applyBorder="1" applyAlignment="1">
      <alignment horizontal="right" vertical="center" wrapText="1"/>
    </xf>
    <xf numFmtId="10" fontId="9" fillId="5" borderId="3" xfId="3" applyNumberFormat="1" applyFont="1" applyFill="1" applyBorder="1" applyAlignment="1">
      <alignment horizontal="right" vertical="center" wrapText="1"/>
    </xf>
    <xf numFmtId="10" fontId="24" fillId="0" borderId="3" xfId="3" applyNumberFormat="1" applyFont="1" applyFill="1" applyBorder="1" applyAlignment="1">
      <alignment horizontal="right" vertical="center" wrapText="1"/>
    </xf>
    <xf numFmtId="0" fontId="18" fillId="3" borderId="4" xfId="2" applyFont="1" applyFill="1" applyBorder="1" applyAlignment="1">
      <alignment horizontal="center" vertical="center" wrapText="1"/>
    </xf>
    <xf numFmtId="0" fontId="19" fillId="0" borderId="9" xfId="2" applyFont="1" applyFill="1" applyBorder="1" applyAlignment="1">
      <alignment vertical="center"/>
    </xf>
    <xf numFmtId="4" fontId="20" fillId="0" borderId="10" xfId="2" applyNumberFormat="1" applyFont="1" applyFill="1" applyBorder="1" applyAlignment="1">
      <alignment horizontal="right" vertical="center" wrapText="1"/>
    </xf>
    <xf numFmtId="10" fontId="20" fillId="0" borderId="10" xfId="3" applyNumberFormat="1" applyFont="1" applyFill="1" applyBorder="1" applyAlignment="1">
      <alignment horizontal="center" vertical="center" wrapText="1"/>
    </xf>
    <xf numFmtId="10" fontId="20" fillId="0" borderId="10" xfId="3" applyNumberFormat="1" applyFont="1" applyFill="1" applyBorder="1" applyAlignment="1">
      <alignment horizontal="right" vertical="center" wrapText="1"/>
    </xf>
    <xf numFmtId="10" fontId="20" fillId="0" borderId="23" xfId="3" applyNumberFormat="1" applyFont="1" applyFill="1" applyBorder="1" applyAlignment="1">
      <alignment horizontal="center" vertical="center" wrapText="1"/>
    </xf>
    <xf numFmtId="0" fontId="19" fillId="0" borderId="14" xfId="2" applyFont="1" applyFill="1" applyBorder="1" applyAlignment="1">
      <alignment vertical="center"/>
    </xf>
    <xf numFmtId="10" fontId="20" fillId="0" borderId="24" xfId="3" applyNumberFormat="1" applyFont="1" applyFill="1" applyBorder="1" applyAlignment="1">
      <alignment horizontal="center" vertical="center" wrapText="1"/>
    </xf>
    <xf numFmtId="0" fontId="9" fillId="5" borderId="14" xfId="2" applyFont="1" applyFill="1" applyBorder="1" applyAlignment="1">
      <alignment horizontal="center" vertical="center"/>
    </xf>
    <xf numFmtId="10" fontId="9" fillId="5" borderId="24" xfId="3" applyNumberFormat="1" applyFont="1" applyFill="1" applyBorder="1" applyAlignment="1">
      <alignment horizontal="center" vertical="center" wrapText="1"/>
    </xf>
    <xf numFmtId="0" fontId="9" fillId="0" borderId="18" xfId="2" applyFont="1" applyFill="1" applyBorder="1" applyAlignment="1">
      <alignment horizontal="center" vertical="center"/>
    </xf>
    <xf numFmtId="4" fontId="9" fillId="0" borderId="19" xfId="2" applyNumberFormat="1" applyFont="1" applyFill="1" applyBorder="1" applyAlignment="1">
      <alignment horizontal="right" vertical="center" wrapText="1"/>
    </xf>
    <xf numFmtId="10" fontId="24" fillId="0" borderId="19" xfId="2" applyNumberFormat="1" applyFont="1" applyBorder="1" applyAlignment="1">
      <alignment horizontal="center" vertical="center"/>
    </xf>
    <xf numFmtId="10" fontId="20" fillId="0" borderId="19" xfId="3" applyNumberFormat="1" applyFont="1" applyFill="1" applyBorder="1" applyAlignment="1">
      <alignment horizontal="right" vertical="center" wrapText="1"/>
    </xf>
    <xf numFmtId="10" fontId="24" fillId="0" borderId="25" xfId="3" applyNumberFormat="1" applyFont="1" applyFill="1" applyBorder="1" applyAlignment="1">
      <alignment horizontal="center" vertical="center" wrapText="1"/>
    </xf>
    <xf numFmtId="10" fontId="24" fillId="0" borderId="19" xfId="2" applyNumberFormat="1" applyFont="1" applyBorder="1" applyAlignment="1">
      <alignment vertical="center"/>
    </xf>
    <xf numFmtId="0" fontId="23" fillId="0" borderId="9" xfId="2" applyFont="1" applyFill="1" applyBorder="1" applyAlignment="1">
      <alignment horizontal="left" vertical="center"/>
    </xf>
    <xf numFmtId="0" fontId="19" fillId="0" borderId="14" xfId="2" applyFont="1" applyFill="1" applyBorder="1" applyAlignment="1">
      <alignment horizontal="left" vertical="center" wrapText="1"/>
    </xf>
    <xf numFmtId="0" fontId="23" fillId="0" borderId="14" xfId="2" applyFont="1" applyFill="1" applyBorder="1" applyAlignment="1">
      <alignment horizontal="left" vertical="center"/>
    </xf>
    <xf numFmtId="10" fontId="9" fillId="2" borderId="3" xfId="3" applyNumberFormat="1" applyFont="1" applyFill="1" applyBorder="1" applyAlignment="1">
      <alignment vertical="center" wrapText="1"/>
    </xf>
    <xf numFmtId="0" fontId="23" fillId="2" borderId="26" xfId="2" applyFont="1" applyFill="1" applyBorder="1" applyAlignment="1">
      <alignment horizontal="center" vertical="center" wrapText="1"/>
    </xf>
    <xf numFmtId="4" fontId="9" fillId="2" borderId="27" xfId="2" applyNumberFormat="1" applyFont="1" applyFill="1" applyBorder="1" applyAlignment="1">
      <alignment vertical="center" wrapText="1"/>
    </xf>
    <xf numFmtId="10" fontId="9" fillId="2" borderId="27" xfId="3" applyNumberFormat="1" applyFont="1" applyFill="1" applyBorder="1" applyAlignment="1">
      <alignment horizontal="center" vertical="center" wrapText="1"/>
    </xf>
    <xf numFmtId="10" fontId="9" fillId="2" borderId="27" xfId="3" applyNumberFormat="1" applyFont="1" applyFill="1" applyBorder="1" applyAlignment="1">
      <alignment vertical="center" wrapText="1"/>
    </xf>
    <xf numFmtId="10" fontId="9" fillId="2" borderId="28" xfId="3" applyNumberFormat="1" applyFont="1" applyFill="1" applyBorder="1" applyAlignment="1">
      <alignment horizontal="center" vertical="center" wrapText="1"/>
    </xf>
    <xf numFmtId="0" fontId="1" fillId="0" borderId="29" xfId="2" applyFill="1" applyBorder="1" applyAlignment="1">
      <alignment vertical="center"/>
    </xf>
    <xf numFmtId="0" fontId="1" fillId="0" borderId="29" xfId="2" applyFill="1" applyBorder="1" applyAlignment="1">
      <alignment vertical="center" wrapText="1"/>
    </xf>
    <xf numFmtId="0" fontId="4" fillId="4" borderId="1" xfId="0" applyNumberFormat="1" applyFont="1" applyFill="1" applyBorder="1" applyAlignment="1">
      <alignment horizontal="center" vertical="center" wrapText="1" readingOrder="1"/>
    </xf>
    <xf numFmtId="0" fontId="4" fillId="4" borderId="1" xfId="0" applyNumberFormat="1" applyFont="1" applyFill="1" applyBorder="1" applyAlignment="1">
      <alignment horizontal="left" vertical="top" wrapText="1" readingOrder="1"/>
    </xf>
    <xf numFmtId="0" fontId="4" fillId="4" borderId="1" xfId="0" applyNumberFormat="1" applyFont="1" applyFill="1" applyBorder="1" applyAlignment="1">
      <alignment vertical="center" wrapText="1" readingOrder="1"/>
    </xf>
    <xf numFmtId="164" fontId="4" fillId="4" borderId="1" xfId="0" applyNumberFormat="1" applyFont="1" applyFill="1" applyBorder="1" applyAlignment="1">
      <alignment horizontal="right" vertical="center" wrapText="1" readingOrder="1"/>
    </xf>
    <xf numFmtId="0" fontId="4" fillId="10" borderId="1" xfId="0" applyNumberFormat="1" applyFont="1" applyFill="1" applyBorder="1" applyAlignment="1">
      <alignment horizontal="center" vertical="center" wrapText="1" readingOrder="1"/>
    </xf>
    <xf numFmtId="0" fontId="4" fillId="10" borderId="1" xfId="0" applyNumberFormat="1" applyFont="1" applyFill="1" applyBorder="1" applyAlignment="1">
      <alignment horizontal="left" vertical="top" wrapText="1" readingOrder="1"/>
    </xf>
    <xf numFmtId="0" fontId="4" fillId="10" borderId="1" xfId="0" applyNumberFormat="1" applyFont="1" applyFill="1" applyBorder="1" applyAlignment="1">
      <alignment vertical="center" wrapText="1" readingOrder="1"/>
    </xf>
    <xf numFmtId="164" fontId="4" fillId="10" borderId="1" xfId="0" applyNumberFormat="1" applyFont="1" applyFill="1" applyBorder="1" applyAlignment="1">
      <alignment horizontal="right" vertical="center" wrapText="1" readingOrder="1"/>
    </xf>
    <xf numFmtId="0" fontId="4" fillId="11" borderId="1" xfId="0" applyNumberFormat="1" applyFont="1" applyFill="1" applyBorder="1" applyAlignment="1">
      <alignment horizontal="center" vertical="center" wrapText="1" readingOrder="1"/>
    </xf>
    <xf numFmtId="0" fontId="4" fillId="11" borderId="1" xfId="0" applyNumberFormat="1" applyFont="1" applyFill="1" applyBorder="1" applyAlignment="1">
      <alignment horizontal="left" vertical="top" wrapText="1" readingOrder="1"/>
    </xf>
    <xf numFmtId="0" fontId="4" fillId="11" borderId="1" xfId="0" applyNumberFormat="1" applyFont="1" applyFill="1" applyBorder="1" applyAlignment="1">
      <alignment vertical="center" wrapText="1" readingOrder="1"/>
    </xf>
    <xf numFmtId="164" fontId="4" fillId="11" borderId="1" xfId="0" applyNumberFormat="1" applyFont="1" applyFill="1" applyBorder="1" applyAlignment="1">
      <alignment horizontal="right" vertical="center" wrapText="1" readingOrder="1"/>
    </xf>
    <xf numFmtId="0" fontId="4" fillId="12" borderId="1" xfId="0" applyNumberFormat="1" applyFont="1" applyFill="1" applyBorder="1" applyAlignment="1">
      <alignment horizontal="center" vertical="center" wrapText="1" readingOrder="1"/>
    </xf>
    <xf numFmtId="0" fontId="4" fillId="12" borderId="1" xfId="0" applyNumberFormat="1" applyFont="1" applyFill="1" applyBorder="1" applyAlignment="1">
      <alignment horizontal="left" vertical="top" wrapText="1" readingOrder="1"/>
    </xf>
    <xf numFmtId="0" fontId="4" fillId="12" borderId="1" xfId="0" applyNumberFormat="1" applyFont="1" applyFill="1" applyBorder="1" applyAlignment="1">
      <alignment vertical="center" wrapText="1" readingOrder="1"/>
    </xf>
    <xf numFmtId="164" fontId="4" fillId="12" borderId="1" xfId="0" applyNumberFormat="1" applyFont="1" applyFill="1" applyBorder="1" applyAlignment="1">
      <alignment horizontal="right" vertical="center" wrapText="1" readingOrder="1"/>
    </xf>
    <xf numFmtId="10" fontId="20" fillId="0" borderId="15" xfId="3" applyNumberFormat="1" applyFont="1" applyFill="1" applyBorder="1" applyAlignment="1">
      <alignment horizontal="center" vertical="center" wrapText="1"/>
    </xf>
    <xf numFmtId="10" fontId="20" fillId="0" borderId="3" xfId="3" applyNumberFormat="1" applyFont="1" applyFill="1" applyBorder="1" applyAlignment="1">
      <alignment horizontal="center" vertical="center" wrapText="1"/>
    </xf>
    <xf numFmtId="10" fontId="20" fillId="0" borderId="16" xfId="3" applyNumberFormat="1" applyFont="1" applyFill="1" applyBorder="1" applyAlignment="1">
      <alignment horizontal="center" vertical="center" wrapText="1"/>
    </xf>
    <xf numFmtId="0" fontId="16" fillId="0" borderId="1" xfId="2" applyFont="1" applyFill="1" applyBorder="1" applyAlignment="1">
      <alignment horizontal="center" vertical="center"/>
    </xf>
    <xf numFmtId="0" fontId="17" fillId="3" borderId="1" xfId="2" applyFont="1" applyFill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8" fillId="3" borderId="11" xfId="2" applyFont="1" applyFill="1" applyBorder="1" applyAlignment="1">
      <alignment horizontal="center" vertical="center" wrapText="1"/>
    </xf>
    <xf numFmtId="0" fontId="18" fillId="3" borderId="12" xfId="2" applyFont="1" applyFill="1" applyBorder="1" applyAlignment="1">
      <alignment horizontal="center" vertical="center" wrapText="1"/>
    </xf>
    <xf numFmtId="0" fontId="18" fillId="3" borderId="13" xfId="2" applyFont="1" applyFill="1" applyBorder="1" applyAlignment="1">
      <alignment horizontal="center" vertical="center" wrapText="1"/>
    </xf>
    <xf numFmtId="10" fontId="23" fillId="5" borderId="20" xfId="3" applyNumberFormat="1" applyFont="1" applyFill="1" applyBorder="1" applyAlignment="1">
      <alignment horizontal="center" vertical="center"/>
    </xf>
    <xf numFmtId="10" fontId="23" fillId="5" borderId="21" xfId="3" applyNumberFormat="1" applyFont="1" applyFill="1" applyBorder="1" applyAlignment="1">
      <alignment horizontal="center" vertical="center"/>
    </xf>
    <xf numFmtId="10" fontId="23" fillId="5" borderId="22" xfId="3" applyNumberFormat="1" applyFont="1" applyFill="1" applyBorder="1" applyAlignment="1">
      <alignment horizontal="center" vertical="center"/>
    </xf>
  </cellXfs>
  <cellStyles count="5">
    <cellStyle name="Millares 2" xfId="4"/>
    <cellStyle name="Normal" xfId="0" builtinId="0"/>
    <cellStyle name="Normal 2" xfId="2"/>
    <cellStyle name="Porcentaje" xfId="1" builtinId="5"/>
    <cellStyle name="Porcentaje 2" xfId="3"/>
  </cellStyles>
  <dxfs count="24"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  <dxf>
      <font>
        <b/>
        <i val="0"/>
        <color rgb="FF1D6218"/>
      </font>
    </dxf>
    <dxf>
      <font>
        <b/>
        <i val="0"/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  <color rgb="FF66CCFF"/>
      <color rgb="FFFFCCCC"/>
      <color rgb="FF99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023%20PPTO/INFORMES/EJECUCI&#211;N%20PRESUPUESTAL_2023/9.%20SEPTIEMBRE/EjecucionPresupuestal_30sep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ESUPUESTO/2023%20PPTO/INFORMES/EJECUCI&#211;N%20PRESUPUESTAL_2023/SEGUIMIENTO%20EJECUCI&#211;N_PTAL_20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Agregada"/>
      <sheetName val="EjecuciónDesagreada"/>
      <sheetName val="ADMON_RECURSOS"/>
      <sheetName val="Análisis"/>
      <sheetName val="Análisis (2)"/>
    </sheetNames>
    <sheetDataSet>
      <sheetData sheetId="0">
        <row r="9">
          <cell r="Y9">
            <v>12228023962.709999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_2022"/>
      <sheetName val="FEB_2022"/>
      <sheetName val="MAR_2022"/>
      <sheetName val="ABR_2022"/>
      <sheetName val="MAY_2022"/>
      <sheetName val="JUN_2022"/>
      <sheetName val="JUL_2022"/>
      <sheetName val="EMPALME"/>
      <sheetName val="AGO_2022"/>
      <sheetName val="Empl_v_2"/>
      <sheetName val="SEP_2022"/>
      <sheetName val="OCT_2022"/>
      <sheetName val="NOV_2022"/>
      <sheetName val="Hoja1"/>
      <sheetName val="DIC_2022"/>
      <sheetName val="Hoja4"/>
      <sheetName val="APR_2023"/>
      <sheetName val="ENE_2023"/>
      <sheetName val="FEB_2023"/>
      <sheetName val="MAR_2023"/>
      <sheetName val="ABR_2023"/>
      <sheetName val="Dic2022"/>
      <sheetName val="Abr2023"/>
      <sheetName val="MAY_2023"/>
      <sheetName val="JUN_2023"/>
      <sheetName val="JUL_2023"/>
      <sheetName val="28AGO_2023"/>
      <sheetName val="AGO_2023"/>
      <sheetName val="SEP_2023"/>
      <sheetName val="APR_2023 (2)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6">
          <cell r="E6">
            <v>3102814241.9299998</v>
          </cell>
          <cell r="I6">
            <v>1846284627.3499999</v>
          </cell>
        </row>
      </sheetData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1"/>
  <sheetViews>
    <sheetView showGridLines="0" workbookViewId="0">
      <pane ySplit="1680" topLeftCell="A5" activePane="bottomLeft"/>
      <selection activeCell="P1" sqref="P1"/>
      <selection pane="bottomLeft" activeCell="M9" sqref="M9"/>
    </sheetView>
  </sheetViews>
  <sheetFormatPr baseColWidth="10" defaultRowHeight="15" x14ac:dyDescent="0.25"/>
  <cols>
    <col min="1" max="1" width="11.140625" customWidth="1"/>
    <col min="2" max="2" width="15.5703125" customWidth="1"/>
    <col min="3" max="3" width="12.5703125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17" customWidth="1"/>
    <col min="17" max="19" width="18.85546875" hidden="1" customWidth="1"/>
    <col min="20" max="20" width="16.140625" bestFit="1" customWidth="1"/>
    <col min="21" max="21" width="15.42578125" bestFit="1" customWidth="1"/>
    <col min="22" max="22" width="15.140625" bestFit="1" customWidth="1"/>
    <col min="23" max="23" width="15.5703125" bestFit="1" customWidth="1"/>
    <col min="24" max="25" width="15.140625" bestFit="1" customWidth="1"/>
    <col min="26" max="26" width="15.140625" hidden="1" customWidth="1"/>
    <col min="27" max="27" width="15.140625" bestFit="1" customWidth="1"/>
    <col min="28" max="28" width="0" hidden="1" customWidth="1"/>
    <col min="29" max="29" width="6.42578125" customWidth="1"/>
  </cols>
  <sheetData>
    <row r="1" spans="1:28" x14ac:dyDescent="0.25">
      <c r="A1" s="11" t="s">
        <v>0</v>
      </c>
      <c r="B1" s="11">
        <v>2023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</row>
    <row r="2" spans="1:28" x14ac:dyDescent="0.25">
      <c r="A2" s="11" t="s">
        <v>2</v>
      </c>
      <c r="B2" s="11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" t="s">
        <v>1</v>
      </c>
      <c r="X2" s="1" t="s">
        <v>1</v>
      </c>
      <c r="Y2" s="1" t="s">
        <v>1</v>
      </c>
      <c r="Z2" s="1" t="s">
        <v>1</v>
      </c>
      <c r="AA2" s="1" t="s">
        <v>1</v>
      </c>
    </row>
    <row r="3" spans="1:28" x14ac:dyDescent="0.25">
      <c r="A3" s="11" t="s">
        <v>4</v>
      </c>
      <c r="B3" s="11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" t="s">
        <v>1</v>
      </c>
      <c r="X3" s="1" t="s">
        <v>1</v>
      </c>
      <c r="Y3" s="1" t="s">
        <v>1</v>
      </c>
      <c r="Z3" s="1" t="s">
        <v>1</v>
      </c>
      <c r="AA3" s="36">
        <v>45230</v>
      </c>
    </row>
    <row r="4" spans="1:28" ht="24" customHeight="1" x14ac:dyDescent="0.25">
      <c r="A4" s="11" t="s">
        <v>6</v>
      </c>
      <c r="B4" s="11" t="s">
        <v>7</v>
      </c>
      <c r="C4" s="12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1" t="s">
        <v>28</v>
      </c>
      <c r="X4" s="11" t="s">
        <v>29</v>
      </c>
      <c r="Y4" s="11" t="s">
        <v>30</v>
      </c>
      <c r="Z4" s="11" t="s">
        <v>31</v>
      </c>
      <c r="AA4" s="11" t="s">
        <v>32</v>
      </c>
    </row>
    <row r="5" spans="1:28" ht="24" customHeight="1" x14ac:dyDescent="0.25">
      <c r="A5" s="113" t="s">
        <v>33</v>
      </c>
      <c r="B5" s="114" t="s">
        <v>34</v>
      </c>
      <c r="C5" s="115" t="s">
        <v>35</v>
      </c>
      <c r="D5" s="113" t="s">
        <v>36</v>
      </c>
      <c r="E5" s="113" t="s">
        <v>37</v>
      </c>
      <c r="F5" s="113" t="s">
        <v>37</v>
      </c>
      <c r="G5" s="113" t="s">
        <v>37</v>
      </c>
      <c r="H5" s="113"/>
      <c r="I5" s="113"/>
      <c r="J5" s="113"/>
      <c r="K5" s="113"/>
      <c r="L5" s="113"/>
      <c r="M5" s="113" t="s">
        <v>38</v>
      </c>
      <c r="N5" s="113" t="s">
        <v>39</v>
      </c>
      <c r="O5" s="113" t="s">
        <v>40</v>
      </c>
      <c r="P5" s="114" t="s">
        <v>41</v>
      </c>
      <c r="Q5" s="116">
        <v>7329000000</v>
      </c>
      <c r="R5" s="116">
        <v>207000000</v>
      </c>
      <c r="S5" s="116">
        <v>0</v>
      </c>
      <c r="T5" s="116">
        <v>7536000000</v>
      </c>
      <c r="U5" s="116">
        <v>0</v>
      </c>
      <c r="V5" s="116">
        <v>7179000000</v>
      </c>
      <c r="W5" s="116">
        <v>357000000</v>
      </c>
      <c r="X5" s="116">
        <v>5835389917</v>
      </c>
      <c r="Y5" s="116">
        <v>5835389917</v>
      </c>
      <c r="Z5" s="116">
        <v>5835389917</v>
      </c>
      <c r="AA5" s="116">
        <v>5835389917</v>
      </c>
      <c r="AB5" s="117"/>
    </row>
    <row r="6" spans="1:28" ht="24" customHeight="1" x14ac:dyDescent="0.25">
      <c r="A6" s="113" t="s">
        <v>33</v>
      </c>
      <c r="B6" s="114" t="s">
        <v>34</v>
      </c>
      <c r="C6" s="115" t="s">
        <v>42</v>
      </c>
      <c r="D6" s="113" t="s">
        <v>36</v>
      </c>
      <c r="E6" s="113" t="s">
        <v>37</v>
      </c>
      <c r="F6" s="113" t="s">
        <v>37</v>
      </c>
      <c r="G6" s="113" t="s">
        <v>43</v>
      </c>
      <c r="H6" s="113"/>
      <c r="I6" s="113"/>
      <c r="J6" s="113"/>
      <c r="K6" s="113"/>
      <c r="L6" s="113"/>
      <c r="M6" s="113" t="s">
        <v>38</v>
      </c>
      <c r="N6" s="113" t="s">
        <v>39</v>
      </c>
      <c r="O6" s="113" t="s">
        <v>40</v>
      </c>
      <c r="P6" s="114" t="s">
        <v>44</v>
      </c>
      <c r="Q6" s="116">
        <v>2674000000</v>
      </c>
      <c r="R6" s="116">
        <v>0</v>
      </c>
      <c r="S6" s="116">
        <v>0</v>
      </c>
      <c r="T6" s="116">
        <v>2674000000</v>
      </c>
      <c r="U6" s="116">
        <v>0</v>
      </c>
      <c r="V6" s="116">
        <v>2524000000</v>
      </c>
      <c r="W6" s="116">
        <v>150000000</v>
      </c>
      <c r="X6" s="116">
        <v>2124925454</v>
      </c>
      <c r="Y6" s="116">
        <v>2124925454</v>
      </c>
      <c r="Z6" s="116">
        <v>2124925454</v>
      </c>
      <c r="AA6" s="116">
        <v>2124925454</v>
      </c>
      <c r="AB6" s="117"/>
    </row>
    <row r="7" spans="1:28" ht="24" customHeight="1" x14ac:dyDescent="0.25">
      <c r="A7" s="113" t="s">
        <v>33</v>
      </c>
      <c r="B7" s="114" t="s">
        <v>34</v>
      </c>
      <c r="C7" s="118" t="s">
        <v>45</v>
      </c>
      <c r="D7" s="113" t="s">
        <v>36</v>
      </c>
      <c r="E7" s="113" t="s">
        <v>37</v>
      </c>
      <c r="F7" s="113" t="s">
        <v>37</v>
      </c>
      <c r="G7" s="113" t="s">
        <v>46</v>
      </c>
      <c r="H7" s="113"/>
      <c r="I7" s="113"/>
      <c r="J7" s="113"/>
      <c r="K7" s="113"/>
      <c r="L7" s="113"/>
      <c r="M7" s="113" t="s">
        <v>38</v>
      </c>
      <c r="N7" s="113" t="s">
        <v>39</v>
      </c>
      <c r="O7" s="113" t="s">
        <v>40</v>
      </c>
      <c r="P7" s="114" t="s">
        <v>47</v>
      </c>
      <c r="Q7" s="116">
        <v>1144000000</v>
      </c>
      <c r="R7" s="116">
        <v>0</v>
      </c>
      <c r="S7" s="116">
        <v>0</v>
      </c>
      <c r="T7" s="116">
        <v>1144000000</v>
      </c>
      <c r="U7" s="116">
        <v>0</v>
      </c>
      <c r="V7" s="116">
        <v>1077000000</v>
      </c>
      <c r="W7" s="116">
        <v>67000000</v>
      </c>
      <c r="X7" s="116">
        <v>667682671</v>
      </c>
      <c r="Y7" s="116">
        <v>667682671</v>
      </c>
      <c r="Z7" s="116">
        <v>667682671</v>
      </c>
      <c r="AA7" s="116">
        <v>667682671</v>
      </c>
      <c r="AB7" s="117"/>
    </row>
    <row r="8" spans="1:28" ht="24" customHeight="1" x14ac:dyDescent="0.25">
      <c r="A8" s="119" t="s">
        <v>33</v>
      </c>
      <c r="B8" s="120" t="s">
        <v>34</v>
      </c>
      <c r="C8" s="121" t="s">
        <v>48</v>
      </c>
      <c r="D8" s="119" t="s">
        <v>36</v>
      </c>
      <c r="E8" s="119" t="s">
        <v>43</v>
      </c>
      <c r="F8" s="119"/>
      <c r="G8" s="119"/>
      <c r="H8" s="119"/>
      <c r="I8" s="119"/>
      <c r="J8" s="119"/>
      <c r="K8" s="119"/>
      <c r="L8" s="119"/>
      <c r="M8" s="119" t="s">
        <v>38</v>
      </c>
      <c r="N8" s="119" t="s">
        <v>39</v>
      </c>
      <c r="O8" s="119" t="s">
        <v>40</v>
      </c>
      <c r="P8" s="120" t="s">
        <v>49</v>
      </c>
      <c r="Q8" s="122">
        <v>4119000000</v>
      </c>
      <c r="R8" s="122">
        <v>0</v>
      </c>
      <c r="S8" s="122">
        <v>0</v>
      </c>
      <c r="T8" s="122">
        <v>4119000000</v>
      </c>
      <c r="U8" s="122">
        <v>0</v>
      </c>
      <c r="V8" s="122">
        <v>3976028441.1900001</v>
      </c>
      <c r="W8" s="122">
        <v>142971558.81</v>
      </c>
      <c r="X8" s="122">
        <v>3857698764.4299998</v>
      </c>
      <c r="Y8" s="122">
        <v>3155193244.8099999</v>
      </c>
      <c r="Z8" s="122">
        <v>3155193244.8099999</v>
      </c>
      <c r="AA8" s="122">
        <v>3136313516.8099999</v>
      </c>
      <c r="AB8" s="123"/>
    </row>
    <row r="9" spans="1:28" ht="24" customHeight="1" x14ac:dyDescent="0.25">
      <c r="A9" s="124" t="s">
        <v>33</v>
      </c>
      <c r="B9" s="125" t="s">
        <v>34</v>
      </c>
      <c r="C9" s="126" t="s">
        <v>50</v>
      </c>
      <c r="D9" s="124" t="s">
        <v>36</v>
      </c>
      <c r="E9" s="124" t="s">
        <v>46</v>
      </c>
      <c r="F9" s="124" t="s">
        <v>43</v>
      </c>
      <c r="G9" s="124" t="s">
        <v>43</v>
      </c>
      <c r="H9" s="124"/>
      <c r="I9" s="124"/>
      <c r="J9" s="124"/>
      <c r="K9" s="124"/>
      <c r="L9" s="124"/>
      <c r="M9" s="124" t="s">
        <v>38</v>
      </c>
      <c r="N9" s="124" t="s">
        <v>39</v>
      </c>
      <c r="O9" s="124" t="s">
        <v>40</v>
      </c>
      <c r="P9" s="125" t="s">
        <v>51</v>
      </c>
      <c r="Q9" s="127">
        <v>19350000000</v>
      </c>
      <c r="R9" s="127">
        <v>0</v>
      </c>
      <c r="S9" s="127">
        <v>0</v>
      </c>
      <c r="T9" s="127">
        <v>19350000000</v>
      </c>
      <c r="U9" s="127">
        <v>0</v>
      </c>
      <c r="V9" s="127">
        <v>19043010785</v>
      </c>
      <c r="W9" s="127">
        <v>306989215</v>
      </c>
      <c r="X9" s="127">
        <v>18243531376.380001</v>
      </c>
      <c r="Y9" s="127">
        <v>16383800198.209999</v>
      </c>
      <c r="Z9" s="127">
        <v>16383800198.209999</v>
      </c>
      <c r="AA9" s="127">
        <v>16235769396.799999</v>
      </c>
      <c r="AB9" s="128"/>
    </row>
    <row r="10" spans="1:28" ht="24" customHeight="1" x14ac:dyDescent="0.25">
      <c r="A10" s="129" t="s">
        <v>33</v>
      </c>
      <c r="B10" s="130" t="s">
        <v>34</v>
      </c>
      <c r="C10" s="131" t="s">
        <v>52</v>
      </c>
      <c r="D10" s="129" t="s">
        <v>36</v>
      </c>
      <c r="E10" s="129" t="s">
        <v>46</v>
      </c>
      <c r="F10" s="129" t="s">
        <v>53</v>
      </c>
      <c r="G10" s="129" t="s">
        <v>43</v>
      </c>
      <c r="H10" s="129" t="s">
        <v>54</v>
      </c>
      <c r="I10" s="129"/>
      <c r="J10" s="129"/>
      <c r="K10" s="129"/>
      <c r="L10" s="129"/>
      <c r="M10" s="129" t="s">
        <v>38</v>
      </c>
      <c r="N10" s="129" t="s">
        <v>39</v>
      </c>
      <c r="O10" s="129" t="s">
        <v>40</v>
      </c>
      <c r="P10" s="130" t="s">
        <v>55</v>
      </c>
      <c r="Q10" s="132">
        <v>70000000</v>
      </c>
      <c r="R10" s="132">
        <v>0</v>
      </c>
      <c r="S10" s="132">
        <v>0</v>
      </c>
      <c r="T10" s="132">
        <v>70000000</v>
      </c>
      <c r="U10" s="132">
        <v>0</v>
      </c>
      <c r="V10" s="132">
        <v>70000000</v>
      </c>
      <c r="W10" s="132">
        <v>0</v>
      </c>
      <c r="X10" s="132">
        <v>44300878</v>
      </c>
      <c r="Y10" s="132">
        <v>41923744</v>
      </c>
      <c r="Z10" s="132">
        <v>41923744</v>
      </c>
      <c r="AA10" s="132">
        <v>41923744</v>
      </c>
      <c r="AB10" s="133"/>
    </row>
    <row r="11" spans="1:28" ht="24" customHeight="1" x14ac:dyDescent="0.25">
      <c r="A11" s="7" t="s">
        <v>33</v>
      </c>
      <c r="B11" s="8" t="s">
        <v>34</v>
      </c>
      <c r="C11" s="9" t="s">
        <v>56</v>
      </c>
      <c r="D11" s="7" t="s">
        <v>36</v>
      </c>
      <c r="E11" s="7" t="s">
        <v>57</v>
      </c>
      <c r="F11" s="7" t="s">
        <v>37</v>
      </c>
      <c r="G11" s="7"/>
      <c r="H11" s="7"/>
      <c r="I11" s="7"/>
      <c r="J11" s="7"/>
      <c r="K11" s="7"/>
      <c r="L11" s="7"/>
      <c r="M11" s="7" t="s">
        <v>38</v>
      </c>
      <c r="N11" s="7" t="s">
        <v>39</v>
      </c>
      <c r="O11" s="7" t="s">
        <v>40</v>
      </c>
      <c r="P11" s="8" t="s">
        <v>58</v>
      </c>
      <c r="Q11" s="10">
        <v>2000000</v>
      </c>
      <c r="R11" s="10">
        <v>0</v>
      </c>
      <c r="S11" s="10">
        <v>0</v>
      </c>
      <c r="T11" s="10">
        <v>2000000</v>
      </c>
      <c r="U11" s="10">
        <v>0</v>
      </c>
      <c r="V11" s="10">
        <v>539000</v>
      </c>
      <c r="W11" s="10">
        <v>1461000</v>
      </c>
      <c r="X11" s="10">
        <v>539000</v>
      </c>
      <c r="Y11" s="10">
        <v>539000</v>
      </c>
      <c r="Z11" s="10">
        <v>539000</v>
      </c>
      <c r="AA11" s="10">
        <v>539000</v>
      </c>
    </row>
    <row r="12" spans="1:28" ht="24" customHeight="1" x14ac:dyDescent="0.25">
      <c r="A12" s="7" t="s">
        <v>33</v>
      </c>
      <c r="B12" s="8" t="s">
        <v>34</v>
      </c>
      <c r="C12" s="9" t="s">
        <v>59</v>
      </c>
      <c r="D12" s="7" t="s">
        <v>36</v>
      </c>
      <c r="E12" s="7" t="s">
        <v>57</v>
      </c>
      <c r="F12" s="7" t="s">
        <v>53</v>
      </c>
      <c r="G12" s="7" t="s">
        <v>37</v>
      </c>
      <c r="H12" s="7"/>
      <c r="I12" s="7"/>
      <c r="J12" s="7"/>
      <c r="K12" s="7"/>
      <c r="L12" s="7"/>
      <c r="M12" s="7" t="s">
        <v>38</v>
      </c>
      <c r="N12" s="7" t="s">
        <v>60</v>
      </c>
      <c r="O12" s="7" t="s">
        <v>61</v>
      </c>
      <c r="P12" s="8" t="s">
        <v>62</v>
      </c>
      <c r="Q12" s="10">
        <v>502000000</v>
      </c>
      <c r="R12" s="10">
        <v>0</v>
      </c>
      <c r="S12" s="10">
        <v>0</v>
      </c>
      <c r="T12" s="10">
        <v>502000000</v>
      </c>
      <c r="U12" s="10">
        <v>0</v>
      </c>
      <c r="V12" s="10">
        <v>0</v>
      </c>
      <c r="W12" s="10">
        <v>502000000</v>
      </c>
      <c r="X12" s="10">
        <v>0</v>
      </c>
      <c r="Y12" s="10">
        <v>0</v>
      </c>
      <c r="Z12" s="10">
        <v>0</v>
      </c>
      <c r="AA12" s="10">
        <v>0</v>
      </c>
    </row>
    <row r="13" spans="1:28" ht="24" customHeight="1" x14ac:dyDescent="0.25">
      <c r="A13" s="124" t="s">
        <v>33</v>
      </c>
      <c r="B13" s="125" t="s">
        <v>34</v>
      </c>
      <c r="C13" s="126" t="s">
        <v>63</v>
      </c>
      <c r="D13" s="124" t="s">
        <v>64</v>
      </c>
      <c r="E13" s="124" t="s">
        <v>39</v>
      </c>
      <c r="F13" s="124" t="s">
        <v>53</v>
      </c>
      <c r="G13" s="124" t="s">
        <v>37</v>
      </c>
      <c r="H13" s="124"/>
      <c r="I13" s="124"/>
      <c r="J13" s="124"/>
      <c r="K13" s="124"/>
      <c r="L13" s="124"/>
      <c r="M13" s="124" t="s">
        <v>38</v>
      </c>
      <c r="N13" s="124" t="s">
        <v>60</v>
      </c>
      <c r="O13" s="124" t="s">
        <v>40</v>
      </c>
      <c r="P13" s="125" t="s">
        <v>65</v>
      </c>
      <c r="Q13" s="127">
        <v>17522815</v>
      </c>
      <c r="R13" s="127">
        <v>0</v>
      </c>
      <c r="S13" s="127">
        <v>0</v>
      </c>
      <c r="T13" s="127">
        <v>17522815</v>
      </c>
      <c r="U13" s="127">
        <v>0</v>
      </c>
      <c r="V13" s="127">
        <v>17522815</v>
      </c>
      <c r="W13" s="127">
        <v>0</v>
      </c>
      <c r="X13" s="127">
        <v>17522815</v>
      </c>
      <c r="Y13" s="127">
        <v>17522815</v>
      </c>
      <c r="Z13" s="127">
        <v>17522815</v>
      </c>
      <c r="AA13" s="127">
        <v>17522815</v>
      </c>
    </row>
    <row r="14" spans="1:28" ht="24" customHeight="1" x14ac:dyDescent="0.25">
      <c r="A14" s="176" t="s">
        <v>33</v>
      </c>
      <c r="B14" s="177" t="s">
        <v>34</v>
      </c>
      <c r="C14" s="178" t="s">
        <v>66</v>
      </c>
      <c r="D14" s="176" t="s">
        <v>67</v>
      </c>
      <c r="E14" s="176" t="s">
        <v>68</v>
      </c>
      <c r="F14" s="176" t="s">
        <v>69</v>
      </c>
      <c r="G14" s="176" t="s">
        <v>70</v>
      </c>
      <c r="H14" s="176"/>
      <c r="I14" s="176"/>
      <c r="J14" s="176"/>
      <c r="K14" s="176"/>
      <c r="L14" s="176"/>
      <c r="M14" s="176" t="s">
        <v>38</v>
      </c>
      <c r="N14" s="176" t="s">
        <v>60</v>
      </c>
      <c r="O14" s="176" t="s">
        <v>40</v>
      </c>
      <c r="P14" s="177" t="s">
        <v>71</v>
      </c>
      <c r="Q14" s="179">
        <v>1500000000</v>
      </c>
      <c r="R14" s="179">
        <v>0</v>
      </c>
      <c r="S14" s="179">
        <v>0</v>
      </c>
      <c r="T14" s="179">
        <v>1500000000</v>
      </c>
      <c r="U14" s="179">
        <v>0</v>
      </c>
      <c r="V14" s="179">
        <v>1500000000</v>
      </c>
      <c r="W14" s="179">
        <v>0</v>
      </c>
      <c r="X14" s="179">
        <v>1499042500</v>
      </c>
      <c r="Y14" s="179">
        <v>915396250</v>
      </c>
      <c r="Z14" s="179">
        <v>915396250</v>
      </c>
      <c r="AA14" s="179">
        <v>915396250</v>
      </c>
    </row>
    <row r="15" spans="1:28" ht="24" customHeight="1" x14ac:dyDescent="0.25">
      <c r="A15" s="164" t="s">
        <v>33</v>
      </c>
      <c r="B15" s="165" t="s">
        <v>34</v>
      </c>
      <c r="C15" s="166" t="s">
        <v>72</v>
      </c>
      <c r="D15" s="164" t="s">
        <v>67</v>
      </c>
      <c r="E15" s="164" t="s">
        <v>68</v>
      </c>
      <c r="F15" s="164" t="s">
        <v>69</v>
      </c>
      <c r="G15" s="164" t="s">
        <v>73</v>
      </c>
      <c r="H15" s="164"/>
      <c r="I15" s="164"/>
      <c r="J15" s="164"/>
      <c r="K15" s="164"/>
      <c r="L15" s="164"/>
      <c r="M15" s="164" t="s">
        <v>74</v>
      </c>
      <c r="N15" s="164" t="s">
        <v>75</v>
      </c>
      <c r="O15" s="164" t="s">
        <v>40</v>
      </c>
      <c r="P15" s="165" t="s">
        <v>76</v>
      </c>
      <c r="Q15" s="167">
        <v>92102500000</v>
      </c>
      <c r="R15" s="167">
        <v>0</v>
      </c>
      <c r="S15" s="167">
        <v>20014246644</v>
      </c>
      <c r="T15" s="167">
        <v>72088253356</v>
      </c>
      <c r="U15" s="167">
        <v>72088253356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</row>
    <row r="16" spans="1:28" ht="24" customHeight="1" x14ac:dyDescent="0.25">
      <c r="A16" s="168" t="s">
        <v>33</v>
      </c>
      <c r="B16" s="169" t="s">
        <v>34</v>
      </c>
      <c r="C16" s="170" t="s">
        <v>77</v>
      </c>
      <c r="D16" s="168" t="s">
        <v>67</v>
      </c>
      <c r="E16" s="168" t="s">
        <v>68</v>
      </c>
      <c r="F16" s="168" t="s">
        <v>69</v>
      </c>
      <c r="G16" s="168" t="s">
        <v>78</v>
      </c>
      <c r="H16" s="168"/>
      <c r="I16" s="168"/>
      <c r="J16" s="168"/>
      <c r="K16" s="168"/>
      <c r="L16" s="168"/>
      <c r="M16" s="168" t="s">
        <v>74</v>
      </c>
      <c r="N16" s="168" t="s">
        <v>75</v>
      </c>
      <c r="O16" s="168" t="s">
        <v>40</v>
      </c>
      <c r="P16" s="169" t="s">
        <v>79</v>
      </c>
      <c r="Q16" s="171">
        <v>13466700000</v>
      </c>
      <c r="R16" s="171">
        <v>0</v>
      </c>
      <c r="S16" s="171">
        <v>0</v>
      </c>
      <c r="T16" s="171">
        <v>13466700000</v>
      </c>
      <c r="U16" s="171">
        <v>0</v>
      </c>
      <c r="V16" s="171">
        <v>10920231246.42</v>
      </c>
      <c r="W16" s="171">
        <v>2546468753.5799999</v>
      </c>
      <c r="X16" s="171">
        <v>9833173322.4500008</v>
      </c>
      <c r="Y16" s="171">
        <v>3640758336.27</v>
      </c>
      <c r="Z16" s="171">
        <v>3640758336.27</v>
      </c>
      <c r="AA16" s="171">
        <v>3640758336.27</v>
      </c>
    </row>
    <row r="17" spans="1:27" ht="24" customHeight="1" x14ac:dyDescent="0.25">
      <c r="A17" s="119" t="s">
        <v>33</v>
      </c>
      <c r="B17" s="120" t="s">
        <v>34</v>
      </c>
      <c r="C17" s="121" t="s">
        <v>80</v>
      </c>
      <c r="D17" s="119" t="s">
        <v>67</v>
      </c>
      <c r="E17" s="119" t="s">
        <v>68</v>
      </c>
      <c r="F17" s="119" t="s">
        <v>69</v>
      </c>
      <c r="G17" s="119" t="s">
        <v>39</v>
      </c>
      <c r="H17" s="119"/>
      <c r="I17" s="119"/>
      <c r="J17" s="119"/>
      <c r="K17" s="119"/>
      <c r="L17" s="119"/>
      <c r="M17" s="119" t="s">
        <v>38</v>
      </c>
      <c r="N17" s="119" t="s">
        <v>60</v>
      </c>
      <c r="O17" s="119" t="s">
        <v>40</v>
      </c>
      <c r="P17" s="120" t="s">
        <v>81</v>
      </c>
      <c r="Q17" s="122">
        <v>950000000</v>
      </c>
      <c r="R17" s="122">
        <v>0</v>
      </c>
      <c r="S17" s="122">
        <v>0</v>
      </c>
      <c r="T17" s="122">
        <v>950000000</v>
      </c>
      <c r="U17" s="122">
        <v>0</v>
      </c>
      <c r="V17" s="122">
        <v>942805899.67999995</v>
      </c>
      <c r="W17" s="122">
        <v>7194100.3200000003</v>
      </c>
      <c r="X17" s="122">
        <v>922432200.84000003</v>
      </c>
      <c r="Y17" s="122">
        <v>695355116</v>
      </c>
      <c r="Z17" s="122">
        <v>695355116</v>
      </c>
      <c r="AA17" s="122">
        <v>684355116</v>
      </c>
    </row>
    <row r="18" spans="1:27" ht="24" customHeight="1" x14ac:dyDescent="0.25">
      <c r="A18" s="172" t="s">
        <v>33</v>
      </c>
      <c r="B18" s="173" t="s">
        <v>34</v>
      </c>
      <c r="C18" s="174" t="s">
        <v>82</v>
      </c>
      <c r="D18" s="172" t="s">
        <v>67</v>
      </c>
      <c r="E18" s="172" t="s">
        <v>68</v>
      </c>
      <c r="F18" s="172" t="s">
        <v>69</v>
      </c>
      <c r="G18" s="172" t="s">
        <v>60</v>
      </c>
      <c r="H18" s="172"/>
      <c r="I18" s="172"/>
      <c r="J18" s="172"/>
      <c r="K18" s="172"/>
      <c r="L18" s="172"/>
      <c r="M18" s="172" t="s">
        <v>38</v>
      </c>
      <c r="N18" s="172" t="s">
        <v>60</v>
      </c>
      <c r="O18" s="172" t="s">
        <v>40</v>
      </c>
      <c r="P18" s="173" t="s">
        <v>83</v>
      </c>
      <c r="Q18" s="175">
        <v>750000000</v>
      </c>
      <c r="R18" s="175">
        <v>0</v>
      </c>
      <c r="S18" s="175">
        <v>0</v>
      </c>
      <c r="T18" s="175">
        <v>750000000</v>
      </c>
      <c r="U18" s="175">
        <v>0</v>
      </c>
      <c r="V18" s="175">
        <v>750000000</v>
      </c>
      <c r="W18" s="175">
        <v>0</v>
      </c>
      <c r="X18" s="175">
        <v>748796666</v>
      </c>
      <c r="Y18" s="175">
        <v>624387054</v>
      </c>
      <c r="Z18" s="175">
        <v>624387054</v>
      </c>
      <c r="AA18" s="175">
        <v>613087054</v>
      </c>
    </row>
    <row r="19" spans="1:27" s="35" customFormat="1" x14ac:dyDescent="0.25">
      <c r="A19" s="14" t="s">
        <v>1</v>
      </c>
      <c r="B19" s="15" t="s">
        <v>1</v>
      </c>
      <c r="C19" s="16" t="s">
        <v>1</v>
      </c>
      <c r="D19" s="14" t="s">
        <v>1</v>
      </c>
      <c r="E19" s="14" t="s">
        <v>1</v>
      </c>
      <c r="F19" s="14" t="s">
        <v>1</v>
      </c>
      <c r="G19" s="14" t="s">
        <v>1</v>
      </c>
      <c r="H19" s="14" t="s">
        <v>1</v>
      </c>
      <c r="I19" s="14" t="s">
        <v>1</v>
      </c>
      <c r="J19" s="14" t="s">
        <v>1</v>
      </c>
      <c r="K19" s="14" t="s">
        <v>1</v>
      </c>
      <c r="L19" s="14" t="s">
        <v>1</v>
      </c>
      <c r="M19" s="14" t="s">
        <v>1</v>
      </c>
      <c r="N19" s="14" t="s">
        <v>1</v>
      </c>
      <c r="O19" s="14" t="s">
        <v>1</v>
      </c>
      <c r="P19" s="15" t="s">
        <v>1</v>
      </c>
      <c r="Q19" s="17">
        <v>143976722815</v>
      </c>
      <c r="R19" s="17">
        <v>207000000</v>
      </c>
      <c r="S19" s="17">
        <v>20014246644</v>
      </c>
      <c r="T19" s="17">
        <v>124169476171</v>
      </c>
      <c r="U19" s="17">
        <v>72088253356</v>
      </c>
      <c r="V19" s="17">
        <v>48000138187.290001</v>
      </c>
      <c r="W19" s="17">
        <v>4081084627.71</v>
      </c>
      <c r="X19" s="17">
        <v>43795035565.099998</v>
      </c>
      <c r="Y19" s="17">
        <v>34102873800.290001</v>
      </c>
      <c r="Z19" s="17">
        <v>34102873800.290001</v>
      </c>
      <c r="AA19" s="17">
        <v>33913663270.880001</v>
      </c>
    </row>
    <row r="20" spans="1:27" x14ac:dyDescent="0.25">
      <c r="A20" s="2" t="s">
        <v>1</v>
      </c>
      <c r="B20" s="3" t="s">
        <v>1</v>
      </c>
      <c r="C20" s="4" t="s">
        <v>1</v>
      </c>
      <c r="D20" s="2" t="s">
        <v>1</v>
      </c>
      <c r="E20" s="2" t="s">
        <v>1</v>
      </c>
      <c r="F20" s="2" t="s">
        <v>1</v>
      </c>
      <c r="G20" s="2" t="s">
        <v>1</v>
      </c>
      <c r="H20" s="2" t="s">
        <v>1</v>
      </c>
      <c r="I20" s="2" t="s">
        <v>1</v>
      </c>
      <c r="J20" s="2" t="s">
        <v>1</v>
      </c>
      <c r="K20" s="2" t="s">
        <v>1</v>
      </c>
      <c r="L20" s="2" t="s">
        <v>1</v>
      </c>
      <c r="M20" s="2" t="s">
        <v>1</v>
      </c>
      <c r="N20" s="2" t="s">
        <v>1</v>
      </c>
      <c r="O20" s="2" t="s">
        <v>1</v>
      </c>
      <c r="P20" s="5" t="s">
        <v>1</v>
      </c>
      <c r="Q20" s="6" t="s">
        <v>1</v>
      </c>
      <c r="R20" s="6" t="s">
        <v>1</v>
      </c>
      <c r="S20" s="6" t="s">
        <v>1</v>
      </c>
      <c r="T20" s="6" t="s">
        <v>1</v>
      </c>
      <c r="U20" s="6" t="s">
        <v>1</v>
      </c>
      <c r="V20" s="6" t="s">
        <v>1</v>
      </c>
      <c r="W20" s="6" t="s">
        <v>1</v>
      </c>
      <c r="X20" s="6" t="s">
        <v>1</v>
      </c>
      <c r="Y20" s="6" t="s">
        <v>1</v>
      </c>
      <c r="Z20" s="6" t="s">
        <v>1</v>
      </c>
      <c r="AA20" s="6" t="s">
        <v>1</v>
      </c>
    </row>
    <row r="21" spans="1:27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topLeftCell="C3" zoomScale="115" zoomScaleNormal="115" workbookViewId="0">
      <pane ySplit="1245" topLeftCell="A40" activePane="bottomLeft"/>
      <selection activeCell="B3" sqref="B3"/>
      <selection pane="bottomLeft" activeCell="C44" sqref="A44:XFD44"/>
    </sheetView>
  </sheetViews>
  <sheetFormatPr baseColWidth="10" defaultRowHeight="15" x14ac:dyDescent="0.25"/>
  <cols>
    <col min="1" max="1" width="9.42578125" bestFit="1" customWidth="1"/>
    <col min="2" max="2" width="15" customWidth="1"/>
    <col min="3" max="3" width="13.85546875" customWidth="1"/>
    <col min="4" max="11" width="5.42578125" hidden="1" customWidth="1"/>
    <col min="12" max="12" width="7" hidden="1" customWidth="1"/>
    <col min="13" max="13" width="7.5703125" bestFit="1" customWidth="1"/>
    <col min="14" max="14" width="4.42578125" bestFit="1" customWidth="1"/>
    <col min="15" max="15" width="3.85546875" bestFit="1" customWidth="1"/>
    <col min="16" max="16" width="18.5703125" customWidth="1"/>
    <col min="17" max="19" width="18.85546875" hidden="1" customWidth="1"/>
    <col min="20" max="20" width="15.140625" bestFit="1" customWidth="1"/>
    <col min="21" max="21" width="15.42578125" hidden="1" customWidth="1"/>
    <col min="22" max="22" width="18.85546875" customWidth="1"/>
    <col min="23" max="23" width="15.5703125" style="108" bestFit="1" customWidth="1"/>
    <col min="24" max="25" width="15.140625" bestFit="1" customWidth="1"/>
    <col min="26" max="26" width="15.140625" hidden="1" customWidth="1"/>
    <col min="27" max="27" width="15.140625" bestFit="1" customWidth="1"/>
    <col min="28" max="28" width="0" hidden="1" customWidth="1"/>
    <col min="29" max="29" width="14.140625" bestFit="1" customWidth="1"/>
  </cols>
  <sheetData>
    <row r="1" spans="1:27" x14ac:dyDescent="0.25">
      <c r="A1" s="11" t="s">
        <v>0</v>
      </c>
      <c r="B1" s="11">
        <v>2023</v>
      </c>
      <c r="C1" s="1" t="s">
        <v>1</v>
      </c>
      <c r="D1" s="1" t="s">
        <v>1</v>
      </c>
      <c r="E1" s="1" t="s">
        <v>1</v>
      </c>
      <c r="F1" s="1" t="s">
        <v>1</v>
      </c>
      <c r="G1" s="1" t="s">
        <v>1</v>
      </c>
      <c r="H1" s="1" t="s">
        <v>1</v>
      </c>
      <c r="I1" s="1" t="s">
        <v>1</v>
      </c>
      <c r="J1" s="1" t="s">
        <v>1</v>
      </c>
      <c r="K1" s="1" t="s">
        <v>1</v>
      </c>
      <c r="L1" s="1" t="s">
        <v>1</v>
      </c>
      <c r="M1" s="1" t="s">
        <v>1</v>
      </c>
      <c r="N1" s="1" t="s">
        <v>1</v>
      </c>
      <c r="O1" s="1" t="s">
        <v>1</v>
      </c>
      <c r="P1" s="1" t="s">
        <v>1</v>
      </c>
      <c r="Q1" s="1" t="s">
        <v>1</v>
      </c>
      <c r="R1" s="1" t="s">
        <v>1</v>
      </c>
      <c r="S1" s="1" t="s">
        <v>1</v>
      </c>
      <c r="T1" s="1" t="s">
        <v>1</v>
      </c>
      <c r="U1" s="1" t="s">
        <v>1</v>
      </c>
      <c r="V1" s="1" t="s">
        <v>1</v>
      </c>
      <c r="W1" s="102" t="s">
        <v>1</v>
      </c>
      <c r="X1" s="1" t="s">
        <v>1</v>
      </c>
      <c r="Y1" s="1" t="s">
        <v>1</v>
      </c>
      <c r="Z1" s="1" t="s">
        <v>1</v>
      </c>
      <c r="AA1" s="1" t="s">
        <v>1</v>
      </c>
    </row>
    <row r="2" spans="1:27" x14ac:dyDescent="0.25">
      <c r="A2" s="11" t="s">
        <v>2</v>
      </c>
      <c r="B2" s="11" t="s">
        <v>3</v>
      </c>
      <c r="C2" s="1" t="s">
        <v>1</v>
      </c>
      <c r="D2" s="1" t="s">
        <v>1</v>
      </c>
      <c r="E2" s="1" t="s">
        <v>1</v>
      </c>
      <c r="F2" s="1" t="s">
        <v>1</v>
      </c>
      <c r="G2" s="1" t="s">
        <v>1</v>
      </c>
      <c r="H2" s="1" t="s">
        <v>1</v>
      </c>
      <c r="I2" s="1" t="s">
        <v>1</v>
      </c>
      <c r="J2" s="1" t="s">
        <v>1</v>
      </c>
      <c r="K2" s="1" t="s">
        <v>1</v>
      </c>
      <c r="L2" s="1" t="s">
        <v>1</v>
      </c>
      <c r="M2" s="1" t="s">
        <v>1</v>
      </c>
      <c r="N2" s="1" t="s">
        <v>1</v>
      </c>
      <c r="O2" s="1" t="s">
        <v>1</v>
      </c>
      <c r="P2" s="1" t="s">
        <v>1</v>
      </c>
      <c r="Q2" s="1" t="s">
        <v>1</v>
      </c>
      <c r="R2" s="1" t="s">
        <v>1</v>
      </c>
      <c r="S2" s="1" t="s">
        <v>1</v>
      </c>
      <c r="T2" s="1" t="s">
        <v>1</v>
      </c>
      <c r="U2" s="1" t="s">
        <v>1</v>
      </c>
      <c r="V2" s="1" t="s">
        <v>1</v>
      </c>
      <c r="W2" s="102" t="s">
        <v>1</v>
      </c>
      <c r="X2" s="1" t="s">
        <v>1</v>
      </c>
      <c r="Y2" s="1" t="s">
        <v>1</v>
      </c>
      <c r="Z2" s="1" t="s">
        <v>1</v>
      </c>
      <c r="AA2" s="1" t="s">
        <v>1</v>
      </c>
    </row>
    <row r="3" spans="1:27" x14ac:dyDescent="0.25">
      <c r="A3" s="13" t="s">
        <v>4</v>
      </c>
      <c r="B3" s="13" t="s">
        <v>5</v>
      </c>
      <c r="C3" s="1" t="s">
        <v>1</v>
      </c>
      <c r="D3" s="1" t="s">
        <v>1</v>
      </c>
      <c r="E3" s="1" t="s">
        <v>1</v>
      </c>
      <c r="F3" s="1" t="s">
        <v>1</v>
      </c>
      <c r="G3" s="1" t="s">
        <v>1</v>
      </c>
      <c r="H3" s="1" t="s">
        <v>1</v>
      </c>
      <c r="I3" s="1" t="s">
        <v>1</v>
      </c>
      <c r="J3" s="1" t="s">
        <v>1</v>
      </c>
      <c r="K3" s="1" t="s">
        <v>1</v>
      </c>
      <c r="L3" s="1" t="s">
        <v>1</v>
      </c>
      <c r="M3" s="1" t="s">
        <v>1</v>
      </c>
      <c r="N3" s="1" t="s">
        <v>1</v>
      </c>
      <c r="O3" s="1" t="s">
        <v>1</v>
      </c>
      <c r="P3" s="1" t="s">
        <v>1</v>
      </c>
      <c r="Q3" s="1" t="s">
        <v>1</v>
      </c>
      <c r="R3" s="1" t="s">
        <v>1</v>
      </c>
      <c r="S3" s="1" t="s">
        <v>1</v>
      </c>
      <c r="T3" s="1" t="s">
        <v>1</v>
      </c>
      <c r="U3" s="1" t="s">
        <v>1</v>
      </c>
      <c r="V3" s="1" t="s">
        <v>1</v>
      </c>
      <c r="W3" s="102" t="s">
        <v>1</v>
      </c>
      <c r="X3" s="1" t="s">
        <v>1</v>
      </c>
      <c r="Y3" s="1" t="s">
        <v>1</v>
      </c>
      <c r="Z3" s="1" t="s">
        <v>1</v>
      </c>
      <c r="AA3" s="36">
        <v>45230</v>
      </c>
    </row>
    <row r="4" spans="1:27" ht="24" customHeight="1" x14ac:dyDescent="0.25">
      <c r="A4" s="11" t="s">
        <v>6</v>
      </c>
      <c r="B4" s="11" t="s">
        <v>7</v>
      </c>
      <c r="C4" s="11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17</v>
      </c>
      <c r="M4" s="11" t="s">
        <v>18</v>
      </c>
      <c r="N4" s="11" t="s">
        <v>19</v>
      </c>
      <c r="O4" s="11" t="s">
        <v>20</v>
      </c>
      <c r="P4" s="11" t="s">
        <v>21</v>
      </c>
      <c r="Q4" s="11" t="s">
        <v>22</v>
      </c>
      <c r="R4" s="11" t="s">
        <v>23</v>
      </c>
      <c r="S4" s="11" t="s">
        <v>24</v>
      </c>
      <c r="T4" s="11" t="s">
        <v>25</v>
      </c>
      <c r="U4" s="11" t="s">
        <v>26</v>
      </c>
      <c r="V4" s="11" t="s">
        <v>27</v>
      </c>
      <c r="W4" s="103" t="s">
        <v>28</v>
      </c>
      <c r="X4" s="11" t="s">
        <v>29</v>
      </c>
      <c r="Y4" s="11" t="s">
        <v>30</v>
      </c>
      <c r="Z4" s="11" t="s">
        <v>31</v>
      </c>
      <c r="AA4" s="11" t="s">
        <v>32</v>
      </c>
    </row>
    <row r="5" spans="1:27" ht="24" customHeight="1" x14ac:dyDescent="0.25">
      <c r="A5" s="7" t="s">
        <v>33</v>
      </c>
      <c r="B5" s="8" t="s">
        <v>34</v>
      </c>
      <c r="C5" s="9" t="s">
        <v>84</v>
      </c>
      <c r="D5" s="7" t="s">
        <v>36</v>
      </c>
      <c r="E5" s="7" t="s">
        <v>37</v>
      </c>
      <c r="F5" s="7" t="s">
        <v>37</v>
      </c>
      <c r="G5" s="7" t="s">
        <v>37</v>
      </c>
      <c r="H5" s="7" t="s">
        <v>85</v>
      </c>
      <c r="I5" s="7" t="s">
        <v>85</v>
      </c>
      <c r="J5" s="7"/>
      <c r="K5" s="7"/>
      <c r="L5" s="7"/>
      <c r="M5" s="7" t="s">
        <v>38</v>
      </c>
      <c r="N5" s="7" t="s">
        <v>39</v>
      </c>
      <c r="O5" s="7" t="s">
        <v>40</v>
      </c>
      <c r="P5" s="8" t="s">
        <v>86</v>
      </c>
      <c r="Q5" s="10">
        <v>5300000000</v>
      </c>
      <c r="R5" s="10">
        <v>0</v>
      </c>
      <c r="S5" s="10">
        <v>0</v>
      </c>
      <c r="T5" s="10">
        <v>5300000000</v>
      </c>
      <c r="U5" s="10">
        <v>0</v>
      </c>
      <c r="V5" s="10">
        <v>5300000000</v>
      </c>
      <c r="W5" s="104">
        <v>0</v>
      </c>
      <c r="X5" s="10">
        <v>4702895023</v>
      </c>
      <c r="Y5" s="10">
        <v>4702895023</v>
      </c>
      <c r="Z5" s="10">
        <v>4702895023</v>
      </c>
      <c r="AA5" s="10">
        <v>4702895023</v>
      </c>
    </row>
    <row r="6" spans="1:27" ht="24" customHeight="1" x14ac:dyDescent="0.25">
      <c r="A6" s="7" t="s">
        <v>33</v>
      </c>
      <c r="B6" s="8" t="s">
        <v>34</v>
      </c>
      <c r="C6" s="9" t="s">
        <v>87</v>
      </c>
      <c r="D6" s="7" t="s">
        <v>36</v>
      </c>
      <c r="E6" s="7" t="s">
        <v>37</v>
      </c>
      <c r="F6" s="7" t="s">
        <v>37</v>
      </c>
      <c r="G6" s="7" t="s">
        <v>37</v>
      </c>
      <c r="H6" s="7" t="s">
        <v>85</v>
      </c>
      <c r="I6" s="7" t="s">
        <v>88</v>
      </c>
      <c r="J6" s="7"/>
      <c r="K6" s="7"/>
      <c r="L6" s="7"/>
      <c r="M6" s="7" t="s">
        <v>38</v>
      </c>
      <c r="N6" s="7" t="s">
        <v>39</v>
      </c>
      <c r="O6" s="7" t="s">
        <v>40</v>
      </c>
      <c r="P6" s="8" t="s">
        <v>89</v>
      </c>
      <c r="Q6" s="10">
        <v>500000000</v>
      </c>
      <c r="R6" s="10">
        <v>0</v>
      </c>
      <c r="S6" s="10">
        <v>0</v>
      </c>
      <c r="T6" s="10">
        <v>500000000</v>
      </c>
      <c r="U6" s="10">
        <v>0</v>
      </c>
      <c r="V6" s="10">
        <v>500000000</v>
      </c>
      <c r="W6" s="104">
        <v>0</v>
      </c>
      <c r="X6" s="10">
        <v>441999652</v>
      </c>
      <c r="Y6" s="10">
        <v>441999652</v>
      </c>
      <c r="Z6" s="10">
        <v>441999652</v>
      </c>
      <c r="AA6" s="10">
        <v>441999652</v>
      </c>
    </row>
    <row r="7" spans="1:27" ht="24" customHeight="1" x14ac:dyDescent="0.25">
      <c r="A7" s="7" t="s">
        <v>33</v>
      </c>
      <c r="B7" s="8" t="s">
        <v>34</v>
      </c>
      <c r="C7" s="9" t="s">
        <v>90</v>
      </c>
      <c r="D7" s="7" t="s">
        <v>36</v>
      </c>
      <c r="E7" s="7" t="s">
        <v>37</v>
      </c>
      <c r="F7" s="7" t="s">
        <v>37</v>
      </c>
      <c r="G7" s="7" t="s">
        <v>37</v>
      </c>
      <c r="H7" s="7" t="s">
        <v>85</v>
      </c>
      <c r="I7" s="7" t="s">
        <v>91</v>
      </c>
      <c r="J7" s="7"/>
      <c r="K7" s="7"/>
      <c r="L7" s="7"/>
      <c r="M7" s="7" t="s">
        <v>38</v>
      </c>
      <c r="N7" s="7" t="s">
        <v>39</v>
      </c>
      <c r="O7" s="7" t="s">
        <v>40</v>
      </c>
      <c r="P7" s="8" t="s">
        <v>92</v>
      </c>
      <c r="Q7" s="10">
        <v>7000000</v>
      </c>
      <c r="R7" s="10">
        <v>0</v>
      </c>
      <c r="S7" s="10">
        <v>0</v>
      </c>
      <c r="T7" s="10">
        <v>7000000</v>
      </c>
      <c r="U7" s="10">
        <v>0</v>
      </c>
      <c r="V7" s="10">
        <v>7000000</v>
      </c>
      <c r="W7" s="104">
        <v>0</v>
      </c>
      <c r="X7" s="10">
        <v>6162155</v>
      </c>
      <c r="Y7" s="10">
        <v>6162155</v>
      </c>
      <c r="Z7" s="10">
        <v>6162155</v>
      </c>
      <c r="AA7" s="10">
        <v>6162155</v>
      </c>
    </row>
    <row r="8" spans="1:27" ht="24" customHeight="1" x14ac:dyDescent="0.25">
      <c r="A8" s="7" t="s">
        <v>33</v>
      </c>
      <c r="B8" s="8" t="s">
        <v>34</v>
      </c>
      <c r="C8" s="9" t="s">
        <v>93</v>
      </c>
      <c r="D8" s="7" t="s">
        <v>36</v>
      </c>
      <c r="E8" s="7" t="s">
        <v>37</v>
      </c>
      <c r="F8" s="7" t="s">
        <v>37</v>
      </c>
      <c r="G8" s="7" t="s">
        <v>37</v>
      </c>
      <c r="H8" s="7" t="s">
        <v>85</v>
      </c>
      <c r="I8" s="7" t="s">
        <v>94</v>
      </c>
      <c r="J8" s="7"/>
      <c r="K8" s="7"/>
      <c r="L8" s="7"/>
      <c r="M8" s="7" t="s">
        <v>38</v>
      </c>
      <c r="N8" s="7" t="s">
        <v>39</v>
      </c>
      <c r="O8" s="7" t="s">
        <v>40</v>
      </c>
      <c r="P8" s="8" t="s">
        <v>95</v>
      </c>
      <c r="Q8" s="10">
        <v>10000000</v>
      </c>
      <c r="R8" s="10">
        <v>0</v>
      </c>
      <c r="S8" s="10">
        <v>0</v>
      </c>
      <c r="T8" s="10">
        <v>10000000</v>
      </c>
      <c r="U8" s="10">
        <v>0</v>
      </c>
      <c r="V8" s="10">
        <v>10000000</v>
      </c>
      <c r="W8" s="104">
        <v>0</v>
      </c>
      <c r="X8" s="10">
        <v>8978219</v>
      </c>
      <c r="Y8" s="10">
        <v>8978219</v>
      </c>
      <c r="Z8" s="10">
        <v>8978219</v>
      </c>
      <c r="AA8" s="10">
        <v>8978219</v>
      </c>
    </row>
    <row r="9" spans="1:27" ht="24" customHeight="1" x14ac:dyDescent="0.25">
      <c r="A9" s="7" t="s">
        <v>33</v>
      </c>
      <c r="B9" s="8" t="s">
        <v>34</v>
      </c>
      <c r="C9" s="9" t="s">
        <v>96</v>
      </c>
      <c r="D9" s="7" t="s">
        <v>36</v>
      </c>
      <c r="E9" s="7" t="s">
        <v>37</v>
      </c>
      <c r="F9" s="7" t="s">
        <v>37</v>
      </c>
      <c r="G9" s="7" t="s">
        <v>37</v>
      </c>
      <c r="H9" s="7" t="s">
        <v>85</v>
      </c>
      <c r="I9" s="7" t="s">
        <v>97</v>
      </c>
      <c r="J9" s="7"/>
      <c r="K9" s="7"/>
      <c r="L9" s="7"/>
      <c r="M9" s="7" t="s">
        <v>38</v>
      </c>
      <c r="N9" s="7" t="s">
        <v>39</v>
      </c>
      <c r="O9" s="7" t="s">
        <v>40</v>
      </c>
      <c r="P9" s="8" t="s">
        <v>98</v>
      </c>
      <c r="Q9" s="10">
        <v>300000000</v>
      </c>
      <c r="R9" s="10">
        <v>0</v>
      </c>
      <c r="S9" s="10">
        <v>0</v>
      </c>
      <c r="T9" s="10">
        <v>300000000</v>
      </c>
      <c r="U9" s="10">
        <v>0</v>
      </c>
      <c r="V9" s="10">
        <v>300000000</v>
      </c>
      <c r="W9" s="104">
        <v>0</v>
      </c>
      <c r="X9" s="10">
        <v>257318229</v>
      </c>
      <c r="Y9" s="10">
        <v>257318229</v>
      </c>
      <c r="Z9" s="10">
        <v>257318229</v>
      </c>
      <c r="AA9" s="10">
        <v>257318229</v>
      </c>
    </row>
    <row r="10" spans="1:27" ht="24" customHeight="1" x14ac:dyDescent="0.25">
      <c r="A10" s="7" t="s">
        <v>33</v>
      </c>
      <c r="B10" s="8" t="s">
        <v>34</v>
      </c>
      <c r="C10" s="9" t="s">
        <v>99</v>
      </c>
      <c r="D10" s="7" t="s">
        <v>36</v>
      </c>
      <c r="E10" s="7" t="s">
        <v>37</v>
      </c>
      <c r="F10" s="7" t="s">
        <v>37</v>
      </c>
      <c r="G10" s="7" t="s">
        <v>37</v>
      </c>
      <c r="H10" s="7" t="s">
        <v>85</v>
      </c>
      <c r="I10" s="7" t="s">
        <v>100</v>
      </c>
      <c r="J10" s="7"/>
      <c r="K10" s="7"/>
      <c r="L10" s="7"/>
      <c r="M10" s="7" t="s">
        <v>38</v>
      </c>
      <c r="N10" s="7" t="s">
        <v>39</v>
      </c>
      <c r="O10" s="7" t="s">
        <v>40</v>
      </c>
      <c r="P10" s="8" t="s">
        <v>101</v>
      </c>
      <c r="Q10" s="10">
        <v>187000000</v>
      </c>
      <c r="R10" s="10">
        <v>0</v>
      </c>
      <c r="S10" s="10">
        <v>0</v>
      </c>
      <c r="T10" s="10">
        <v>187000000</v>
      </c>
      <c r="U10" s="10">
        <v>0</v>
      </c>
      <c r="V10" s="10">
        <v>187000000</v>
      </c>
      <c r="W10" s="104">
        <v>0</v>
      </c>
      <c r="X10" s="10">
        <v>150498271</v>
      </c>
      <c r="Y10" s="10">
        <v>150498271</v>
      </c>
      <c r="Z10" s="10">
        <v>150498271</v>
      </c>
      <c r="AA10" s="10">
        <v>150498271</v>
      </c>
    </row>
    <row r="11" spans="1:27" ht="24" customHeight="1" x14ac:dyDescent="0.25">
      <c r="A11" s="7" t="s">
        <v>33</v>
      </c>
      <c r="B11" s="8" t="s">
        <v>34</v>
      </c>
      <c r="C11" s="9" t="s">
        <v>102</v>
      </c>
      <c r="D11" s="7" t="s">
        <v>36</v>
      </c>
      <c r="E11" s="7" t="s">
        <v>37</v>
      </c>
      <c r="F11" s="7" t="s">
        <v>37</v>
      </c>
      <c r="G11" s="7" t="s">
        <v>37</v>
      </c>
      <c r="H11" s="7" t="s">
        <v>85</v>
      </c>
      <c r="I11" s="7" t="s">
        <v>103</v>
      </c>
      <c r="J11" s="7"/>
      <c r="K11" s="7"/>
      <c r="L11" s="7"/>
      <c r="M11" s="7" t="s">
        <v>38</v>
      </c>
      <c r="N11" s="7" t="s">
        <v>39</v>
      </c>
      <c r="O11" s="7" t="s">
        <v>40</v>
      </c>
      <c r="P11" s="8" t="s">
        <v>104</v>
      </c>
      <c r="Q11" s="10">
        <v>25000000</v>
      </c>
      <c r="R11" s="10">
        <v>0</v>
      </c>
      <c r="S11" s="10">
        <v>0</v>
      </c>
      <c r="T11" s="10">
        <v>25000000</v>
      </c>
      <c r="U11" s="10">
        <v>0</v>
      </c>
      <c r="V11" s="10">
        <v>25000000</v>
      </c>
      <c r="W11" s="104">
        <v>0</v>
      </c>
      <c r="X11" s="10">
        <v>21700903</v>
      </c>
      <c r="Y11" s="10">
        <v>21700903</v>
      </c>
      <c r="Z11" s="10">
        <v>21700903</v>
      </c>
      <c r="AA11" s="10">
        <v>21700903</v>
      </c>
    </row>
    <row r="12" spans="1:27" ht="24" customHeight="1" x14ac:dyDescent="0.25">
      <c r="A12" s="7" t="s">
        <v>33</v>
      </c>
      <c r="B12" s="8" t="s">
        <v>34</v>
      </c>
      <c r="C12" s="9" t="s">
        <v>105</v>
      </c>
      <c r="D12" s="7" t="s">
        <v>36</v>
      </c>
      <c r="E12" s="7" t="s">
        <v>37</v>
      </c>
      <c r="F12" s="7" t="s">
        <v>37</v>
      </c>
      <c r="G12" s="7" t="s">
        <v>37</v>
      </c>
      <c r="H12" s="7" t="s">
        <v>85</v>
      </c>
      <c r="I12" s="7" t="s">
        <v>106</v>
      </c>
      <c r="J12" s="7"/>
      <c r="K12" s="7"/>
      <c r="L12" s="7"/>
      <c r="M12" s="7" t="s">
        <v>38</v>
      </c>
      <c r="N12" s="7" t="s">
        <v>39</v>
      </c>
      <c r="O12" s="7" t="s">
        <v>40</v>
      </c>
      <c r="P12" s="8" t="s">
        <v>107</v>
      </c>
      <c r="Q12" s="10">
        <v>550000000</v>
      </c>
      <c r="R12" s="10">
        <v>0</v>
      </c>
      <c r="S12" s="10">
        <v>0</v>
      </c>
      <c r="T12" s="10">
        <v>550000000</v>
      </c>
      <c r="U12" s="10">
        <v>0</v>
      </c>
      <c r="V12" s="10">
        <v>550000000</v>
      </c>
      <c r="W12" s="104">
        <v>0</v>
      </c>
      <c r="X12" s="10">
        <v>40779100</v>
      </c>
      <c r="Y12" s="10">
        <v>40779100</v>
      </c>
      <c r="Z12" s="10">
        <v>40779100</v>
      </c>
      <c r="AA12" s="10">
        <v>40779100</v>
      </c>
    </row>
    <row r="13" spans="1:27" ht="24" customHeight="1" x14ac:dyDescent="0.25">
      <c r="A13" s="7" t="s">
        <v>33</v>
      </c>
      <c r="B13" s="8" t="s">
        <v>34</v>
      </c>
      <c r="C13" s="9" t="s">
        <v>108</v>
      </c>
      <c r="D13" s="7" t="s">
        <v>36</v>
      </c>
      <c r="E13" s="7" t="s">
        <v>37</v>
      </c>
      <c r="F13" s="7" t="s">
        <v>37</v>
      </c>
      <c r="G13" s="7" t="s">
        <v>37</v>
      </c>
      <c r="H13" s="7" t="s">
        <v>85</v>
      </c>
      <c r="I13" s="7" t="s">
        <v>109</v>
      </c>
      <c r="J13" s="7"/>
      <c r="K13" s="7"/>
      <c r="L13" s="7"/>
      <c r="M13" s="7" t="s">
        <v>38</v>
      </c>
      <c r="N13" s="7" t="s">
        <v>39</v>
      </c>
      <c r="O13" s="7" t="s">
        <v>40</v>
      </c>
      <c r="P13" s="8" t="s">
        <v>110</v>
      </c>
      <c r="Q13" s="10">
        <v>300000000</v>
      </c>
      <c r="R13" s="10">
        <v>0</v>
      </c>
      <c r="S13" s="10">
        <v>0</v>
      </c>
      <c r="T13" s="10">
        <v>300000000</v>
      </c>
      <c r="U13" s="10">
        <v>0</v>
      </c>
      <c r="V13" s="10">
        <v>300000000</v>
      </c>
      <c r="W13" s="104">
        <v>0</v>
      </c>
      <c r="X13" s="10">
        <v>205058365</v>
      </c>
      <c r="Y13" s="10">
        <v>205058365</v>
      </c>
      <c r="Z13" s="10">
        <v>205058365</v>
      </c>
      <c r="AA13" s="10">
        <v>205058365</v>
      </c>
    </row>
    <row r="14" spans="1:27" ht="24" customHeight="1" x14ac:dyDescent="0.25">
      <c r="A14" s="7" t="s">
        <v>33</v>
      </c>
      <c r="B14" s="8" t="s">
        <v>34</v>
      </c>
      <c r="C14" s="9" t="s">
        <v>111</v>
      </c>
      <c r="D14" s="7" t="s">
        <v>36</v>
      </c>
      <c r="E14" s="7" t="s">
        <v>37</v>
      </c>
      <c r="F14" s="7" t="s">
        <v>37</v>
      </c>
      <c r="G14" s="7" t="s">
        <v>43</v>
      </c>
      <c r="H14" s="7" t="s">
        <v>85</v>
      </c>
      <c r="I14" s="7"/>
      <c r="J14" s="7"/>
      <c r="K14" s="7"/>
      <c r="L14" s="7"/>
      <c r="M14" s="7" t="s">
        <v>38</v>
      </c>
      <c r="N14" s="7" t="s">
        <v>39</v>
      </c>
      <c r="O14" s="7" t="s">
        <v>40</v>
      </c>
      <c r="P14" s="8" t="s">
        <v>112</v>
      </c>
      <c r="Q14" s="10">
        <v>751000000</v>
      </c>
      <c r="R14" s="10">
        <v>0</v>
      </c>
      <c r="S14" s="10">
        <v>0</v>
      </c>
      <c r="T14" s="10">
        <v>751000000</v>
      </c>
      <c r="U14" s="10">
        <v>0</v>
      </c>
      <c r="V14" s="10">
        <v>751000000</v>
      </c>
      <c r="W14" s="104">
        <v>0</v>
      </c>
      <c r="X14" s="10">
        <v>670711657</v>
      </c>
      <c r="Y14" s="10">
        <v>670711657</v>
      </c>
      <c r="Z14" s="10">
        <v>670711657</v>
      </c>
      <c r="AA14" s="10">
        <v>670711657</v>
      </c>
    </row>
    <row r="15" spans="1:27" ht="24" customHeight="1" x14ac:dyDescent="0.25">
      <c r="A15" s="7" t="s">
        <v>33</v>
      </c>
      <c r="B15" s="8" t="s">
        <v>34</v>
      </c>
      <c r="C15" s="9" t="s">
        <v>113</v>
      </c>
      <c r="D15" s="7" t="s">
        <v>36</v>
      </c>
      <c r="E15" s="7" t="s">
        <v>37</v>
      </c>
      <c r="F15" s="7" t="s">
        <v>37</v>
      </c>
      <c r="G15" s="7" t="s">
        <v>43</v>
      </c>
      <c r="H15" s="7" t="s">
        <v>114</v>
      </c>
      <c r="I15" s="7"/>
      <c r="J15" s="7"/>
      <c r="K15" s="7"/>
      <c r="L15" s="7"/>
      <c r="M15" s="7" t="s">
        <v>38</v>
      </c>
      <c r="N15" s="7" t="s">
        <v>39</v>
      </c>
      <c r="O15" s="7" t="s">
        <v>40</v>
      </c>
      <c r="P15" s="8" t="s">
        <v>115</v>
      </c>
      <c r="Q15" s="10">
        <v>540000000</v>
      </c>
      <c r="R15" s="10">
        <v>0</v>
      </c>
      <c r="S15" s="10">
        <v>0</v>
      </c>
      <c r="T15" s="10">
        <v>540000000</v>
      </c>
      <c r="U15" s="10">
        <v>0</v>
      </c>
      <c r="V15" s="10">
        <v>540000000</v>
      </c>
      <c r="W15" s="104">
        <v>0</v>
      </c>
      <c r="X15" s="10">
        <v>476940153</v>
      </c>
      <c r="Y15" s="10">
        <v>476940153</v>
      </c>
      <c r="Z15" s="10">
        <v>476940153</v>
      </c>
      <c r="AA15" s="10">
        <v>476940153</v>
      </c>
    </row>
    <row r="16" spans="1:27" ht="24" customHeight="1" x14ac:dyDescent="0.25">
      <c r="A16" s="7" t="s">
        <v>33</v>
      </c>
      <c r="B16" s="8" t="s">
        <v>34</v>
      </c>
      <c r="C16" s="9" t="s">
        <v>116</v>
      </c>
      <c r="D16" s="7" t="s">
        <v>36</v>
      </c>
      <c r="E16" s="7" t="s">
        <v>37</v>
      </c>
      <c r="F16" s="7" t="s">
        <v>37</v>
      </c>
      <c r="G16" s="7" t="s">
        <v>43</v>
      </c>
      <c r="H16" s="7" t="s">
        <v>88</v>
      </c>
      <c r="I16" s="7"/>
      <c r="J16" s="7"/>
      <c r="K16" s="7"/>
      <c r="L16" s="7"/>
      <c r="M16" s="7" t="s">
        <v>38</v>
      </c>
      <c r="N16" s="7" t="s">
        <v>39</v>
      </c>
      <c r="O16" s="7" t="s">
        <v>40</v>
      </c>
      <c r="P16" s="8" t="s">
        <v>117</v>
      </c>
      <c r="Q16" s="10">
        <v>630000000</v>
      </c>
      <c r="R16" s="10">
        <v>0</v>
      </c>
      <c r="S16" s="10">
        <v>0</v>
      </c>
      <c r="T16" s="10">
        <v>630000000</v>
      </c>
      <c r="U16" s="10">
        <v>0</v>
      </c>
      <c r="V16" s="10">
        <v>630000000</v>
      </c>
      <c r="W16" s="104">
        <v>0</v>
      </c>
      <c r="X16" s="10">
        <v>506193244</v>
      </c>
      <c r="Y16" s="10">
        <v>506193244</v>
      </c>
      <c r="Z16" s="10">
        <v>506193244</v>
      </c>
      <c r="AA16" s="10">
        <v>506193244</v>
      </c>
    </row>
    <row r="17" spans="1:27" ht="24" customHeight="1" x14ac:dyDescent="0.25">
      <c r="A17" s="7" t="s">
        <v>33</v>
      </c>
      <c r="B17" s="8" t="s">
        <v>34</v>
      </c>
      <c r="C17" s="9" t="s">
        <v>118</v>
      </c>
      <c r="D17" s="7" t="s">
        <v>36</v>
      </c>
      <c r="E17" s="7" t="s">
        <v>37</v>
      </c>
      <c r="F17" s="7" t="s">
        <v>37</v>
      </c>
      <c r="G17" s="7" t="s">
        <v>43</v>
      </c>
      <c r="H17" s="7" t="s">
        <v>91</v>
      </c>
      <c r="I17" s="7"/>
      <c r="J17" s="7"/>
      <c r="K17" s="7"/>
      <c r="L17" s="7"/>
      <c r="M17" s="7" t="s">
        <v>38</v>
      </c>
      <c r="N17" s="7" t="s">
        <v>39</v>
      </c>
      <c r="O17" s="7" t="s">
        <v>40</v>
      </c>
      <c r="P17" s="8" t="s">
        <v>119</v>
      </c>
      <c r="Q17" s="10">
        <v>283000000</v>
      </c>
      <c r="R17" s="10">
        <v>0</v>
      </c>
      <c r="S17" s="10">
        <v>0</v>
      </c>
      <c r="T17" s="10">
        <v>283000000</v>
      </c>
      <c r="U17" s="10">
        <v>0</v>
      </c>
      <c r="V17" s="10">
        <v>283000000</v>
      </c>
      <c r="W17" s="104">
        <v>0</v>
      </c>
      <c r="X17" s="10">
        <v>233534500</v>
      </c>
      <c r="Y17" s="10">
        <v>233534500</v>
      </c>
      <c r="Z17" s="10">
        <v>233534500</v>
      </c>
      <c r="AA17" s="10">
        <v>233534500</v>
      </c>
    </row>
    <row r="18" spans="1:27" ht="24" customHeight="1" x14ac:dyDescent="0.25">
      <c r="A18" s="7" t="s">
        <v>33</v>
      </c>
      <c r="B18" s="8" t="s">
        <v>34</v>
      </c>
      <c r="C18" s="9" t="s">
        <v>120</v>
      </c>
      <c r="D18" s="7" t="s">
        <v>36</v>
      </c>
      <c r="E18" s="7" t="s">
        <v>37</v>
      </c>
      <c r="F18" s="7" t="s">
        <v>37</v>
      </c>
      <c r="G18" s="7" t="s">
        <v>43</v>
      </c>
      <c r="H18" s="7" t="s">
        <v>94</v>
      </c>
      <c r="I18" s="7"/>
      <c r="J18" s="7"/>
      <c r="K18" s="7"/>
      <c r="L18" s="7"/>
      <c r="M18" s="7" t="s">
        <v>38</v>
      </c>
      <c r="N18" s="7" t="s">
        <v>39</v>
      </c>
      <c r="O18" s="7" t="s">
        <v>40</v>
      </c>
      <c r="P18" s="8" t="s">
        <v>121</v>
      </c>
      <c r="Q18" s="10">
        <v>45000000</v>
      </c>
      <c r="R18" s="10">
        <v>0</v>
      </c>
      <c r="S18" s="10">
        <v>0</v>
      </c>
      <c r="T18" s="10">
        <v>45000000</v>
      </c>
      <c r="U18" s="10">
        <v>0</v>
      </c>
      <c r="V18" s="10">
        <v>45000000</v>
      </c>
      <c r="W18" s="104">
        <v>0</v>
      </c>
      <c r="X18" s="10">
        <v>32610900</v>
      </c>
      <c r="Y18" s="10">
        <v>32610900</v>
      </c>
      <c r="Z18" s="10">
        <v>32610900</v>
      </c>
      <c r="AA18" s="10">
        <v>32610900</v>
      </c>
    </row>
    <row r="19" spans="1:27" ht="24" customHeight="1" x14ac:dyDescent="0.25">
      <c r="A19" s="7" t="s">
        <v>33</v>
      </c>
      <c r="B19" s="8" t="s">
        <v>34</v>
      </c>
      <c r="C19" s="9" t="s">
        <v>122</v>
      </c>
      <c r="D19" s="7" t="s">
        <v>36</v>
      </c>
      <c r="E19" s="7" t="s">
        <v>37</v>
      </c>
      <c r="F19" s="7" t="s">
        <v>37</v>
      </c>
      <c r="G19" s="7" t="s">
        <v>43</v>
      </c>
      <c r="H19" s="7" t="s">
        <v>97</v>
      </c>
      <c r="I19" s="7"/>
      <c r="J19" s="7"/>
      <c r="K19" s="7"/>
      <c r="L19" s="7"/>
      <c r="M19" s="7" t="s">
        <v>38</v>
      </c>
      <c r="N19" s="7" t="s">
        <v>39</v>
      </c>
      <c r="O19" s="7" t="s">
        <v>40</v>
      </c>
      <c r="P19" s="8" t="s">
        <v>123</v>
      </c>
      <c r="Q19" s="10">
        <v>230000000</v>
      </c>
      <c r="R19" s="10">
        <v>0</v>
      </c>
      <c r="S19" s="10">
        <v>0</v>
      </c>
      <c r="T19" s="10">
        <v>230000000</v>
      </c>
      <c r="U19" s="10">
        <v>0</v>
      </c>
      <c r="V19" s="10">
        <v>230000000</v>
      </c>
      <c r="W19" s="104">
        <v>0</v>
      </c>
      <c r="X19" s="10">
        <v>175156600</v>
      </c>
      <c r="Y19" s="10">
        <v>175156600</v>
      </c>
      <c r="Z19" s="10">
        <v>175156600</v>
      </c>
      <c r="AA19" s="10">
        <v>175156600</v>
      </c>
    </row>
    <row r="20" spans="1:27" ht="24" customHeight="1" x14ac:dyDescent="0.25">
      <c r="A20" s="7" t="s">
        <v>33</v>
      </c>
      <c r="B20" s="8" t="s">
        <v>34</v>
      </c>
      <c r="C20" s="9" t="s">
        <v>124</v>
      </c>
      <c r="D20" s="7" t="s">
        <v>36</v>
      </c>
      <c r="E20" s="7" t="s">
        <v>37</v>
      </c>
      <c r="F20" s="7" t="s">
        <v>37</v>
      </c>
      <c r="G20" s="7" t="s">
        <v>43</v>
      </c>
      <c r="H20" s="7" t="s">
        <v>100</v>
      </c>
      <c r="I20" s="7"/>
      <c r="J20" s="7"/>
      <c r="K20" s="7"/>
      <c r="L20" s="7"/>
      <c r="M20" s="7" t="s">
        <v>38</v>
      </c>
      <c r="N20" s="7" t="s">
        <v>39</v>
      </c>
      <c r="O20" s="7" t="s">
        <v>40</v>
      </c>
      <c r="P20" s="8" t="s">
        <v>125</v>
      </c>
      <c r="Q20" s="10">
        <v>45000000</v>
      </c>
      <c r="R20" s="10">
        <v>0</v>
      </c>
      <c r="S20" s="10">
        <v>0</v>
      </c>
      <c r="T20" s="10">
        <v>45000000</v>
      </c>
      <c r="U20" s="10">
        <v>0</v>
      </c>
      <c r="V20" s="10">
        <v>45000000</v>
      </c>
      <c r="W20" s="104">
        <v>0</v>
      </c>
      <c r="X20" s="10">
        <v>29778400</v>
      </c>
      <c r="Y20" s="10">
        <v>29778400</v>
      </c>
      <c r="Z20" s="10">
        <v>29778400</v>
      </c>
      <c r="AA20" s="10">
        <v>29778400</v>
      </c>
    </row>
    <row r="21" spans="1:27" ht="24" customHeight="1" x14ac:dyDescent="0.25">
      <c r="A21" s="7" t="s">
        <v>33</v>
      </c>
      <c r="B21" s="8" t="s">
        <v>34</v>
      </c>
      <c r="C21" s="9" t="s">
        <v>126</v>
      </c>
      <c r="D21" s="7" t="s">
        <v>36</v>
      </c>
      <c r="E21" s="7" t="s">
        <v>37</v>
      </c>
      <c r="F21" s="7" t="s">
        <v>37</v>
      </c>
      <c r="G21" s="7" t="s">
        <v>46</v>
      </c>
      <c r="H21" s="7" t="s">
        <v>85</v>
      </c>
      <c r="I21" s="7" t="s">
        <v>85</v>
      </c>
      <c r="J21" s="7"/>
      <c r="K21" s="7"/>
      <c r="L21" s="7"/>
      <c r="M21" s="7" t="s">
        <v>38</v>
      </c>
      <c r="N21" s="7" t="s">
        <v>39</v>
      </c>
      <c r="O21" s="7" t="s">
        <v>40</v>
      </c>
      <c r="P21" s="8" t="s">
        <v>127</v>
      </c>
      <c r="Q21" s="10">
        <v>230000000</v>
      </c>
      <c r="R21" s="10">
        <v>0</v>
      </c>
      <c r="S21" s="10">
        <v>0</v>
      </c>
      <c r="T21" s="10">
        <v>230000000</v>
      </c>
      <c r="U21" s="10">
        <v>0</v>
      </c>
      <c r="V21" s="10">
        <v>230000000</v>
      </c>
      <c r="W21" s="104">
        <v>0</v>
      </c>
      <c r="X21" s="10">
        <v>170655849</v>
      </c>
      <c r="Y21" s="10">
        <v>170655849</v>
      </c>
      <c r="Z21" s="10">
        <v>170655849</v>
      </c>
      <c r="AA21" s="10">
        <v>170655849</v>
      </c>
    </row>
    <row r="22" spans="1:27" ht="24" customHeight="1" x14ac:dyDescent="0.25">
      <c r="A22" s="7" t="s">
        <v>33</v>
      </c>
      <c r="B22" s="8" t="s">
        <v>34</v>
      </c>
      <c r="C22" s="9" t="s">
        <v>128</v>
      </c>
      <c r="D22" s="7" t="s">
        <v>36</v>
      </c>
      <c r="E22" s="7" t="s">
        <v>37</v>
      </c>
      <c r="F22" s="7" t="s">
        <v>37</v>
      </c>
      <c r="G22" s="7" t="s">
        <v>46</v>
      </c>
      <c r="H22" s="7" t="s">
        <v>85</v>
      </c>
      <c r="I22" s="7" t="s">
        <v>114</v>
      </c>
      <c r="J22" s="7"/>
      <c r="K22" s="7"/>
      <c r="L22" s="7"/>
      <c r="M22" s="7" t="s">
        <v>38</v>
      </c>
      <c r="N22" s="7" t="s">
        <v>39</v>
      </c>
      <c r="O22" s="7" t="s">
        <v>40</v>
      </c>
      <c r="P22" s="8" t="s">
        <v>129</v>
      </c>
      <c r="Q22" s="10">
        <v>190000000</v>
      </c>
      <c r="R22" s="10">
        <v>0</v>
      </c>
      <c r="S22" s="10">
        <v>0</v>
      </c>
      <c r="T22" s="10">
        <v>190000000</v>
      </c>
      <c r="U22" s="10">
        <v>0</v>
      </c>
      <c r="V22" s="10">
        <v>190000000</v>
      </c>
      <c r="W22" s="104">
        <v>0</v>
      </c>
      <c r="X22" s="10">
        <v>130063826</v>
      </c>
      <c r="Y22" s="10">
        <v>130063826</v>
      </c>
      <c r="Z22" s="10">
        <v>130063826</v>
      </c>
      <c r="AA22" s="10">
        <v>130063826</v>
      </c>
    </row>
    <row r="23" spans="1:27" ht="24" customHeight="1" x14ac:dyDescent="0.25">
      <c r="A23" s="7" t="s">
        <v>33</v>
      </c>
      <c r="B23" s="8" t="s">
        <v>34</v>
      </c>
      <c r="C23" s="9" t="s">
        <v>130</v>
      </c>
      <c r="D23" s="7" t="s">
        <v>36</v>
      </c>
      <c r="E23" s="7" t="s">
        <v>37</v>
      </c>
      <c r="F23" s="7" t="s">
        <v>37</v>
      </c>
      <c r="G23" s="7" t="s">
        <v>46</v>
      </c>
      <c r="H23" s="7" t="s">
        <v>85</v>
      </c>
      <c r="I23" s="7" t="s">
        <v>88</v>
      </c>
      <c r="J23" s="7"/>
      <c r="K23" s="7"/>
      <c r="L23" s="7"/>
      <c r="M23" s="7" t="s">
        <v>38</v>
      </c>
      <c r="N23" s="7" t="s">
        <v>39</v>
      </c>
      <c r="O23" s="7" t="s">
        <v>40</v>
      </c>
      <c r="P23" s="8" t="s">
        <v>131</v>
      </c>
      <c r="Q23" s="10">
        <v>30000000</v>
      </c>
      <c r="R23" s="10">
        <v>0</v>
      </c>
      <c r="S23" s="10">
        <v>0</v>
      </c>
      <c r="T23" s="10">
        <v>30000000</v>
      </c>
      <c r="U23" s="10">
        <v>0</v>
      </c>
      <c r="V23" s="10">
        <v>30000000</v>
      </c>
      <c r="W23" s="104">
        <v>0</v>
      </c>
      <c r="X23" s="10">
        <v>24136148</v>
      </c>
      <c r="Y23" s="10">
        <v>24136148</v>
      </c>
      <c r="Z23" s="10">
        <v>24136148</v>
      </c>
      <c r="AA23" s="10">
        <v>24136148</v>
      </c>
    </row>
    <row r="24" spans="1:27" ht="24" customHeight="1" x14ac:dyDescent="0.25">
      <c r="A24" s="7" t="s">
        <v>33</v>
      </c>
      <c r="B24" s="8" t="s">
        <v>34</v>
      </c>
      <c r="C24" s="9" t="s">
        <v>132</v>
      </c>
      <c r="D24" s="7" t="s">
        <v>36</v>
      </c>
      <c r="E24" s="7" t="s">
        <v>37</v>
      </c>
      <c r="F24" s="7" t="s">
        <v>37</v>
      </c>
      <c r="G24" s="7" t="s">
        <v>46</v>
      </c>
      <c r="H24" s="7" t="s">
        <v>114</v>
      </c>
      <c r="I24" s="7"/>
      <c r="J24" s="7"/>
      <c r="K24" s="7"/>
      <c r="L24" s="7"/>
      <c r="M24" s="7" t="s">
        <v>38</v>
      </c>
      <c r="N24" s="7" t="s">
        <v>39</v>
      </c>
      <c r="O24" s="7" t="s">
        <v>40</v>
      </c>
      <c r="P24" s="8" t="s">
        <v>133</v>
      </c>
      <c r="Q24" s="10">
        <v>430000000</v>
      </c>
      <c r="R24" s="10">
        <v>0</v>
      </c>
      <c r="S24" s="10">
        <v>0</v>
      </c>
      <c r="T24" s="10">
        <v>430000000</v>
      </c>
      <c r="U24" s="10">
        <v>0</v>
      </c>
      <c r="V24" s="10">
        <v>430000000</v>
      </c>
      <c r="W24" s="104">
        <v>0</v>
      </c>
      <c r="X24" s="10">
        <v>217103497</v>
      </c>
      <c r="Y24" s="10">
        <v>217103497</v>
      </c>
      <c r="Z24" s="10">
        <v>217103497</v>
      </c>
      <c r="AA24" s="10">
        <v>217103497</v>
      </c>
    </row>
    <row r="25" spans="1:27" ht="24" customHeight="1" x14ac:dyDescent="0.25">
      <c r="A25" s="7" t="s">
        <v>33</v>
      </c>
      <c r="B25" s="8" t="s">
        <v>34</v>
      </c>
      <c r="C25" s="9" t="s">
        <v>134</v>
      </c>
      <c r="D25" s="7" t="s">
        <v>36</v>
      </c>
      <c r="E25" s="7" t="s">
        <v>37</v>
      </c>
      <c r="F25" s="7" t="s">
        <v>37</v>
      </c>
      <c r="G25" s="7" t="s">
        <v>46</v>
      </c>
      <c r="H25" s="7" t="s">
        <v>135</v>
      </c>
      <c r="I25" s="7"/>
      <c r="J25" s="7"/>
      <c r="K25" s="7"/>
      <c r="L25" s="7"/>
      <c r="M25" s="7" t="s">
        <v>38</v>
      </c>
      <c r="N25" s="7" t="s">
        <v>39</v>
      </c>
      <c r="O25" s="7" t="s">
        <v>40</v>
      </c>
      <c r="P25" s="8" t="s">
        <v>136</v>
      </c>
      <c r="Q25" s="10">
        <v>109000000</v>
      </c>
      <c r="R25" s="10">
        <v>0</v>
      </c>
      <c r="S25" s="10">
        <v>0</v>
      </c>
      <c r="T25" s="10">
        <v>109000000</v>
      </c>
      <c r="U25" s="10">
        <v>0</v>
      </c>
      <c r="V25" s="10">
        <v>109000000</v>
      </c>
      <c r="W25" s="104">
        <v>0</v>
      </c>
      <c r="X25" s="10">
        <v>82219172</v>
      </c>
      <c r="Y25" s="10">
        <v>82219172</v>
      </c>
      <c r="Z25" s="10">
        <v>82219172</v>
      </c>
      <c r="AA25" s="10">
        <v>82219172</v>
      </c>
    </row>
    <row r="26" spans="1:27" ht="24" customHeight="1" x14ac:dyDescent="0.25">
      <c r="A26" s="7" t="s">
        <v>33</v>
      </c>
      <c r="B26" s="8" t="s">
        <v>34</v>
      </c>
      <c r="C26" s="9" t="s">
        <v>137</v>
      </c>
      <c r="D26" s="7" t="s">
        <v>36</v>
      </c>
      <c r="E26" s="7" t="s">
        <v>37</v>
      </c>
      <c r="F26" s="7" t="s">
        <v>37</v>
      </c>
      <c r="G26" s="7" t="s">
        <v>46</v>
      </c>
      <c r="H26" s="7" t="s">
        <v>138</v>
      </c>
      <c r="I26" s="7"/>
      <c r="J26" s="7"/>
      <c r="K26" s="7"/>
      <c r="L26" s="7"/>
      <c r="M26" s="7" t="s">
        <v>38</v>
      </c>
      <c r="N26" s="7" t="s">
        <v>39</v>
      </c>
      <c r="O26" s="7" t="s">
        <v>40</v>
      </c>
      <c r="P26" s="8" t="s">
        <v>139</v>
      </c>
      <c r="Q26" s="10">
        <v>88000000</v>
      </c>
      <c r="R26" s="10">
        <v>0</v>
      </c>
      <c r="S26" s="10">
        <v>0</v>
      </c>
      <c r="T26" s="10">
        <v>88000000</v>
      </c>
      <c r="U26" s="10">
        <v>0</v>
      </c>
      <c r="V26" s="10">
        <v>88000000</v>
      </c>
      <c r="W26" s="104">
        <v>0</v>
      </c>
      <c r="X26" s="10">
        <v>43504179</v>
      </c>
      <c r="Y26" s="10">
        <v>43504179</v>
      </c>
      <c r="Z26" s="10">
        <v>43504179</v>
      </c>
      <c r="AA26" s="10">
        <v>43504179</v>
      </c>
    </row>
    <row r="27" spans="1:27" ht="24" customHeight="1" x14ac:dyDescent="0.25">
      <c r="A27" s="7" t="s">
        <v>33</v>
      </c>
      <c r="B27" s="8" t="s">
        <v>34</v>
      </c>
      <c r="C27" s="9" t="s">
        <v>140</v>
      </c>
      <c r="D27" s="7" t="s">
        <v>36</v>
      </c>
      <c r="E27" s="7" t="s">
        <v>43</v>
      </c>
      <c r="F27" s="7" t="s">
        <v>43</v>
      </c>
      <c r="G27" s="7" t="s">
        <v>37</v>
      </c>
      <c r="H27" s="7" t="s">
        <v>114</v>
      </c>
      <c r="I27" s="7" t="s">
        <v>88</v>
      </c>
      <c r="J27" s="7"/>
      <c r="K27" s="7"/>
      <c r="L27" s="7"/>
      <c r="M27" s="7" t="s">
        <v>38</v>
      </c>
      <c r="N27" s="7" t="s">
        <v>39</v>
      </c>
      <c r="O27" s="7" t="s">
        <v>40</v>
      </c>
      <c r="P27" s="8" t="s">
        <v>141</v>
      </c>
      <c r="Q27" s="10">
        <v>3400000</v>
      </c>
      <c r="R27" s="10">
        <v>3000000</v>
      </c>
      <c r="S27" s="10">
        <v>1000000</v>
      </c>
      <c r="T27" s="10">
        <v>5400000</v>
      </c>
      <c r="U27" s="10">
        <v>0</v>
      </c>
      <c r="V27" s="10">
        <v>2844844</v>
      </c>
      <c r="W27" s="104">
        <v>2555156</v>
      </c>
      <c r="X27" s="10">
        <v>2844844</v>
      </c>
      <c r="Y27" s="10">
        <v>2844844</v>
      </c>
      <c r="Z27" s="10">
        <v>2844844</v>
      </c>
      <c r="AA27" s="10">
        <v>2844844</v>
      </c>
    </row>
    <row r="28" spans="1:27" ht="24" customHeight="1" x14ac:dyDescent="0.25">
      <c r="A28" s="7" t="s">
        <v>33</v>
      </c>
      <c r="B28" s="8" t="s">
        <v>34</v>
      </c>
      <c r="C28" s="9" t="s">
        <v>142</v>
      </c>
      <c r="D28" s="7" t="s">
        <v>36</v>
      </c>
      <c r="E28" s="7" t="s">
        <v>43</v>
      </c>
      <c r="F28" s="7" t="s">
        <v>43</v>
      </c>
      <c r="G28" s="7" t="s">
        <v>37</v>
      </c>
      <c r="H28" s="7" t="s">
        <v>114</v>
      </c>
      <c r="I28" s="7" t="s">
        <v>103</v>
      </c>
      <c r="J28" s="7"/>
      <c r="K28" s="7"/>
      <c r="L28" s="7"/>
      <c r="M28" s="7" t="s">
        <v>38</v>
      </c>
      <c r="N28" s="7" t="s">
        <v>39</v>
      </c>
      <c r="O28" s="7" t="s">
        <v>40</v>
      </c>
      <c r="P28" s="8" t="s">
        <v>143</v>
      </c>
      <c r="Q28" s="10">
        <v>7700000</v>
      </c>
      <c r="R28" s="10">
        <v>7800000</v>
      </c>
      <c r="S28" s="10">
        <v>3500000</v>
      </c>
      <c r="T28" s="10">
        <v>12000000</v>
      </c>
      <c r="U28" s="10">
        <v>0</v>
      </c>
      <c r="V28" s="10">
        <v>12000000</v>
      </c>
      <c r="W28" s="104">
        <v>0</v>
      </c>
      <c r="X28" s="10">
        <v>12000000</v>
      </c>
      <c r="Y28" s="10">
        <v>5999999.9000000004</v>
      </c>
      <c r="Z28" s="10">
        <v>5999999.9000000004</v>
      </c>
      <c r="AA28" s="10">
        <v>5999999.9000000004</v>
      </c>
    </row>
    <row r="29" spans="1:27" ht="24" customHeight="1" x14ac:dyDescent="0.25">
      <c r="A29" s="7" t="s">
        <v>33</v>
      </c>
      <c r="B29" s="8" t="s">
        <v>34</v>
      </c>
      <c r="C29" s="9" t="s">
        <v>144</v>
      </c>
      <c r="D29" s="7" t="s">
        <v>36</v>
      </c>
      <c r="E29" s="7" t="s">
        <v>43</v>
      </c>
      <c r="F29" s="7" t="s">
        <v>43</v>
      </c>
      <c r="G29" s="7" t="s">
        <v>37</v>
      </c>
      <c r="H29" s="7" t="s">
        <v>88</v>
      </c>
      <c r="I29" s="7" t="s">
        <v>114</v>
      </c>
      <c r="J29" s="7"/>
      <c r="K29" s="7"/>
      <c r="L29" s="7"/>
      <c r="M29" s="7" t="s">
        <v>38</v>
      </c>
      <c r="N29" s="7" t="s">
        <v>39</v>
      </c>
      <c r="O29" s="7" t="s">
        <v>40</v>
      </c>
      <c r="P29" s="8" t="s">
        <v>145</v>
      </c>
      <c r="Q29" s="10">
        <v>17000000</v>
      </c>
      <c r="R29" s="10">
        <v>131000000</v>
      </c>
      <c r="S29" s="10">
        <v>500000</v>
      </c>
      <c r="T29" s="10">
        <v>147500000</v>
      </c>
      <c r="U29" s="10">
        <v>0</v>
      </c>
      <c r="V29" s="10">
        <v>85023485.980000004</v>
      </c>
      <c r="W29" s="104">
        <v>62476514.020000003</v>
      </c>
      <c r="X29" s="10">
        <v>84170380.980000004</v>
      </c>
      <c r="Y29" s="10">
        <v>84146730.980000004</v>
      </c>
      <c r="Z29" s="10">
        <v>84146730.980000004</v>
      </c>
      <c r="AA29" s="10">
        <v>84146730.980000004</v>
      </c>
    </row>
    <row r="30" spans="1:27" ht="24" customHeight="1" x14ac:dyDescent="0.25">
      <c r="A30" s="7" t="s">
        <v>33</v>
      </c>
      <c r="B30" s="8" t="s">
        <v>34</v>
      </c>
      <c r="C30" s="9" t="s">
        <v>146</v>
      </c>
      <c r="D30" s="7" t="s">
        <v>36</v>
      </c>
      <c r="E30" s="7" t="s">
        <v>43</v>
      </c>
      <c r="F30" s="7" t="s">
        <v>43</v>
      </c>
      <c r="G30" s="7" t="s">
        <v>37</v>
      </c>
      <c r="H30" s="7" t="s">
        <v>88</v>
      </c>
      <c r="I30" s="7" t="s">
        <v>88</v>
      </c>
      <c r="J30" s="7"/>
      <c r="K30" s="7"/>
      <c r="L30" s="7"/>
      <c r="M30" s="7" t="s">
        <v>38</v>
      </c>
      <c r="N30" s="7" t="s">
        <v>39</v>
      </c>
      <c r="O30" s="7" t="s">
        <v>40</v>
      </c>
      <c r="P30" s="8" t="s">
        <v>147</v>
      </c>
      <c r="Q30" s="10">
        <v>26000000</v>
      </c>
      <c r="R30" s="10">
        <v>0</v>
      </c>
      <c r="S30" s="10">
        <v>17224000</v>
      </c>
      <c r="T30" s="10">
        <v>8776000</v>
      </c>
      <c r="U30" s="10">
        <v>0</v>
      </c>
      <c r="V30" s="10">
        <v>8776000</v>
      </c>
      <c r="W30" s="104">
        <v>0</v>
      </c>
      <c r="X30" s="10">
        <v>8776000</v>
      </c>
      <c r="Y30" s="10">
        <v>1276000</v>
      </c>
      <c r="Z30" s="10">
        <v>1276000</v>
      </c>
      <c r="AA30" s="10">
        <v>1276000</v>
      </c>
    </row>
    <row r="31" spans="1:27" ht="24" customHeight="1" x14ac:dyDescent="0.25">
      <c r="A31" s="7" t="s">
        <v>33</v>
      </c>
      <c r="B31" s="8" t="s">
        <v>34</v>
      </c>
      <c r="C31" s="9" t="s">
        <v>148</v>
      </c>
      <c r="D31" s="7" t="s">
        <v>36</v>
      </c>
      <c r="E31" s="7" t="s">
        <v>43</v>
      </c>
      <c r="F31" s="7" t="s">
        <v>43</v>
      </c>
      <c r="G31" s="7" t="s">
        <v>37</v>
      </c>
      <c r="H31" s="7" t="s">
        <v>88</v>
      </c>
      <c r="I31" s="7" t="s">
        <v>94</v>
      </c>
      <c r="J31" s="7"/>
      <c r="K31" s="7"/>
      <c r="L31" s="7"/>
      <c r="M31" s="7" t="s">
        <v>38</v>
      </c>
      <c r="N31" s="7" t="s">
        <v>39</v>
      </c>
      <c r="O31" s="7" t="s">
        <v>40</v>
      </c>
      <c r="P31" s="8" t="s">
        <v>149</v>
      </c>
      <c r="Q31" s="10">
        <v>1700000</v>
      </c>
      <c r="R31" s="10">
        <v>5500000</v>
      </c>
      <c r="S31" s="10">
        <v>0</v>
      </c>
      <c r="T31" s="10">
        <v>7200000</v>
      </c>
      <c r="U31" s="10">
        <v>0</v>
      </c>
      <c r="V31" s="10">
        <v>5535065</v>
      </c>
      <c r="W31" s="104">
        <v>1664935</v>
      </c>
      <c r="X31" s="10">
        <v>5535065</v>
      </c>
      <c r="Y31" s="10">
        <v>5535065</v>
      </c>
      <c r="Z31" s="10">
        <v>5535065</v>
      </c>
      <c r="AA31" s="10">
        <v>5535065</v>
      </c>
    </row>
    <row r="32" spans="1:27" ht="24" customHeight="1" x14ac:dyDescent="0.25">
      <c r="A32" s="7" t="s">
        <v>33</v>
      </c>
      <c r="B32" s="8" t="s">
        <v>34</v>
      </c>
      <c r="C32" s="9" t="s">
        <v>150</v>
      </c>
      <c r="D32" s="7" t="s">
        <v>36</v>
      </c>
      <c r="E32" s="7" t="s">
        <v>43</v>
      </c>
      <c r="F32" s="7" t="s">
        <v>43</v>
      </c>
      <c r="G32" s="7" t="s">
        <v>37</v>
      </c>
      <c r="H32" s="7" t="s">
        <v>88</v>
      </c>
      <c r="I32" s="7" t="s">
        <v>97</v>
      </c>
      <c r="J32" s="7"/>
      <c r="K32" s="7"/>
      <c r="L32" s="7"/>
      <c r="M32" s="7" t="s">
        <v>38</v>
      </c>
      <c r="N32" s="7" t="s">
        <v>39</v>
      </c>
      <c r="O32" s="7" t="s">
        <v>40</v>
      </c>
      <c r="P32" s="8" t="s">
        <v>151</v>
      </c>
      <c r="Q32" s="10">
        <v>700000</v>
      </c>
      <c r="R32" s="10">
        <v>3000000</v>
      </c>
      <c r="S32" s="10">
        <v>1000000</v>
      </c>
      <c r="T32" s="10">
        <v>2700000</v>
      </c>
      <c r="U32" s="10">
        <v>0</v>
      </c>
      <c r="V32" s="10">
        <v>1674600.36</v>
      </c>
      <c r="W32" s="104">
        <v>1025399.64</v>
      </c>
      <c r="X32" s="10">
        <v>1674600.36</v>
      </c>
      <c r="Y32" s="10">
        <v>1674600.36</v>
      </c>
      <c r="Z32" s="10">
        <v>1674600.36</v>
      </c>
      <c r="AA32" s="10">
        <v>1674600.36</v>
      </c>
    </row>
    <row r="33" spans="1:29" ht="24" customHeight="1" x14ac:dyDescent="0.25">
      <c r="A33" s="7" t="s">
        <v>33</v>
      </c>
      <c r="B33" s="8" t="s">
        <v>34</v>
      </c>
      <c r="C33" s="9" t="s">
        <v>152</v>
      </c>
      <c r="D33" s="7" t="s">
        <v>36</v>
      </c>
      <c r="E33" s="7" t="s">
        <v>43</v>
      </c>
      <c r="F33" s="7" t="s">
        <v>43</v>
      </c>
      <c r="G33" s="7" t="s">
        <v>37</v>
      </c>
      <c r="H33" s="7" t="s">
        <v>91</v>
      </c>
      <c r="I33" s="7" t="s">
        <v>114</v>
      </c>
      <c r="J33" s="7"/>
      <c r="K33" s="7"/>
      <c r="L33" s="7"/>
      <c r="M33" s="7" t="s">
        <v>38</v>
      </c>
      <c r="N33" s="7" t="s">
        <v>39</v>
      </c>
      <c r="O33" s="7" t="s">
        <v>40</v>
      </c>
      <c r="P33" s="8" t="s">
        <v>153</v>
      </c>
      <c r="Q33" s="10">
        <v>1580000</v>
      </c>
      <c r="R33" s="10">
        <v>4000000</v>
      </c>
      <c r="S33" s="10">
        <v>0</v>
      </c>
      <c r="T33" s="10">
        <v>5580000</v>
      </c>
      <c r="U33" s="10">
        <v>0</v>
      </c>
      <c r="V33" s="10">
        <v>2402500</v>
      </c>
      <c r="W33" s="104">
        <v>3177500</v>
      </c>
      <c r="X33" s="10">
        <v>2402500</v>
      </c>
      <c r="Y33" s="10">
        <v>2402500</v>
      </c>
      <c r="Z33" s="10">
        <v>2402500</v>
      </c>
      <c r="AA33" s="10">
        <v>2402500</v>
      </c>
    </row>
    <row r="34" spans="1:29" ht="24" customHeight="1" x14ac:dyDescent="0.25">
      <c r="A34" s="7" t="s">
        <v>33</v>
      </c>
      <c r="B34" s="8" t="s">
        <v>34</v>
      </c>
      <c r="C34" s="9" t="s">
        <v>154</v>
      </c>
      <c r="D34" s="7" t="s">
        <v>36</v>
      </c>
      <c r="E34" s="7" t="s">
        <v>43</v>
      </c>
      <c r="F34" s="7" t="s">
        <v>43</v>
      </c>
      <c r="G34" s="7" t="s">
        <v>37</v>
      </c>
      <c r="H34" s="7" t="s">
        <v>91</v>
      </c>
      <c r="I34" s="7" t="s">
        <v>100</v>
      </c>
      <c r="J34" s="7"/>
      <c r="K34" s="7"/>
      <c r="L34" s="7"/>
      <c r="M34" s="7" t="s">
        <v>38</v>
      </c>
      <c r="N34" s="7" t="s">
        <v>39</v>
      </c>
      <c r="O34" s="7" t="s">
        <v>40</v>
      </c>
      <c r="P34" s="8" t="s">
        <v>155</v>
      </c>
      <c r="Q34" s="10">
        <v>174000000</v>
      </c>
      <c r="R34" s="10">
        <v>181547798</v>
      </c>
      <c r="S34" s="10">
        <v>16267315</v>
      </c>
      <c r="T34" s="10">
        <v>339280483</v>
      </c>
      <c r="U34" s="10">
        <v>0</v>
      </c>
      <c r="V34" s="10">
        <v>328391269.60000002</v>
      </c>
      <c r="W34" s="104">
        <v>10889213.4</v>
      </c>
      <c r="X34" s="10">
        <v>324452177.60000002</v>
      </c>
      <c r="Y34" s="10">
        <v>308052229.19999999</v>
      </c>
      <c r="Z34" s="10">
        <v>308052229.19999999</v>
      </c>
      <c r="AA34" s="10">
        <v>308052229.19999999</v>
      </c>
    </row>
    <row r="35" spans="1:29" ht="24" customHeight="1" x14ac:dyDescent="0.25">
      <c r="A35" s="7" t="s">
        <v>33</v>
      </c>
      <c r="B35" s="8" t="s">
        <v>34</v>
      </c>
      <c r="C35" s="9" t="s">
        <v>156</v>
      </c>
      <c r="D35" s="7" t="s">
        <v>36</v>
      </c>
      <c r="E35" s="7" t="s">
        <v>43</v>
      </c>
      <c r="F35" s="7" t="s">
        <v>43</v>
      </c>
      <c r="G35" s="7" t="s">
        <v>37</v>
      </c>
      <c r="H35" s="7" t="s">
        <v>91</v>
      </c>
      <c r="I35" s="7" t="s">
        <v>103</v>
      </c>
      <c r="J35" s="7"/>
      <c r="K35" s="7"/>
      <c r="L35" s="7"/>
      <c r="M35" s="7" t="s">
        <v>38</v>
      </c>
      <c r="N35" s="7" t="s">
        <v>39</v>
      </c>
      <c r="O35" s="7" t="s">
        <v>40</v>
      </c>
      <c r="P35" s="8" t="s">
        <v>157</v>
      </c>
      <c r="Q35" s="10">
        <v>200000</v>
      </c>
      <c r="R35" s="10">
        <v>0</v>
      </c>
      <c r="S35" s="10">
        <v>0</v>
      </c>
      <c r="T35" s="10">
        <v>200000</v>
      </c>
      <c r="U35" s="10">
        <v>0</v>
      </c>
      <c r="V35" s="10">
        <v>200000</v>
      </c>
      <c r="W35" s="104">
        <v>0</v>
      </c>
      <c r="X35" s="10">
        <v>200000</v>
      </c>
      <c r="Y35" s="10">
        <v>200000</v>
      </c>
      <c r="Z35" s="10">
        <v>200000</v>
      </c>
      <c r="AA35" s="10">
        <v>200000</v>
      </c>
    </row>
    <row r="36" spans="1:29" ht="24" customHeight="1" x14ac:dyDescent="0.25">
      <c r="A36" s="7" t="s">
        <v>33</v>
      </c>
      <c r="B36" s="8" t="s">
        <v>34</v>
      </c>
      <c r="C36" s="9" t="s">
        <v>158</v>
      </c>
      <c r="D36" s="7" t="s">
        <v>36</v>
      </c>
      <c r="E36" s="7" t="s">
        <v>43</v>
      </c>
      <c r="F36" s="7" t="s">
        <v>43</v>
      </c>
      <c r="G36" s="7" t="s">
        <v>43</v>
      </c>
      <c r="H36" s="7" t="s">
        <v>97</v>
      </c>
      <c r="I36" s="7" t="s">
        <v>88</v>
      </c>
      <c r="J36" s="7"/>
      <c r="K36" s="7"/>
      <c r="L36" s="7"/>
      <c r="M36" s="7" t="s">
        <v>38</v>
      </c>
      <c r="N36" s="7" t="s">
        <v>39</v>
      </c>
      <c r="O36" s="7" t="s">
        <v>40</v>
      </c>
      <c r="P36" s="8" t="s">
        <v>159</v>
      </c>
      <c r="Q36" s="10">
        <v>74000000</v>
      </c>
      <c r="R36" s="10">
        <v>3000000</v>
      </c>
      <c r="S36" s="10">
        <v>49590460</v>
      </c>
      <c r="T36" s="10">
        <v>27409540</v>
      </c>
      <c r="U36" s="10">
        <v>0</v>
      </c>
      <c r="V36" s="10">
        <v>25527537.640000001</v>
      </c>
      <c r="W36" s="104">
        <v>1882002.36</v>
      </c>
      <c r="X36" s="10">
        <v>11060870.640000001</v>
      </c>
      <c r="Y36" s="10">
        <v>11020870.640000001</v>
      </c>
      <c r="Z36" s="10">
        <v>11020870.640000001</v>
      </c>
      <c r="AA36" s="10">
        <v>11020870.640000001</v>
      </c>
    </row>
    <row r="37" spans="1:29" ht="24" customHeight="1" x14ac:dyDescent="0.25">
      <c r="A37" s="7" t="s">
        <v>33</v>
      </c>
      <c r="B37" s="8" t="s">
        <v>34</v>
      </c>
      <c r="C37" s="9" t="s">
        <v>160</v>
      </c>
      <c r="D37" s="7" t="s">
        <v>36</v>
      </c>
      <c r="E37" s="7" t="s">
        <v>43</v>
      </c>
      <c r="F37" s="7" t="s">
        <v>43</v>
      </c>
      <c r="G37" s="7" t="s">
        <v>43</v>
      </c>
      <c r="H37" s="7" t="s">
        <v>97</v>
      </c>
      <c r="I37" s="7" t="s">
        <v>91</v>
      </c>
      <c r="J37" s="7"/>
      <c r="K37" s="7"/>
      <c r="L37" s="7"/>
      <c r="M37" s="7" t="s">
        <v>38</v>
      </c>
      <c r="N37" s="7" t="s">
        <v>39</v>
      </c>
      <c r="O37" s="7" t="s">
        <v>40</v>
      </c>
      <c r="P37" s="8" t="s">
        <v>161</v>
      </c>
      <c r="Q37" s="10">
        <v>200000000</v>
      </c>
      <c r="R37" s="10">
        <v>0</v>
      </c>
      <c r="S37" s="10">
        <v>67268621</v>
      </c>
      <c r="T37" s="10">
        <v>132731379</v>
      </c>
      <c r="U37" s="10">
        <v>0</v>
      </c>
      <c r="V37" s="10">
        <v>132545706</v>
      </c>
      <c r="W37" s="104">
        <v>185673</v>
      </c>
      <c r="X37" s="10">
        <v>132545706</v>
      </c>
      <c r="Y37" s="10">
        <v>126215551</v>
      </c>
      <c r="Z37" s="10">
        <v>126215551</v>
      </c>
      <c r="AA37" s="10">
        <v>126215551</v>
      </c>
    </row>
    <row r="38" spans="1:29" ht="24" customHeight="1" x14ac:dyDescent="0.25">
      <c r="A38" s="7" t="s">
        <v>33</v>
      </c>
      <c r="B38" s="8" t="s">
        <v>34</v>
      </c>
      <c r="C38" s="9" t="s">
        <v>162</v>
      </c>
      <c r="D38" s="7" t="s">
        <v>36</v>
      </c>
      <c r="E38" s="7" t="s">
        <v>43</v>
      </c>
      <c r="F38" s="7" t="s">
        <v>43</v>
      </c>
      <c r="G38" s="7" t="s">
        <v>43</v>
      </c>
      <c r="H38" s="7" t="s">
        <v>97</v>
      </c>
      <c r="I38" s="7" t="s">
        <v>103</v>
      </c>
      <c r="J38" s="7"/>
      <c r="K38" s="7"/>
      <c r="L38" s="7"/>
      <c r="M38" s="7" t="s">
        <v>38</v>
      </c>
      <c r="N38" s="7" t="s">
        <v>39</v>
      </c>
      <c r="O38" s="7" t="s">
        <v>40</v>
      </c>
      <c r="P38" s="8" t="s">
        <v>163</v>
      </c>
      <c r="Q38" s="10">
        <v>50500000</v>
      </c>
      <c r="R38" s="10">
        <v>0</v>
      </c>
      <c r="S38" s="10">
        <v>15410000</v>
      </c>
      <c r="T38" s="10">
        <v>35090000</v>
      </c>
      <c r="U38" s="10">
        <v>0</v>
      </c>
      <c r="V38" s="10">
        <v>35090000</v>
      </c>
      <c r="W38" s="104">
        <v>0</v>
      </c>
      <c r="X38" s="10">
        <v>35090000</v>
      </c>
      <c r="Y38" s="10">
        <v>18250028</v>
      </c>
      <c r="Z38" s="10">
        <v>18250028</v>
      </c>
      <c r="AA38" s="10">
        <v>18250028</v>
      </c>
    </row>
    <row r="39" spans="1:29" ht="24" customHeight="1" x14ac:dyDescent="0.25">
      <c r="A39" s="7" t="s">
        <v>33</v>
      </c>
      <c r="B39" s="8" t="s">
        <v>34</v>
      </c>
      <c r="C39" s="9" t="s">
        <v>164</v>
      </c>
      <c r="D39" s="7" t="s">
        <v>36</v>
      </c>
      <c r="E39" s="7" t="s">
        <v>43</v>
      </c>
      <c r="F39" s="7" t="s">
        <v>43</v>
      </c>
      <c r="G39" s="7" t="s">
        <v>43</v>
      </c>
      <c r="H39" s="7" t="s">
        <v>97</v>
      </c>
      <c r="I39" s="7" t="s">
        <v>106</v>
      </c>
      <c r="J39" s="7"/>
      <c r="K39" s="7"/>
      <c r="L39" s="7"/>
      <c r="M39" s="7" t="s">
        <v>38</v>
      </c>
      <c r="N39" s="7" t="s">
        <v>39</v>
      </c>
      <c r="O39" s="7" t="s">
        <v>40</v>
      </c>
      <c r="P39" s="8" t="s">
        <v>165</v>
      </c>
      <c r="Q39" s="10">
        <v>70300000</v>
      </c>
      <c r="R39" s="10">
        <v>7097965.3399999999</v>
      </c>
      <c r="S39" s="10">
        <v>0</v>
      </c>
      <c r="T39" s="10">
        <v>77397965.340000004</v>
      </c>
      <c r="U39" s="10">
        <v>0</v>
      </c>
      <c r="V39" s="10">
        <v>74797965.340000004</v>
      </c>
      <c r="W39" s="112">
        <v>2600000</v>
      </c>
      <c r="X39" s="10">
        <v>65404200</v>
      </c>
      <c r="Y39" s="10">
        <v>64961340</v>
      </c>
      <c r="Z39" s="10">
        <v>64961340</v>
      </c>
      <c r="AA39" s="10">
        <v>64961340</v>
      </c>
    </row>
    <row r="40" spans="1:29" ht="24" customHeight="1" x14ac:dyDescent="0.25">
      <c r="A40" s="7" t="s">
        <v>33</v>
      </c>
      <c r="B40" s="8" t="s">
        <v>34</v>
      </c>
      <c r="C40" s="9" t="s">
        <v>166</v>
      </c>
      <c r="D40" s="7" t="s">
        <v>36</v>
      </c>
      <c r="E40" s="7" t="s">
        <v>43</v>
      </c>
      <c r="F40" s="7" t="s">
        <v>43</v>
      </c>
      <c r="G40" s="7" t="s">
        <v>43</v>
      </c>
      <c r="H40" s="7" t="s">
        <v>100</v>
      </c>
      <c r="I40" s="7" t="s">
        <v>85</v>
      </c>
      <c r="J40" s="7"/>
      <c r="K40" s="7"/>
      <c r="L40" s="7"/>
      <c r="M40" s="7" t="s">
        <v>38</v>
      </c>
      <c r="N40" s="7" t="s">
        <v>39</v>
      </c>
      <c r="O40" s="7" t="s">
        <v>40</v>
      </c>
      <c r="P40" s="8" t="s">
        <v>167</v>
      </c>
      <c r="Q40" s="10">
        <v>110000000</v>
      </c>
      <c r="R40" s="10">
        <v>400000</v>
      </c>
      <c r="S40" s="10">
        <v>0</v>
      </c>
      <c r="T40" s="10">
        <v>110400000</v>
      </c>
      <c r="U40" s="10">
        <v>0</v>
      </c>
      <c r="V40" s="10">
        <v>107342090.87</v>
      </c>
      <c r="W40" s="104">
        <v>3057909.13</v>
      </c>
      <c r="X40" s="10">
        <v>106999781.87</v>
      </c>
      <c r="Y40" s="10">
        <v>106636282.17</v>
      </c>
      <c r="Z40" s="10">
        <v>106636282.17</v>
      </c>
      <c r="AA40" s="10">
        <v>106636282.17</v>
      </c>
    </row>
    <row r="41" spans="1:29" ht="24" customHeight="1" x14ac:dyDescent="0.25">
      <c r="A41" s="7" t="s">
        <v>33</v>
      </c>
      <c r="B41" s="8" t="s">
        <v>34</v>
      </c>
      <c r="C41" s="9" t="s">
        <v>168</v>
      </c>
      <c r="D41" s="7" t="s">
        <v>36</v>
      </c>
      <c r="E41" s="7" t="s">
        <v>43</v>
      </c>
      <c r="F41" s="7" t="s">
        <v>43</v>
      </c>
      <c r="G41" s="7" t="s">
        <v>43</v>
      </c>
      <c r="H41" s="7" t="s">
        <v>100</v>
      </c>
      <c r="I41" s="7" t="s">
        <v>114</v>
      </c>
      <c r="J41" s="7"/>
      <c r="K41" s="7"/>
      <c r="L41" s="7"/>
      <c r="M41" s="7" t="s">
        <v>38</v>
      </c>
      <c r="N41" s="7" t="s">
        <v>39</v>
      </c>
      <c r="O41" s="7" t="s">
        <v>40</v>
      </c>
      <c r="P41" s="8" t="s">
        <v>169</v>
      </c>
      <c r="Q41" s="10">
        <v>1350000000</v>
      </c>
      <c r="R41" s="10">
        <v>500000</v>
      </c>
      <c r="S41" s="10">
        <v>13787620.34</v>
      </c>
      <c r="T41" s="10">
        <v>1336712379.6600001</v>
      </c>
      <c r="U41" s="10">
        <v>0</v>
      </c>
      <c r="V41" s="10">
        <v>1336635129.6600001</v>
      </c>
      <c r="W41" s="104">
        <v>77250</v>
      </c>
      <c r="X41" s="10">
        <v>1336635129.46</v>
      </c>
      <c r="Y41" s="10">
        <v>1224758086.28</v>
      </c>
      <c r="Z41" s="10">
        <v>1224758086.28</v>
      </c>
      <c r="AA41" s="10">
        <v>1224758086.28</v>
      </c>
    </row>
    <row r="42" spans="1:29" ht="24" customHeight="1" x14ac:dyDescent="0.25">
      <c r="A42" s="7" t="s">
        <v>33</v>
      </c>
      <c r="B42" s="8" t="s">
        <v>34</v>
      </c>
      <c r="C42" s="9" t="s">
        <v>170</v>
      </c>
      <c r="D42" s="7" t="s">
        <v>36</v>
      </c>
      <c r="E42" s="7" t="s">
        <v>43</v>
      </c>
      <c r="F42" s="7" t="s">
        <v>43</v>
      </c>
      <c r="G42" s="7" t="s">
        <v>43</v>
      </c>
      <c r="H42" s="7" t="s">
        <v>100</v>
      </c>
      <c r="I42" s="7" t="s">
        <v>88</v>
      </c>
      <c r="J42" s="7"/>
      <c r="K42" s="7"/>
      <c r="L42" s="7"/>
      <c r="M42" s="7" t="s">
        <v>38</v>
      </c>
      <c r="N42" s="7" t="s">
        <v>39</v>
      </c>
      <c r="O42" s="7" t="s">
        <v>40</v>
      </c>
      <c r="P42" s="8" t="s">
        <v>171</v>
      </c>
      <c r="Q42" s="10">
        <v>6000000</v>
      </c>
      <c r="R42" s="10">
        <v>8000000</v>
      </c>
      <c r="S42" s="10">
        <v>1275625</v>
      </c>
      <c r="T42" s="10">
        <v>12724375</v>
      </c>
      <c r="U42" s="10">
        <v>0</v>
      </c>
      <c r="V42" s="10">
        <v>12724375</v>
      </c>
      <c r="W42" s="104">
        <v>0</v>
      </c>
      <c r="X42" s="10">
        <v>12724375</v>
      </c>
      <c r="Y42" s="10">
        <v>8389376.2400000002</v>
      </c>
      <c r="Z42" s="10">
        <v>8389376.2400000002</v>
      </c>
      <c r="AA42" s="10">
        <v>8389376.2400000002</v>
      </c>
    </row>
    <row r="43" spans="1:29" ht="24" customHeight="1" x14ac:dyDescent="0.25">
      <c r="A43" s="7" t="s">
        <v>33</v>
      </c>
      <c r="B43" s="8" t="s">
        <v>34</v>
      </c>
      <c r="C43" s="9" t="s">
        <v>172</v>
      </c>
      <c r="D43" s="7" t="s">
        <v>36</v>
      </c>
      <c r="E43" s="7" t="s">
        <v>43</v>
      </c>
      <c r="F43" s="7" t="s">
        <v>43</v>
      </c>
      <c r="G43" s="7" t="s">
        <v>43</v>
      </c>
      <c r="H43" s="7" t="s">
        <v>103</v>
      </c>
      <c r="I43" s="7" t="s">
        <v>114</v>
      </c>
      <c r="J43" s="7"/>
      <c r="K43" s="7"/>
      <c r="L43" s="7"/>
      <c r="M43" s="7" t="s">
        <v>38</v>
      </c>
      <c r="N43" s="7" t="s">
        <v>39</v>
      </c>
      <c r="O43" s="7" t="s">
        <v>40</v>
      </c>
      <c r="P43" s="8" t="s">
        <v>173</v>
      </c>
      <c r="Q43" s="10">
        <v>500000</v>
      </c>
      <c r="R43" s="10">
        <v>500000</v>
      </c>
      <c r="S43" s="10">
        <v>0</v>
      </c>
      <c r="T43" s="10">
        <v>1000000</v>
      </c>
      <c r="U43" s="10">
        <v>0</v>
      </c>
      <c r="V43" s="10">
        <v>508568</v>
      </c>
      <c r="W43" s="104">
        <v>491432</v>
      </c>
      <c r="X43" s="10">
        <v>508568</v>
      </c>
      <c r="Y43" s="10">
        <v>508568</v>
      </c>
      <c r="Z43" s="10">
        <v>508568</v>
      </c>
      <c r="AA43" s="10">
        <v>508568</v>
      </c>
    </row>
    <row r="44" spans="1:29" ht="24" customHeight="1" x14ac:dyDescent="0.25">
      <c r="A44" s="7" t="s">
        <v>33</v>
      </c>
      <c r="B44" s="8" t="s">
        <v>34</v>
      </c>
      <c r="C44" s="9" t="s">
        <v>174</v>
      </c>
      <c r="D44" s="7" t="s">
        <v>36</v>
      </c>
      <c r="E44" s="7" t="s">
        <v>43</v>
      </c>
      <c r="F44" s="7" t="s">
        <v>43</v>
      </c>
      <c r="G44" s="7" t="s">
        <v>43</v>
      </c>
      <c r="H44" s="7" t="s">
        <v>103</v>
      </c>
      <c r="I44" s="7" t="s">
        <v>88</v>
      </c>
      <c r="J44" s="7"/>
      <c r="K44" s="7"/>
      <c r="L44" s="7"/>
      <c r="M44" s="7" t="s">
        <v>38</v>
      </c>
      <c r="N44" s="7" t="s">
        <v>39</v>
      </c>
      <c r="O44" s="7" t="s">
        <v>40</v>
      </c>
      <c r="P44" s="8" t="s">
        <v>175</v>
      </c>
      <c r="Q44" s="10">
        <v>1462420000</v>
      </c>
      <c r="R44" s="10">
        <v>0</v>
      </c>
      <c r="S44" s="10">
        <v>200457338</v>
      </c>
      <c r="T44" s="10">
        <v>1261962662</v>
      </c>
      <c r="U44" s="10">
        <v>0</v>
      </c>
      <c r="V44" s="10">
        <v>1223035907.0599999</v>
      </c>
      <c r="W44" s="104">
        <v>38926754.939999998</v>
      </c>
      <c r="X44" s="10">
        <v>1193035907.0599999</v>
      </c>
      <c r="Y44" s="10">
        <v>813396646</v>
      </c>
      <c r="Z44" s="10">
        <v>813396646</v>
      </c>
      <c r="AA44" s="10">
        <v>802776646</v>
      </c>
      <c r="AC44">
        <f>21000000-5600000</f>
        <v>15400000</v>
      </c>
    </row>
    <row r="45" spans="1:29" ht="24" customHeight="1" x14ac:dyDescent="0.25">
      <c r="A45" s="7" t="s">
        <v>33</v>
      </c>
      <c r="B45" s="8" t="s">
        <v>34</v>
      </c>
      <c r="C45" s="9" t="s">
        <v>176</v>
      </c>
      <c r="D45" s="7" t="s">
        <v>36</v>
      </c>
      <c r="E45" s="7" t="s">
        <v>43</v>
      </c>
      <c r="F45" s="7" t="s">
        <v>43</v>
      </c>
      <c r="G45" s="7" t="s">
        <v>43</v>
      </c>
      <c r="H45" s="7" t="s">
        <v>103</v>
      </c>
      <c r="I45" s="7" t="s">
        <v>91</v>
      </c>
      <c r="J45" s="7"/>
      <c r="K45" s="7"/>
      <c r="L45" s="7"/>
      <c r="M45" s="7" t="s">
        <v>38</v>
      </c>
      <c r="N45" s="7" t="s">
        <v>39</v>
      </c>
      <c r="O45" s="7" t="s">
        <v>40</v>
      </c>
      <c r="P45" s="8" t="s">
        <v>177</v>
      </c>
      <c r="Q45" s="10">
        <v>103000000</v>
      </c>
      <c r="R45" s="10">
        <v>26267315</v>
      </c>
      <c r="S45" s="10">
        <v>0</v>
      </c>
      <c r="T45" s="10">
        <v>129267315</v>
      </c>
      <c r="U45" s="10">
        <v>0</v>
      </c>
      <c r="V45" s="10">
        <v>125125408</v>
      </c>
      <c r="W45" s="104">
        <v>4141907</v>
      </c>
      <c r="X45" s="10">
        <v>120689346</v>
      </c>
      <c r="Y45" s="10">
        <v>88174804.579999998</v>
      </c>
      <c r="Z45" s="10">
        <v>88174804.579999998</v>
      </c>
      <c r="AA45" s="10">
        <v>79915076.579999998</v>
      </c>
    </row>
    <row r="46" spans="1:29" ht="24" customHeight="1" x14ac:dyDescent="0.25">
      <c r="A46" s="7" t="s">
        <v>33</v>
      </c>
      <c r="B46" s="8" t="s">
        <v>34</v>
      </c>
      <c r="C46" s="9" t="s">
        <v>178</v>
      </c>
      <c r="D46" s="7" t="s">
        <v>36</v>
      </c>
      <c r="E46" s="7" t="s">
        <v>43</v>
      </c>
      <c r="F46" s="7" t="s">
        <v>43</v>
      </c>
      <c r="G46" s="7" t="s">
        <v>43</v>
      </c>
      <c r="H46" s="7" t="s">
        <v>103</v>
      </c>
      <c r="I46" s="7" t="s">
        <v>94</v>
      </c>
      <c r="J46" s="7"/>
      <c r="K46" s="7"/>
      <c r="L46" s="7"/>
      <c r="M46" s="7" t="s">
        <v>38</v>
      </c>
      <c r="N46" s="7" t="s">
        <v>39</v>
      </c>
      <c r="O46" s="7" t="s">
        <v>40</v>
      </c>
      <c r="P46" s="8" t="s">
        <v>179</v>
      </c>
      <c r="Q46" s="10">
        <v>135000000</v>
      </c>
      <c r="R46" s="10">
        <v>31500000</v>
      </c>
      <c r="S46" s="10">
        <v>16266886</v>
      </c>
      <c r="T46" s="10">
        <v>150233114</v>
      </c>
      <c r="U46" s="10">
        <v>0</v>
      </c>
      <c r="V46" s="10">
        <v>150233113.68000001</v>
      </c>
      <c r="W46" s="104">
        <v>0.32</v>
      </c>
      <c r="X46" s="10">
        <v>150232179.46000001</v>
      </c>
      <c r="Y46" s="10">
        <v>104974231.06</v>
      </c>
      <c r="Z46" s="10">
        <v>104974231.06</v>
      </c>
      <c r="AA46" s="10">
        <v>104974231.06</v>
      </c>
    </row>
    <row r="47" spans="1:29" ht="24" customHeight="1" x14ac:dyDescent="0.25">
      <c r="A47" s="7" t="s">
        <v>33</v>
      </c>
      <c r="B47" s="8" t="s">
        <v>34</v>
      </c>
      <c r="C47" s="9" t="s">
        <v>180</v>
      </c>
      <c r="D47" s="7" t="s">
        <v>36</v>
      </c>
      <c r="E47" s="7" t="s">
        <v>43</v>
      </c>
      <c r="F47" s="7" t="s">
        <v>43</v>
      </c>
      <c r="G47" s="7" t="s">
        <v>43</v>
      </c>
      <c r="H47" s="7" t="s">
        <v>103</v>
      </c>
      <c r="I47" s="7" t="s">
        <v>100</v>
      </c>
      <c r="J47" s="7"/>
      <c r="K47" s="7"/>
      <c r="L47" s="7"/>
      <c r="M47" s="7" t="s">
        <v>38</v>
      </c>
      <c r="N47" s="7" t="s">
        <v>39</v>
      </c>
      <c r="O47" s="7" t="s">
        <v>40</v>
      </c>
      <c r="P47" s="8" t="s">
        <v>181</v>
      </c>
      <c r="Q47" s="10">
        <v>30000000</v>
      </c>
      <c r="R47" s="10">
        <v>17333901</v>
      </c>
      <c r="S47" s="10">
        <v>10000000</v>
      </c>
      <c r="T47" s="10">
        <v>37333901</v>
      </c>
      <c r="U47" s="10">
        <v>0</v>
      </c>
      <c r="V47" s="10">
        <v>36516375</v>
      </c>
      <c r="W47" s="104">
        <v>817526</v>
      </c>
      <c r="X47" s="10">
        <v>36516375</v>
      </c>
      <c r="Y47" s="10">
        <v>26927839</v>
      </c>
      <c r="Z47" s="10">
        <v>26927839</v>
      </c>
      <c r="AA47" s="10">
        <v>26927839</v>
      </c>
    </row>
    <row r="48" spans="1:29" ht="24" customHeight="1" x14ac:dyDescent="0.25">
      <c r="A48" s="7" t="s">
        <v>33</v>
      </c>
      <c r="B48" s="8" t="s">
        <v>34</v>
      </c>
      <c r="C48" s="9" t="s">
        <v>182</v>
      </c>
      <c r="D48" s="7" t="s">
        <v>36</v>
      </c>
      <c r="E48" s="7" t="s">
        <v>43</v>
      </c>
      <c r="F48" s="7" t="s">
        <v>43</v>
      </c>
      <c r="G48" s="7" t="s">
        <v>43</v>
      </c>
      <c r="H48" s="7" t="s">
        <v>106</v>
      </c>
      <c r="I48" s="7" t="s">
        <v>114</v>
      </c>
      <c r="J48" s="7"/>
      <c r="K48" s="7"/>
      <c r="L48" s="7"/>
      <c r="M48" s="7" t="s">
        <v>38</v>
      </c>
      <c r="N48" s="7" t="s">
        <v>39</v>
      </c>
      <c r="O48" s="7" t="s">
        <v>40</v>
      </c>
      <c r="P48" s="8" t="s">
        <v>183</v>
      </c>
      <c r="Q48" s="10">
        <v>20000000</v>
      </c>
      <c r="R48" s="10">
        <v>7000000</v>
      </c>
      <c r="S48" s="10">
        <v>0</v>
      </c>
      <c r="T48" s="10">
        <v>27000000</v>
      </c>
      <c r="U48" s="10">
        <v>0</v>
      </c>
      <c r="V48" s="10">
        <v>26265980</v>
      </c>
      <c r="W48" s="104">
        <v>734020</v>
      </c>
      <c r="X48" s="10">
        <v>26265980</v>
      </c>
      <c r="Y48" s="10">
        <v>8755327</v>
      </c>
      <c r="Z48" s="10">
        <v>8755327</v>
      </c>
      <c r="AA48" s="10">
        <v>8755327</v>
      </c>
    </row>
    <row r="49" spans="1:29" ht="24" customHeight="1" x14ac:dyDescent="0.25">
      <c r="A49" s="7" t="s">
        <v>33</v>
      </c>
      <c r="B49" s="8" t="s">
        <v>34</v>
      </c>
      <c r="C49" s="9" t="s">
        <v>184</v>
      </c>
      <c r="D49" s="7" t="s">
        <v>36</v>
      </c>
      <c r="E49" s="7" t="s">
        <v>43</v>
      </c>
      <c r="F49" s="7" t="s">
        <v>43</v>
      </c>
      <c r="G49" s="7" t="s">
        <v>43</v>
      </c>
      <c r="H49" s="7" t="s">
        <v>106</v>
      </c>
      <c r="I49" s="7" t="s">
        <v>88</v>
      </c>
      <c r="J49" s="7"/>
      <c r="K49" s="7"/>
      <c r="L49" s="7"/>
      <c r="M49" s="7" t="s">
        <v>38</v>
      </c>
      <c r="N49" s="7" t="s">
        <v>39</v>
      </c>
      <c r="O49" s="7" t="s">
        <v>40</v>
      </c>
      <c r="P49" s="8" t="s">
        <v>185</v>
      </c>
      <c r="Q49" s="10">
        <v>40000000</v>
      </c>
      <c r="R49" s="10">
        <v>0</v>
      </c>
      <c r="S49" s="10">
        <v>10495912</v>
      </c>
      <c r="T49" s="10">
        <v>29504088</v>
      </c>
      <c r="U49" s="10">
        <v>0</v>
      </c>
      <c r="V49" s="10">
        <v>29504088</v>
      </c>
      <c r="W49" s="104">
        <v>0</v>
      </c>
      <c r="X49" s="10">
        <v>29504088</v>
      </c>
      <c r="Y49" s="10">
        <v>19415077</v>
      </c>
      <c r="Z49" s="10">
        <v>19415077</v>
      </c>
      <c r="AA49" s="10">
        <v>19415077</v>
      </c>
    </row>
    <row r="50" spans="1:29" ht="24" customHeight="1" x14ac:dyDescent="0.25">
      <c r="A50" s="7" t="s">
        <v>33</v>
      </c>
      <c r="B50" s="8" t="s">
        <v>34</v>
      </c>
      <c r="C50" s="9" t="s">
        <v>186</v>
      </c>
      <c r="D50" s="7" t="s">
        <v>36</v>
      </c>
      <c r="E50" s="7" t="s">
        <v>43</v>
      </c>
      <c r="F50" s="7" t="s">
        <v>43</v>
      </c>
      <c r="G50" s="7" t="s">
        <v>43</v>
      </c>
      <c r="H50" s="7" t="s">
        <v>106</v>
      </c>
      <c r="I50" s="7" t="s">
        <v>91</v>
      </c>
      <c r="J50" s="7"/>
      <c r="K50" s="7"/>
      <c r="L50" s="7"/>
      <c r="M50" s="7" t="s">
        <v>38</v>
      </c>
      <c r="N50" s="7" t="s">
        <v>39</v>
      </c>
      <c r="O50" s="7" t="s">
        <v>40</v>
      </c>
      <c r="P50" s="8" t="s">
        <v>187</v>
      </c>
      <c r="Q50" s="10">
        <v>4000000</v>
      </c>
      <c r="R50" s="10">
        <v>495912</v>
      </c>
      <c r="S50" s="10">
        <v>0</v>
      </c>
      <c r="T50" s="10">
        <v>4495912</v>
      </c>
      <c r="U50" s="10">
        <v>0</v>
      </c>
      <c r="V50" s="10">
        <v>4495912</v>
      </c>
      <c r="W50" s="104">
        <v>0</v>
      </c>
      <c r="X50" s="10">
        <v>3626271</v>
      </c>
      <c r="Y50" s="10">
        <v>3623792.4</v>
      </c>
      <c r="Z50" s="10">
        <v>3623792.4</v>
      </c>
      <c r="AA50" s="10">
        <v>3623792.4</v>
      </c>
    </row>
    <row r="51" spans="1:29" ht="24" customHeight="1" x14ac:dyDescent="0.25">
      <c r="A51" s="98" t="s">
        <v>33</v>
      </c>
      <c r="B51" s="99" t="s">
        <v>34</v>
      </c>
      <c r="C51" s="100" t="s">
        <v>188</v>
      </c>
      <c r="D51" s="98" t="s">
        <v>36</v>
      </c>
      <c r="E51" s="98" t="s">
        <v>43</v>
      </c>
      <c r="F51" s="98" t="s">
        <v>43</v>
      </c>
      <c r="G51" s="98" t="s">
        <v>43</v>
      </c>
      <c r="H51" s="98" t="s">
        <v>106</v>
      </c>
      <c r="I51" s="98" t="s">
        <v>97</v>
      </c>
      <c r="J51" s="98"/>
      <c r="K51" s="98"/>
      <c r="L51" s="98"/>
      <c r="M51" s="98" t="s">
        <v>38</v>
      </c>
      <c r="N51" s="98" t="s">
        <v>39</v>
      </c>
      <c r="O51" s="98" t="s">
        <v>40</v>
      </c>
      <c r="P51" s="109" t="s">
        <v>189</v>
      </c>
      <c r="Q51" s="101">
        <v>50000000</v>
      </c>
      <c r="R51" s="101">
        <v>3000000</v>
      </c>
      <c r="S51" s="101">
        <v>0</v>
      </c>
      <c r="T51" s="101">
        <v>53000000</v>
      </c>
      <c r="U51" s="101">
        <v>0</v>
      </c>
      <c r="V51" s="101">
        <v>50332520</v>
      </c>
      <c r="W51" s="105">
        <v>2667480</v>
      </c>
      <c r="X51" s="101">
        <v>50332520</v>
      </c>
      <c r="Y51" s="101">
        <v>16986446</v>
      </c>
      <c r="Z51" s="101">
        <v>16986446</v>
      </c>
      <c r="AA51" s="101">
        <v>16986446</v>
      </c>
      <c r="AC51" s="110">
        <f>20000000-W51</f>
        <v>17332520</v>
      </c>
    </row>
    <row r="52" spans="1:29" ht="24" customHeight="1" x14ac:dyDescent="0.25">
      <c r="A52" s="7" t="s">
        <v>33</v>
      </c>
      <c r="B52" s="8" t="s">
        <v>34</v>
      </c>
      <c r="C52" s="9" t="s">
        <v>190</v>
      </c>
      <c r="D52" s="7" t="s">
        <v>36</v>
      </c>
      <c r="E52" s="7" t="s">
        <v>43</v>
      </c>
      <c r="F52" s="7" t="s">
        <v>43</v>
      </c>
      <c r="G52" s="7" t="s">
        <v>43</v>
      </c>
      <c r="H52" s="7" t="s">
        <v>109</v>
      </c>
      <c r="I52" s="7"/>
      <c r="J52" s="7"/>
      <c r="K52" s="7"/>
      <c r="L52" s="7"/>
      <c r="M52" s="7" t="s">
        <v>38</v>
      </c>
      <c r="N52" s="7" t="s">
        <v>39</v>
      </c>
      <c r="O52" s="7" t="s">
        <v>40</v>
      </c>
      <c r="P52" s="8" t="s">
        <v>191</v>
      </c>
      <c r="Q52" s="10">
        <v>181000000</v>
      </c>
      <c r="R52" s="10">
        <v>10000000</v>
      </c>
      <c r="S52" s="10">
        <v>32500000</v>
      </c>
      <c r="T52" s="10">
        <v>158500000</v>
      </c>
      <c r="U52" s="10">
        <v>0</v>
      </c>
      <c r="V52" s="10">
        <v>158500000</v>
      </c>
      <c r="W52" s="104">
        <v>0</v>
      </c>
      <c r="X52" s="10">
        <v>104471899</v>
      </c>
      <c r="Y52" s="10">
        <v>100067010</v>
      </c>
      <c r="Z52" s="10">
        <v>100067010</v>
      </c>
      <c r="AA52" s="10">
        <v>100067010</v>
      </c>
    </row>
    <row r="53" spans="1:29" ht="24" customHeight="1" x14ac:dyDescent="0.25">
      <c r="A53" s="7" t="s">
        <v>33</v>
      </c>
      <c r="B53" s="8" t="s">
        <v>34</v>
      </c>
      <c r="C53" s="9" t="s">
        <v>192</v>
      </c>
      <c r="D53" s="7" t="s">
        <v>36</v>
      </c>
      <c r="E53" s="7" t="s">
        <v>46</v>
      </c>
      <c r="F53" s="7" t="s">
        <v>43</v>
      </c>
      <c r="G53" s="7" t="s">
        <v>43</v>
      </c>
      <c r="H53" s="7" t="s">
        <v>193</v>
      </c>
      <c r="I53" s="7" t="s">
        <v>114</v>
      </c>
      <c r="J53" s="7"/>
      <c r="K53" s="7"/>
      <c r="L53" s="7"/>
      <c r="M53" s="7" t="s">
        <v>38</v>
      </c>
      <c r="N53" s="7" t="s">
        <v>39</v>
      </c>
      <c r="O53" s="7" t="s">
        <v>40</v>
      </c>
      <c r="P53" s="8" t="s">
        <v>194</v>
      </c>
      <c r="Q53" s="10">
        <v>19350000000</v>
      </c>
      <c r="R53" s="10">
        <v>0</v>
      </c>
      <c r="S53" s="10">
        <v>0</v>
      </c>
      <c r="T53" s="10">
        <v>19350000000</v>
      </c>
      <c r="U53" s="10">
        <v>0</v>
      </c>
      <c r="V53" s="10">
        <v>19043010785</v>
      </c>
      <c r="W53" s="104">
        <v>306989215</v>
      </c>
      <c r="X53" s="10">
        <v>18243531376.380001</v>
      </c>
      <c r="Y53" s="10">
        <v>16383800198.209999</v>
      </c>
      <c r="Z53" s="10">
        <v>16383800198.209999</v>
      </c>
      <c r="AA53" s="10">
        <v>16235769396.799999</v>
      </c>
    </row>
    <row r="54" spans="1:29" ht="24" customHeight="1" x14ac:dyDescent="0.25">
      <c r="A54" s="7" t="s">
        <v>33</v>
      </c>
      <c r="B54" s="8" t="s">
        <v>34</v>
      </c>
      <c r="C54" s="9" t="s">
        <v>195</v>
      </c>
      <c r="D54" s="7" t="s">
        <v>36</v>
      </c>
      <c r="E54" s="7" t="s">
        <v>46</v>
      </c>
      <c r="F54" s="7" t="s">
        <v>53</v>
      </c>
      <c r="G54" s="7" t="s">
        <v>43</v>
      </c>
      <c r="H54" s="7" t="s">
        <v>54</v>
      </c>
      <c r="I54" s="7" t="s">
        <v>85</v>
      </c>
      <c r="J54" s="7"/>
      <c r="K54" s="7"/>
      <c r="L54" s="7"/>
      <c r="M54" s="7" t="s">
        <v>38</v>
      </c>
      <c r="N54" s="7" t="s">
        <v>39</v>
      </c>
      <c r="O54" s="7" t="s">
        <v>40</v>
      </c>
      <c r="P54" s="8" t="s">
        <v>196</v>
      </c>
      <c r="Q54" s="10">
        <v>10000000</v>
      </c>
      <c r="R54" s="10">
        <v>40000000</v>
      </c>
      <c r="S54" s="10">
        <v>0</v>
      </c>
      <c r="T54" s="10">
        <v>50000000</v>
      </c>
      <c r="U54" s="10">
        <v>0</v>
      </c>
      <c r="V54" s="10">
        <v>50000000</v>
      </c>
      <c r="W54" s="104">
        <v>0</v>
      </c>
      <c r="X54" s="10">
        <v>32642072</v>
      </c>
      <c r="Y54" s="10">
        <v>31472567</v>
      </c>
      <c r="Z54" s="10">
        <v>31472567</v>
      </c>
      <c r="AA54" s="10">
        <v>31472567</v>
      </c>
    </row>
    <row r="55" spans="1:29" ht="24" customHeight="1" x14ac:dyDescent="0.25">
      <c r="A55" s="7" t="s">
        <v>33</v>
      </c>
      <c r="B55" s="8" t="s">
        <v>34</v>
      </c>
      <c r="C55" s="9" t="s">
        <v>197</v>
      </c>
      <c r="D55" s="7" t="s">
        <v>36</v>
      </c>
      <c r="E55" s="7" t="s">
        <v>46</v>
      </c>
      <c r="F55" s="7" t="s">
        <v>53</v>
      </c>
      <c r="G55" s="7" t="s">
        <v>43</v>
      </c>
      <c r="H55" s="7" t="s">
        <v>54</v>
      </c>
      <c r="I55" s="7" t="s">
        <v>114</v>
      </c>
      <c r="J55" s="7"/>
      <c r="K55" s="7"/>
      <c r="L55" s="7"/>
      <c r="M55" s="7" t="s">
        <v>38</v>
      </c>
      <c r="N55" s="7" t="s">
        <v>39</v>
      </c>
      <c r="O55" s="7" t="s">
        <v>40</v>
      </c>
      <c r="P55" s="8" t="s">
        <v>198</v>
      </c>
      <c r="Q55" s="10">
        <v>60000000</v>
      </c>
      <c r="R55" s="10">
        <v>0</v>
      </c>
      <c r="S55" s="10">
        <v>40000000</v>
      </c>
      <c r="T55" s="10">
        <v>20000000</v>
      </c>
      <c r="U55" s="10">
        <v>0</v>
      </c>
      <c r="V55" s="10">
        <v>20000000</v>
      </c>
      <c r="W55" s="104">
        <v>0</v>
      </c>
      <c r="X55" s="10">
        <v>11658806</v>
      </c>
      <c r="Y55" s="10">
        <v>10451177</v>
      </c>
      <c r="Z55" s="10">
        <v>10451177</v>
      </c>
      <c r="AA55" s="10">
        <v>10451177</v>
      </c>
    </row>
    <row r="56" spans="1:29" ht="24" customHeight="1" x14ac:dyDescent="0.25">
      <c r="A56" s="7" t="s">
        <v>33</v>
      </c>
      <c r="B56" s="8" t="s">
        <v>34</v>
      </c>
      <c r="C56" s="9" t="s">
        <v>199</v>
      </c>
      <c r="D56" s="7" t="s">
        <v>36</v>
      </c>
      <c r="E56" s="7" t="s">
        <v>57</v>
      </c>
      <c r="F56" s="7" t="s">
        <v>37</v>
      </c>
      <c r="G56" s="7" t="s">
        <v>43</v>
      </c>
      <c r="H56" s="7" t="s">
        <v>97</v>
      </c>
      <c r="I56" s="7"/>
      <c r="J56" s="7"/>
      <c r="K56" s="7"/>
      <c r="L56" s="7"/>
      <c r="M56" s="7" t="s">
        <v>38</v>
      </c>
      <c r="N56" s="7" t="s">
        <v>39</v>
      </c>
      <c r="O56" s="7" t="s">
        <v>40</v>
      </c>
      <c r="P56" s="8" t="s">
        <v>200</v>
      </c>
      <c r="Q56" s="10">
        <v>2000000</v>
      </c>
      <c r="R56" s="10">
        <v>0</v>
      </c>
      <c r="S56" s="10">
        <v>0</v>
      </c>
      <c r="T56" s="10">
        <v>2000000</v>
      </c>
      <c r="U56" s="10">
        <v>0</v>
      </c>
      <c r="V56" s="10">
        <v>539000</v>
      </c>
      <c r="W56" s="104">
        <v>1461000</v>
      </c>
      <c r="X56" s="10">
        <v>539000</v>
      </c>
      <c r="Y56" s="10">
        <v>539000</v>
      </c>
      <c r="Z56" s="10">
        <v>539000</v>
      </c>
      <c r="AA56" s="10">
        <v>539000</v>
      </c>
    </row>
    <row r="57" spans="1:29" ht="24" customHeight="1" x14ac:dyDescent="0.25">
      <c r="A57" s="7" t="s">
        <v>33</v>
      </c>
      <c r="B57" s="8" t="s">
        <v>34</v>
      </c>
      <c r="C57" s="9" t="s">
        <v>201</v>
      </c>
      <c r="D57" s="7" t="s">
        <v>67</v>
      </c>
      <c r="E57" s="7" t="s">
        <v>68</v>
      </c>
      <c r="F57" s="7" t="s">
        <v>69</v>
      </c>
      <c r="G57" s="7" t="s">
        <v>70</v>
      </c>
      <c r="H57" s="7" t="s">
        <v>202</v>
      </c>
      <c r="I57" s="7" t="s">
        <v>203</v>
      </c>
      <c r="J57" s="7" t="s">
        <v>46</v>
      </c>
      <c r="K57" s="7" t="s">
        <v>1</v>
      </c>
      <c r="L57" s="7" t="s">
        <v>1</v>
      </c>
      <c r="M57" s="7" t="s">
        <v>38</v>
      </c>
      <c r="N57" s="7" t="s">
        <v>60</v>
      </c>
      <c r="O57" s="7" t="s">
        <v>40</v>
      </c>
      <c r="P57" s="8" t="s">
        <v>204</v>
      </c>
      <c r="Q57" s="10">
        <v>1500000000</v>
      </c>
      <c r="R57" s="10">
        <v>0</v>
      </c>
      <c r="S57" s="10">
        <v>0</v>
      </c>
      <c r="T57" s="10">
        <v>1500000000</v>
      </c>
      <c r="U57" s="10">
        <v>0</v>
      </c>
      <c r="V57" s="10">
        <v>1500000000</v>
      </c>
      <c r="W57" s="104">
        <v>0</v>
      </c>
      <c r="X57" s="10">
        <v>1499042500</v>
      </c>
      <c r="Y57" s="10">
        <v>915396250</v>
      </c>
      <c r="Z57" s="10">
        <v>915396250</v>
      </c>
      <c r="AA57" s="10">
        <v>915396250</v>
      </c>
    </row>
    <row r="58" spans="1:29" ht="24" customHeight="1" x14ac:dyDescent="0.25">
      <c r="A58" s="7" t="s">
        <v>33</v>
      </c>
      <c r="B58" s="8" t="s">
        <v>34</v>
      </c>
      <c r="C58" s="9" t="s">
        <v>205</v>
      </c>
      <c r="D58" s="7" t="s">
        <v>67</v>
      </c>
      <c r="E58" s="7" t="s">
        <v>68</v>
      </c>
      <c r="F58" s="7" t="s">
        <v>69</v>
      </c>
      <c r="G58" s="7" t="s">
        <v>78</v>
      </c>
      <c r="H58" s="7" t="s">
        <v>202</v>
      </c>
      <c r="I58" s="7" t="s">
        <v>206</v>
      </c>
      <c r="J58" s="7" t="s">
        <v>43</v>
      </c>
      <c r="K58" s="7" t="s">
        <v>1</v>
      </c>
      <c r="L58" s="7" t="s">
        <v>1</v>
      </c>
      <c r="M58" s="7" t="s">
        <v>74</v>
      </c>
      <c r="N58" s="7" t="s">
        <v>75</v>
      </c>
      <c r="O58" s="7" t="s">
        <v>40</v>
      </c>
      <c r="P58" s="8" t="s">
        <v>207</v>
      </c>
      <c r="Q58" s="10">
        <v>13466700000</v>
      </c>
      <c r="R58" s="10">
        <v>4496823809.3100004</v>
      </c>
      <c r="S58" s="10">
        <v>4496823809.3100004</v>
      </c>
      <c r="T58" s="10">
        <v>13466700000</v>
      </c>
      <c r="U58" s="10">
        <v>0</v>
      </c>
      <c r="V58" s="10">
        <v>10920231246.42</v>
      </c>
      <c r="W58" s="104">
        <v>2546468753.5799999</v>
      </c>
      <c r="X58" s="10">
        <v>9833173322.4500008</v>
      </c>
      <c r="Y58" s="10">
        <v>3640758336.27</v>
      </c>
      <c r="Z58" s="10">
        <v>3640758336.27</v>
      </c>
      <c r="AA58" s="10">
        <v>3640758336.27</v>
      </c>
    </row>
    <row r="59" spans="1:29" ht="24" customHeight="1" x14ac:dyDescent="0.25">
      <c r="A59" s="7" t="s">
        <v>33</v>
      </c>
      <c r="B59" s="8" t="s">
        <v>34</v>
      </c>
      <c r="C59" s="9" t="s">
        <v>208</v>
      </c>
      <c r="D59" s="7" t="s">
        <v>67</v>
      </c>
      <c r="E59" s="7" t="s">
        <v>68</v>
      </c>
      <c r="F59" s="7" t="s">
        <v>69</v>
      </c>
      <c r="G59" s="7" t="s">
        <v>39</v>
      </c>
      <c r="H59" s="7" t="s">
        <v>202</v>
      </c>
      <c r="I59" s="7" t="s">
        <v>209</v>
      </c>
      <c r="J59" s="7" t="s">
        <v>43</v>
      </c>
      <c r="K59" s="7" t="s">
        <v>1</v>
      </c>
      <c r="L59" s="7" t="s">
        <v>1</v>
      </c>
      <c r="M59" s="7" t="s">
        <v>38</v>
      </c>
      <c r="N59" s="7" t="s">
        <v>60</v>
      </c>
      <c r="O59" s="7" t="s">
        <v>40</v>
      </c>
      <c r="P59" s="8" t="s">
        <v>210</v>
      </c>
      <c r="Q59" s="10">
        <v>600000000</v>
      </c>
      <c r="R59" s="10">
        <v>0</v>
      </c>
      <c r="S59" s="10">
        <v>0</v>
      </c>
      <c r="T59" s="10">
        <v>600000000</v>
      </c>
      <c r="U59" s="10">
        <v>0</v>
      </c>
      <c r="V59" s="10">
        <v>597022000</v>
      </c>
      <c r="W59" s="104">
        <v>2978000</v>
      </c>
      <c r="X59" s="10">
        <v>596722000</v>
      </c>
      <c r="Y59" s="10">
        <v>571972000</v>
      </c>
      <c r="Z59" s="10">
        <v>571972000</v>
      </c>
      <c r="AA59" s="10">
        <v>571972000</v>
      </c>
    </row>
    <row r="60" spans="1:29" ht="24" customHeight="1" x14ac:dyDescent="0.25">
      <c r="A60" s="7" t="s">
        <v>33</v>
      </c>
      <c r="B60" s="8" t="s">
        <v>34</v>
      </c>
      <c r="C60" s="9" t="s">
        <v>211</v>
      </c>
      <c r="D60" s="7" t="s">
        <v>67</v>
      </c>
      <c r="E60" s="7" t="s">
        <v>68</v>
      </c>
      <c r="F60" s="7" t="s">
        <v>69</v>
      </c>
      <c r="G60" s="7" t="s">
        <v>39</v>
      </c>
      <c r="H60" s="7" t="s">
        <v>202</v>
      </c>
      <c r="I60" s="7" t="s">
        <v>212</v>
      </c>
      <c r="J60" s="7" t="s">
        <v>43</v>
      </c>
      <c r="K60" s="7" t="s">
        <v>1</v>
      </c>
      <c r="L60" s="7" t="s">
        <v>1</v>
      </c>
      <c r="M60" s="7" t="s">
        <v>38</v>
      </c>
      <c r="N60" s="7" t="s">
        <v>60</v>
      </c>
      <c r="O60" s="7" t="s">
        <v>40</v>
      </c>
      <c r="P60" s="8" t="s">
        <v>213</v>
      </c>
      <c r="Q60" s="10">
        <v>300000000</v>
      </c>
      <c r="R60" s="10">
        <v>0</v>
      </c>
      <c r="S60" s="10">
        <v>0</v>
      </c>
      <c r="T60" s="10">
        <v>300000000</v>
      </c>
      <c r="U60" s="10">
        <v>0</v>
      </c>
      <c r="V60" s="10">
        <v>298000783.68000001</v>
      </c>
      <c r="W60" s="104">
        <v>1999216.32</v>
      </c>
      <c r="X60" s="10">
        <v>277927084.83999997</v>
      </c>
      <c r="Y60" s="10">
        <v>75600000</v>
      </c>
      <c r="Z60" s="10">
        <v>75600000</v>
      </c>
      <c r="AA60" s="10">
        <v>64600000</v>
      </c>
    </row>
    <row r="61" spans="1:29" ht="24" customHeight="1" x14ac:dyDescent="0.25">
      <c r="A61" s="7" t="s">
        <v>33</v>
      </c>
      <c r="B61" s="8" t="s">
        <v>34</v>
      </c>
      <c r="C61" s="9" t="s">
        <v>214</v>
      </c>
      <c r="D61" s="7" t="s">
        <v>67</v>
      </c>
      <c r="E61" s="7" t="s">
        <v>68</v>
      </c>
      <c r="F61" s="7" t="s">
        <v>69</v>
      </c>
      <c r="G61" s="7" t="s">
        <v>39</v>
      </c>
      <c r="H61" s="7" t="s">
        <v>202</v>
      </c>
      <c r="I61" s="7" t="s">
        <v>215</v>
      </c>
      <c r="J61" s="7" t="s">
        <v>43</v>
      </c>
      <c r="K61" s="7" t="s">
        <v>1</v>
      </c>
      <c r="L61" s="7" t="s">
        <v>1</v>
      </c>
      <c r="M61" s="7" t="s">
        <v>38</v>
      </c>
      <c r="N61" s="7" t="s">
        <v>60</v>
      </c>
      <c r="O61" s="7" t="s">
        <v>40</v>
      </c>
      <c r="P61" s="8" t="s">
        <v>216</v>
      </c>
      <c r="Q61" s="10">
        <v>50000000</v>
      </c>
      <c r="R61" s="10">
        <v>0</v>
      </c>
      <c r="S61" s="10">
        <v>0</v>
      </c>
      <c r="T61" s="10">
        <v>50000000</v>
      </c>
      <c r="U61" s="10">
        <v>0</v>
      </c>
      <c r="V61" s="10">
        <v>47783116</v>
      </c>
      <c r="W61" s="104">
        <v>2216884</v>
      </c>
      <c r="X61" s="10">
        <v>47783116</v>
      </c>
      <c r="Y61" s="10">
        <v>47783116</v>
      </c>
      <c r="Z61" s="10">
        <v>47783116</v>
      </c>
      <c r="AA61" s="10">
        <v>47783116</v>
      </c>
    </row>
    <row r="62" spans="1:29" ht="24" customHeight="1" x14ac:dyDescent="0.25">
      <c r="A62" s="7" t="s">
        <v>33</v>
      </c>
      <c r="B62" s="8" t="s">
        <v>34</v>
      </c>
      <c r="C62" s="9" t="s">
        <v>217</v>
      </c>
      <c r="D62" s="7" t="s">
        <v>67</v>
      </c>
      <c r="E62" s="7" t="s">
        <v>68</v>
      </c>
      <c r="F62" s="7" t="s">
        <v>69</v>
      </c>
      <c r="G62" s="7" t="s">
        <v>60</v>
      </c>
      <c r="H62" s="7" t="s">
        <v>202</v>
      </c>
      <c r="I62" s="7" t="s">
        <v>218</v>
      </c>
      <c r="J62" s="7" t="s">
        <v>43</v>
      </c>
      <c r="K62" s="7"/>
      <c r="L62" s="7"/>
      <c r="M62" s="7" t="s">
        <v>38</v>
      </c>
      <c r="N62" s="7" t="s">
        <v>60</v>
      </c>
      <c r="O62" s="7" t="s">
        <v>40</v>
      </c>
      <c r="P62" s="8" t="s">
        <v>219</v>
      </c>
      <c r="Q62" s="10">
        <v>750000000</v>
      </c>
      <c r="R62" s="10">
        <v>0</v>
      </c>
      <c r="S62" s="10">
        <v>0</v>
      </c>
      <c r="T62" s="10">
        <v>750000000</v>
      </c>
      <c r="U62" s="10">
        <v>0</v>
      </c>
      <c r="V62" s="10">
        <v>750000000</v>
      </c>
      <c r="W62" s="104">
        <v>0</v>
      </c>
      <c r="X62" s="10">
        <v>748796666</v>
      </c>
      <c r="Y62" s="10">
        <v>624387054</v>
      </c>
      <c r="Z62" s="10">
        <v>624387054</v>
      </c>
      <c r="AA62" s="10">
        <v>613087054</v>
      </c>
    </row>
    <row r="63" spans="1:29" x14ac:dyDescent="0.25">
      <c r="A63" s="14" t="s">
        <v>1</v>
      </c>
      <c r="B63" s="15" t="s">
        <v>1</v>
      </c>
      <c r="C63" s="16" t="s">
        <v>1</v>
      </c>
      <c r="D63" s="14" t="s">
        <v>1</v>
      </c>
      <c r="E63" s="14" t="s">
        <v>1</v>
      </c>
      <c r="F63" s="14" t="s">
        <v>1</v>
      </c>
      <c r="G63" s="14" t="s">
        <v>1</v>
      </c>
      <c r="H63" s="14" t="s">
        <v>1</v>
      </c>
      <c r="I63" s="14" t="s">
        <v>1</v>
      </c>
      <c r="J63" s="14" t="s">
        <v>1</v>
      </c>
      <c r="K63" s="14" t="s">
        <v>1</v>
      </c>
      <c r="L63" s="14" t="s">
        <v>1</v>
      </c>
      <c r="M63" s="14" t="s">
        <v>1</v>
      </c>
      <c r="N63" s="14" t="s">
        <v>1</v>
      </c>
      <c r="O63" s="14" t="s">
        <v>1</v>
      </c>
      <c r="P63" s="15" t="s">
        <v>1</v>
      </c>
      <c r="Q63" s="17">
        <v>50987700000</v>
      </c>
      <c r="R63" s="17">
        <v>4987766700.6499996</v>
      </c>
      <c r="S63" s="17">
        <v>4993367586.6499996</v>
      </c>
      <c r="T63" s="17">
        <v>50982099114</v>
      </c>
      <c r="U63" s="17">
        <v>0</v>
      </c>
      <c r="V63" s="17">
        <v>47982615372.290001</v>
      </c>
      <c r="W63" s="106">
        <v>2999483741.71</v>
      </c>
      <c r="X63" s="17">
        <v>43777512750.099998</v>
      </c>
      <c r="Y63" s="17">
        <v>34085350985.290001</v>
      </c>
      <c r="Z63" s="17">
        <v>34085350985.290001</v>
      </c>
      <c r="AA63" s="17">
        <v>33896140455.880001</v>
      </c>
    </row>
    <row r="64" spans="1:29" x14ac:dyDescent="0.25">
      <c r="A64" s="2" t="s">
        <v>1</v>
      </c>
      <c r="B64" s="3" t="s">
        <v>1</v>
      </c>
      <c r="C64" s="4" t="s">
        <v>1</v>
      </c>
      <c r="D64" s="2" t="s">
        <v>1</v>
      </c>
      <c r="E64" s="2" t="s">
        <v>1</v>
      </c>
      <c r="F64" s="2" t="s">
        <v>1</v>
      </c>
      <c r="G64" s="2" t="s">
        <v>1</v>
      </c>
      <c r="H64" s="2" t="s">
        <v>1</v>
      </c>
      <c r="I64" s="2" t="s">
        <v>1</v>
      </c>
      <c r="J64" s="2" t="s">
        <v>1</v>
      </c>
      <c r="K64" s="2" t="s">
        <v>1</v>
      </c>
      <c r="L64" s="2" t="s">
        <v>1</v>
      </c>
      <c r="M64" s="2" t="s">
        <v>1</v>
      </c>
      <c r="N64" s="2" t="s">
        <v>1</v>
      </c>
      <c r="O64" s="2" t="s">
        <v>1</v>
      </c>
      <c r="P64" s="5" t="s">
        <v>1</v>
      </c>
      <c r="Q64" s="6" t="s">
        <v>1</v>
      </c>
      <c r="R64" s="6" t="s">
        <v>1</v>
      </c>
      <c r="S64" s="6" t="s">
        <v>1</v>
      </c>
      <c r="T64" s="6" t="s">
        <v>1</v>
      </c>
      <c r="U64" s="6" t="s">
        <v>1</v>
      </c>
      <c r="V64" s="6" t="s">
        <v>1</v>
      </c>
      <c r="W64" s="107" t="s">
        <v>1</v>
      </c>
      <c r="X64" s="6" t="s">
        <v>1</v>
      </c>
      <c r="Y64" s="6" t="s">
        <v>1</v>
      </c>
      <c r="Z64" s="6" t="s">
        <v>1</v>
      </c>
      <c r="AA64" s="6" t="s">
        <v>1</v>
      </c>
    </row>
    <row r="65" ht="33.950000000000003" customHeight="1" x14ac:dyDescent="0.25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"/>
  <sheetViews>
    <sheetView zoomScale="115" zoomScaleNormal="115" workbookViewId="0">
      <selection activeCell="P12" sqref="P12"/>
    </sheetView>
  </sheetViews>
  <sheetFormatPr baseColWidth="10" defaultRowHeight="15" x14ac:dyDescent="0.25"/>
  <cols>
    <col min="1" max="1" width="9.28515625" style="19" customWidth="1"/>
    <col min="2" max="2" width="13.28515625" style="19" customWidth="1"/>
    <col min="3" max="3" width="10.7109375" style="19" customWidth="1"/>
    <col min="4" max="11" width="5.42578125" style="19" hidden="1" customWidth="1"/>
    <col min="12" max="12" width="7" style="19" hidden="1" customWidth="1"/>
    <col min="13" max="13" width="7.5703125" style="19" bestFit="1" customWidth="1"/>
    <col min="14" max="14" width="4.42578125" style="19" bestFit="1" customWidth="1"/>
    <col min="15" max="15" width="3.85546875" style="19" bestFit="1" customWidth="1"/>
    <col min="16" max="16" width="22.28515625" style="19" customWidth="1"/>
    <col min="17" max="17" width="15.140625" style="19" hidden="1" customWidth="1"/>
    <col min="18" max="18" width="17.85546875" style="19" hidden="1" customWidth="1"/>
    <col min="19" max="22" width="18.85546875" style="19" customWidth="1"/>
    <col min="23" max="23" width="0" style="19" hidden="1" customWidth="1"/>
    <col min="24" max="24" width="6.42578125" style="19" customWidth="1"/>
    <col min="25" max="16384" width="11.42578125" style="19"/>
  </cols>
  <sheetData>
    <row r="1" spans="1:22" ht="24" x14ac:dyDescent="0.25">
      <c r="A1" s="33" t="s">
        <v>0</v>
      </c>
      <c r="B1" s="33">
        <v>2023</v>
      </c>
      <c r="C1" s="18" t="s">
        <v>1</v>
      </c>
      <c r="D1" s="18" t="s">
        <v>1</v>
      </c>
      <c r="E1" s="18" t="s">
        <v>1</v>
      </c>
      <c r="F1" s="18" t="s">
        <v>1</v>
      </c>
      <c r="G1" s="18" t="s">
        <v>1</v>
      </c>
      <c r="H1" s="18" t="s">
        <v>1</v>
      </c>
      <c r="I1" s="18" t="s">
        <v>1</v>
      </c>
      <c r="J1" s="18" t="s">
        <v>1</v>
      </c>
      <c r="K1" s="18" t="s">
        <v>1</v>
      </c>
      <c r="L1" s="18" t="s">
        <v>1</v>
      </c>
      <c r="M1" s="18" t="s">
        <v>1</v>
      </c>
      <c r="N1" s="18" t="s">
        <v>1</v>
      </c>
      <c r="O1" s="18" t="s">
        <v>1</v>
      </c>
      <c r="P1" s="18" t="s">
        <v>1</v>
      </c>
      <c r="Q1" s="18" t="s">
        <v>1</v>
      </c>
      <c r="R1" s="18" t="s">
        <v>1</v>
      </c>
      <c r="S1" s="18" t="s">
        <v>1</v>
      </c>
      <c r="T1" s="18" t="s">
        <v>1</v>
      </c>
      <c r="U1" s="18" t="s">
        <v>1</v>
      </c>
      <c r="V1" s="18" t="s">
        <v>1</v>
      </c>
    </row>
    <row r="2" spans="1:22" x14ac:dyDescent="0.25">
      <c r="A2" s="33" t="s">
        <v>2</v>
      </c>
      <c r="B2" s="33" t="s">
        <v>220</v>
      </c>
      <c r="C2" s="18" t="s">
        <v>1</v>
      </c>
      <c r="D2" s="18" t="s">
        <v>1</v>
      </c>
      <c r="E2" s="18" t="s">
        <v>1</v>
      </c>
      <c r="F2" s="18" t="s">
        <v>1</v>
      </c>
      <c r="G2" s="18" t="s">
        <v>1</v>
      </c>
      <c r="H2" s="18" t="s">
        <v>1</v>
      </c>
      <c r="I2" s="18" t="s">
        <v>1</v>
      </c>
      <c r="J2" s="18" t="s">
        <v>1</v>
      </c>
      <c r="K2" s="18" t="s">
        <v>1</v>
      </c>
      <c r="L2" s="18" t="s">
        <v>1</v>
      </c>
      <c r="M2" s="18" t="s">
        <v>1</v>
      </c>
      <c r="N2" s="18" t="s">
        <v>1</v>
      </c>
      <c r="O2" s="18" t="s">
        <v>1</v>
      </c>
      <c r="P2" s="18" t="s">
        <v>1</v>
      </c>
      <c r="Q2" s="18" t="s">
        <v>1</v>
      </c>
      <c r="R2" s="18" t="s">
        <v>1</v>
      </c>
      <c r="S2" s="18" t="s">
        <v>1</v>
      </c>
      <c r="T2" s="18" t="s">
        <v>1</v>
      </c>
      <c r="U2" s="18" t="s">
        <v>1</v>
      </c>
      <c r="V2" s="18" t="s">
        <v>1</v>
      </c>
    </row>
    <row r="3" spans="1:22" x14ac:dyDescent="0.25">
      <c r="A3" s="33" t="s">
        <v>4</v>
      </c>
      <c r="B3" s="33" t="s">
        <v>5</v>
      </c>
      <c r="C3" s="18" t="s">
        <v>1</v>
      </c>
      <c r="D3" s="18" t="s">
        <v>1</v>
      </c>
      <c r="E3" s="18" t="s">
        <v>1</v>
      </c>
      <c r="F3" s="18" t="s">
        <v>1</v>
      </c>
      <c r="G3" s="18" t="s">
        <v>1</v>
      </c>
      <c r="H3" s="18" t="s">
        <v>1</v>
      </c>
      <c r="I3" s="18" t="s">
        <v>1</v>
      </c>
      <c r="J3" s="18" t="s">
        <v>1</v>
      </c>
      <c r="K3" s="18" t="s">
        <v>1</v>
      </c>
      <c r="L3" s="18" t="s">
        <v>1</v>
      </c>
      <c r="M3" s="18" t="s">
        <v>1</v>
      </c>
      <c r="N3" s="18" t="s">
        <v>1</v>
      </c>
      <c r="O3" s="18" t="s">
        <v>1</v>
      </c>
      <c r="P3" s="18" t="s">
        <v>1</v>
      </c>
      <c r="Q3" s="18" t="s">
        <v>1</v>
      </c>
      <c r="R3" s="18" t="s">
        <v>1</v>
      </c>
      <c r="S3" s="18" t="s">
        <v>1</v>
      </c>
      <c r="T3" s="18" t="s">
        <v>1</v>
      </c>
      <c r="U3" s="18" t="s">
        <v>1</v>
      </c>
      <c r="V3" s="36">
        <v>45230</v>
      </c>
    </row>
    <row r="4" spans="1:22" ht="24" customHeight="1" x14ac:dyDescent="0.25">
      <c r="A4" s="33" t="s">
        <v>6</v>
      </c>
      <c r="B4" s="33" t="s">
        <v>7</v>
      </c>
      <c r="C4" s="34" t="s">
        <v>8</v>
      </c>
      <c r="D4" s="33" t="s">
        <v>9</v>
      </c>
      <c r="E4" s="33" t="s">
        <v>10</v>
      </c>
      <c r="F4" s="33" t="s">
        <v>11</v>
      </c>
      <c r="G4" s="33" t="s">
        <v>12</v>
      </c>
      <c r="H4" s="33" t="s">
        <v>13</v>
      </c>
      <c r="I4" s="33" t="s">
        <v>14</v>
      </c>
      <c r="J4" s="33" t="s">
        <v>15</v>
      </c>
      <c r="K4" s="33" t="s">
        <v>16</v>
      </c>
      <c r="L4" s="33" t="s">
        <v>17</v>
      </c>
      <c r="M4" s="33" t="s">
        <v>18</v>
      </c>
      <c r="N4" s="33" t="s">
        <v>19</v>
      </c>
      <c r="O4" s="33" t="s">
        <v>20</v>
      </c>
      <c r="P4" s="33" t="s">
        <v>21</v>
      </c>
      <c r="Q4" s="33" t="s">
        <v>221</v>
      </c>
      <c r="R4" s="33" t="s">
        <v>222</v>
      </c>
      <c r="S4" s="33" t="s">
        <v>29</v>
      </c>
      <c r="T4" s="33" t="s">
        <v>30</v>
      </c>
      <c r="U4" s="33" t="s">
        <v>31</v>
      </c>
      <c r="V4" s="33" t="s">
        <v>32</v>
      </c>
    </row>
    <row r="5" spans="1:22" ht="24" customHeight="1" x14ac:dyDescent="0.25">
      <c r="A5" s="27" t="s">
        <v>33</v>
      </c>
      <c r="B5" s="28" t="s">
        <v>34</v>
      </c>
      <c r="C5" s="32" t="s">
        <v>48</v>
      </c>
      <c r="D5" s="27" t="s">
        <v>36</v>
      </c>
      <c r="E5" s="27" t="s">
        <v>43</v>
      </c>
      <c r="F5" s="27"/>
      <c r="G5" s="27"/>
      <c r="H5" s="27"/>
      <c r="I5" s="27"/>
      <c r="J5" s="27"/>
      <c r="K5" s="27"/>
      <c r="L5" s="27"/>
      <c r="M5" s="27" t="s">
        <v>38</v>
      </c>
      <c r="N5" s="27" t="s">
        <v>39</v>
      </c>
      <c r="O5" s="27" t="s">
        <v>40</v>
      </c>
      <c r="P5" s="28" t="s">
        <v>49</v>
      </c>
      <c r="Q5" s="30" t="s">
        <v>1</v>
      </c>
      <c r="R5" s="30" t="s">
        <v>1</v>
      </c>
      <c r="S5" s="31">
        <v>46306183.579999998</v>
      </c>
      <c r="T5" s="31">
        <v>42884165.789999999</v>
      </c>
      <c r="U5" s="31">
        <v>42884165.789999999</v>
      </c>
      <c r="V5" s="31">
        <v>42884165.789999999</v>
      </c>
    </row>
    <row r="6" spans="1:22" ht="24" customHeight="1" x14ac:dyDescent="0.25">
      <c r="A6" s="27" t="s">
        <v>33</v>
      </c>
      <c r="B6" s="28" t="s">
        <v>34</v>
      </c>
      <c r="C6" s="32" t="s">
        <v>77</v>
      </c>
      <c r="D6" s="27" t="s">
        <v>67</v>
      </c>
      <c r="E6" s="27" t="s">
        <v>68</v>
      </c>
      <c r="F6" s="27" t="s">
        <v>69</v>
      </c>
      <c r="G6" s="27" t="s">
        <v>78</v>
      </c>
      <c r="H6" s="27"/>
      <c r="I6" s="27"/>
      <c r="J6" s="27"/>
      <c r="K6" s="27"/>
      <c r="L6" s="27"/>
      <c r="M6" s="27" t="s">
        <v>74</v>
      </c>
      <c r="N6" s="27" t="s">
        <v>75</v>
      </c>
      <c r="O6" s="27" t="s">
        <v>40</v>
      </c>
      <c r="P6" s="28" t="s">
        <v>79</v>
      </c>
      <c r="Q6" s="30" t="s">
        <v>1</v>
      </c>
      <c r="R6" s="30" t="s">
        <v>1</v>
      </c>
      <c r="S6" s="31">
        <v>6726595076.3000002</v>
      </c>
      <c r="T6" s="31">
        <v>1825029149.0999999</v>
      </c>
      <c r="U6" s="31">
        <v>1756077978</v>
      </c>
      <c r="V6" s="31">
        <v>1756077978</v>
      </c>
    </row>
    <row r="7" spans="1:22" ht="24" customHeight="1" x14ac:dyDescent="0.25">
      <c r="A7" s="27" t="s">
        <v>33</v>
      </c>
      <c r="B7" s="28" t="s">
        <v>34</v>
      </c>
      <c r="C7" s="29" t="s">
        <v>82</v>
      </c>
      <c r="D7" s="27" t="s">
        <v>67</v>
      </c>
      <c r="E7" s="27" t="s">
        <v>68</v>
      </c>
      <c r="F7" s="27" t="s">
        <v>69</v>
      </c>
      <c r="G7" s="27" t="s">
        <v>60</v>
      </c>
      <c r="H7" s="27"/>
      <c r="I7" s="27"/>
      <c r="J7" s="27"/>
      <c r="K7" s="27"/>
      <c r="L7" s="27"/>
      <c r="M7" s="27" t="s">
        <v>38</v>
      </c>
      <c r="N7" s="27" t="s">
        <v>60</v>
      </c>
      <c r="O7" s="27" t="s">
        <v>40</v>
      </c>
      <c r="P7" s="28" t="s">
        <v>83</v>
      </c>
      <c r="Q7" s="30" t="s">
        <v>1</v>
      </c>
      <c r="R7" s="30" t="s">
        <v>1</v>
      </c>
      <c r="S7" s="31">
        <v>5409314</v>
      </c>
      <c r="T7" s="31">
        <v>5409314</v>
      </c>
      <c r="U7" s="31">
        <v>5409314</v>
      </c>
      <c r="V7" s="31">
        <v>5409314</v>
      </c>
    </row>
    <row r="8" spans="1:22" s="35" customFormat="1" x14ac:dyDescent="0.25">
      <c r="A8" s="14" t="s">
        <v>1</v>
      </c>
      <c r="B8" s="15" t="s">
        <v>1</v>
      </c>
      <c r="C8" s="16" t="s">
        <v>1</v>
      </c>
      <c r="D8" s="14" t="s">
        <v>1</v>
      </c>
      <c r="E8" s="14" t="s">
        <v>1</v>
      </c>
      <c r="F8" s="14" t="s">
        <v>1</v>
      </c>
      <c r="G8" s="14" t="s">
        <v>1</v>
      </c>
      <c r="H8" s="14" t="s">
        <v>1</v>
      </c>
      <c r="I8" s="14" t="s">
        <v>1</v>
      </c>
      <c r="J8" s="14" t="s">
        <v>1</v>
      </c>
      <c r="K8" s="14" t="s">
        <v>1</v>
      </c>
      <c r="L8" s="14" t="s">
        <v>1</v>
      </c>
      <c r="M8" s="14" t="s">
        <v>1</v>
      </c>
      <c r="N8" s="14" t="s">
        <v>1</v>
      </c>
      <c r="O8" s="14" t="s">
        <v>1</v>
      </c>
      <c r="P8" s="15" t="s">
        <v>1</v>
      </c>
      <c r="Q8" s="37" t="s">
        <v>1</v>
      </c>
      <c r="R8" s="37" t="s">
        <v>1</v>
      </c>
      <c r="S8" s="17">
        <v>6778310573.8800001</v>
      </c>
      <c r="T8" s="17">
        <v>1873322628.8900001</v>
      </c>
      <c r="U8" s="17">
        <v>1804371457.79</v>
      </c>
      <c r="V8" s="17">
        <v>1804371457.79</v>
      </c>
    </row>
    <row r="9" spans="1:22" x14ac:dyDescent="0.25">
      <c r="A9" s="21" t="s">
        <v>1</v>
      </c>
      <c r="B9" s="22" t="s">
        <v>1</v>
      </c>
      <c r="C9" s="23" t="s">
        <v>1</v>
      </c>
      <c r="D9" s="21" t="s">
        <v>1</v>
      </c>
      <c r="E9" s="21" t="s">
        <v>1</v>
      </c>
      <c r="F9" s="21" t="s">
        <v>1</v>
      </c>
      <c r="G9" s="21" t="s">
        <v>1</v>
      </c>
      <c r="H9" s="21" t="s">
        <v>1</v>
      </c>
      <c r="I9" s="21" t="s">
        <v>1</v>
      </c>
      <c r="J9" s="21" t="s">
        <v>1</v>
      </c>
      <c r="K9" s="21" t="s">
        <v>1</v>
      </c>
      <c r="L9" s="21" t="s">
        <v>1</v>
      </c>
      <c r="M9" s="21" t="s">
        <v>1</v>
      </c>
      <c r="N9" s="21" t="s">
        <v>1</v>
      </c>
      <c r="O9" s="21" t="s">
        <v>1</v>
      </c>
      <c r="P9" s="24" t="s">
        <v>1</v>
      </c>
      <c r="Q9" s="25" t="s">
        <v>1</v>
      </c>
      <c r="R9" s="25" t="s">
        <v>1</v>
      </c>
      <c r="S9" s="26" t="s">
        <v>1</v>
      </c>
      <c r="T9" s="26" t="s">
        <v>1</v>
      </c>
      <c r="U9" s="26" t="s">
        <v>1</v>
      </c>
      <c r="V9" s="26" t="s">
        <v>1</v>
      </c>
    </row>
    <row r="10" spans="1:22" ht="33.950000000000003" customHeight="1" x14ac:dyDescent="0.25">
      <c r="B10" s="20"/>
      <c r="P10" s="20"/>
    </row>
    <row r="11" spans="1:22" x14ac:dyDescent="0.25">
      <c r="B11" s="20"/>
    </row>
    <row r="12" spans="1:22" x14ac:dyDescent="0.25">
      <c r="B12" s="2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2:P43"/>
  <sheetViews>
    <sheetView tabSelected="1" topLeftCell="A4" zoomScale="145" zoomScaleNormal="145" workbookViewId="0">
      <selection activeCell="P11" sqref="P11"/>
    </sheetView>
  </sheetViews>
  <sheetFormatPr baseColWidth="10" defaultRowHeight="15" x14ac:dyDescent="0.25"/>
  <cols>
    <col min="1" max="1" width="1.85546875" style="38" customWidth="1"/>
    <col min="2" max="2" width="47.140625" style="38" customWidth="1"/>
    <col min="3" max="3" width="19" style="38" customWidth="1"/>
    <col min="4" max="4" width="19" style="38" hidden="1" customWidth="1"/>
    <col min="5" max="5" width="18" style="38" customWidth="1"/>
    <col min="6" max="6" width="15.7109375" style="38" hidden="1" customWidth="1"/>
    <col min="7" max="7" width="8.85546875" style="38" customWidth="1"/>
    <col min="8" max="8" width="7.7109375" style="38" hidden="1" customWidth="1"/>
    <col min="9" max="9" width="18.7109375" style="38" customWidth="1"/>
    <col min="10" max="10" width="15" style="38" hidden="1" customWidth="1"/>
    <col min="11" max="11" width="9" style="38" customWidth="1"/>
    <col min="12" max="12" width="7.7109375" style="38" hidden="1" customWidth="1"/>
    <col min="13" max="13" width="17.42578125" style="38" hidden="1" customWidth="1"/>
    <col min="14" max="14" width="9" style="38" hidden="1" customWidth="1"/>
    <col min="15" max="15" width="16.85546875" style="38" bestFit="1" customWidth="1"/>
    <col min="16" max="16" width="13.7109375" style="38" bestFit="1" customWidth="1"/>
    <col min="17" max="256" width="11.42578125" style="38"/>
    <col min="257" max="257" width="1.85546875" style="38" customWidth="1"/>
    <col min="258" max="258" width="47.140625" style="38" customWidth="1"/>
    <col min="259" max="259" width="19" style="38" customWidth="1"/>
    <col min="260" max="260" width="0" style="38" hidden="1" customWidth="1"/>
    <col min="261" max="261" width="18" style="38" customWidth="1"/>
    <col min="262" max="262" width="0" style="38" hidden="1" customWidth="1"/>
    <col min="263" max="263" width="8.85546875" style="38" customWidth="1"/>
    <col min="264" max="264" width="0" style="38" hidden="1" customWidth="1"/>
    <col min="265" max="265" width="18.7109375" style="38" customWidth="1"/>
    <col min="266" max="266" width="0" style="38" hidden="1" customWidth="1"/>
    <col min="267" max="267" width="9" style="38" customWidth="1"/>
    <col min="268" max="268" width="0" style="38" hidden="1" customWidth="1"/>
    <col min="269" max="269" width="17.42578125" style="38" customWidth="1"/>
    <col min="270" max="271" width="16.85546875" style="38" bestFit="1" customWidth="1"/>
    <col min="272" max="512" width="11.42578125" style="38"/>
    <col min="513" max="513" width="1.85546875" style="38" customWidth="1"/>
    <col min="514" max="514" width="47.140625" style="38" customWidth="1"/>
    <col min="515" max="515" width="19" style="38" customWidth="1"/>
    <col min="516" max="516" width="0" style="38" hidden="1" customWidth="1"/>
    <col min="517" max="517" width="18" style="38" customWidth="1"/>
    <col min="518" max="518" width="0" style="38" hidden="1" customWidth="1"/>
    <col min="519" max="519" width="8.85546875" style="38" customWidth="1"/>
    <col min="520" max="520" width="0" style="38" hidden="1" customWidth="1"/>
    <col min="521" max="521" width="18.7109375" style="38" customWidth="1"/>
    <col min="522" max="522" width="0" style="38" hidden="1" customWidth="1"/>
    <col min="523" max="523" width="9" style="38" customWidth="1"/>
    <col min="524" max="524" width="0" style="38" hidden="1" customWidth="1"/>
    <col min="525" max="525" width="17.42578125" style="38" customWidth="1"/>
    <col min="526" max="527" width="16.85546875" style="38" bestFit="1" customWidth="1"/>
    <col min="528" max="768" width="11.42578125" style="38"/>
    <col min="769" max="769" width="1.85546875" style="38" customWidth="1"/>
    <col min="770" max="770" width="47.140625" style="38" customWidth="1"/>
    <col min="771" max="771" width="19" style="38" customWidth="1"/>
    <col min="772" max="772" width="0" style="38" hidden="1" customWidth="1"/>
    <col min="773" max="773" width="18" style="38" customWidth="1"/>
    <col min="774" max="774" width="0" style="38" hidden="1" customWidth="1"/>
    <col min="775" max="775" width="8.85546875" style="38" customWidth="1"/>
    <col min="776" max="776" width="0" style="38" hidden="1" customWidth="1"/>
    <col min="777" max="777" width="18.7109375" style="38" customWidth="1"/>
    <col min="778" max="778" width="0" style="38" hidden="1" customWidth="1"/>
    <col min="779" max="779" width="9" style="38" customWidth="1"/>
    <col min="780" max="780" width="0" style="38" hidden="1" customWidth="1"/>
    <col min="781" max="781" width="17.42578125" style="38" customWidth="1"/>
    <col min="782" max="783" width="16.85546875" style="38" bestFit="1" customWidth="1"/>
    <col min="784" max="1024" width="11.42578125" style="38"/>
    <col min="1025" max="1025" width="1.85546875" style="38" customWidth="1"/>
    <col min="1026" max="1026" width="47.140625" style="38" customWidth="1"/>
    <col min="1027" max="1027" width="19" style="38" customWidth="1"/>
    <col min="1028" max="1028" width="0" style="38" hidden="1" customWidth="1"/>
    <col min="1029" max="1029" width="18" style="38" customWidth="1"/>
    <col min="1030" max="1030" width="0" style="38" hidden="1" customWidth="1"/>
    <col min="1031" max="1031" width="8.85546875" style="38" customWidth="1"/>
    <col min="1032" max="1032" width="0" style="38" hidden="1" customWidth="1"/>
    <col min="1033" max="1033" width="18.7109375" style="38" customWidth="1"/>
    <col min="1034" max="1034" width="0" style="38" hidden="1" customWidth="1"/>
    <col min="1035" max="1035" width="9" style="38" customWidth="1"/>
    <col min="1036" max="1036" width="0" style="38" hidden="1" customWidth="1"/>
    <col min="1037" max="1037" width="17.42578125" style="38" customWidth="1"/>
    <col min="1038" max="1039" width="16.85546875" style="38" bestFit="1" customWidth="1"/>
    <col min="1040" max="1280" width="11.42578125" style="38"/>
    <col min="1281" max="1281" width="1.85546875" style="38" customWidth="1"/>
    <col min="1282" max="1282" width="47.140625" style="38" customWidth="1"/>
    <col min="1283" max="1283" width="19" style="38" customWidth="1"/>
    <col min="1284" max="1284" width="0" style="38" hidden="1" customWidth="1"/>
    <col min="1285" max="1285" width="18" style="38" customWidth="1"/>
    <col min="1286" max="1286" width="0" style="38" hidden="1" customWidth="1"/>
    <col min="1287" max="1287" width="8.85546875" style="38" customWidth="1"/>
    <col min="1288" max="1288" width="0" style="38" hidden="1" customWidth="1"/>
    <col min="1289" max="1289" width="18.7109375" style="38" customWidth="1"/>
    <col min="1290" max="1290" width="0" style="38" hidden="1" customWidth="1"/>
    <col min="1291" max="1291" width="9" style="38" customWidth="1"/>
    <col min="1292" max="1292" width="0" style="38" hidden="1" customWidth="1"/>
    <col min="1293" max="1293" width="17.42578125" style="38" customWidth="1"/>
    <col min="1294" max="1295" width="16.85546875" style="38" bestFit="1" customWidth="1"/>
    <col min="1296" max="1536" width="11.42578125" style="38"/>
    <col min="1537" max="1537" width="1.85546875" style="38" customWidth="1"/>
    <col min="1538" max="1538" width="47.140625" style="38" customWidth="1"/>
    <col min="1539" max="1539" width="19" style="38" customWidth="1"/>
    <col min="1540" max="1540" width="0" style="38" hidden="1" customWidth="1"/>
    <col min="1541" max="1541" width="18" style="38" customWidth="1"/>
    <col min="1542" max="1542" width="0" style="38" hidden="1" customWidth="1"/>
    <col min="1543" max="1543" width="8.85546875" style="38" customWidth="1"/>
    <col min="1544" max="1544" width="0" style="38" hidden="1" customWidth="1"/>
    <col min="1545" max="1545" width="18.7109375" style="38" customWidth="1"/>
    <col min="1546" max="1546" width="0" style="38" hidden="1" customWidth="1"/>
    <col min="1547" max="1547" width="9" style="38" customWidth="1"/>
    <col min="1548" max="1548" width="0" style="38" hidden="1" customWidth="1"/>
    <col min="1549" max="1549" width="17.42578125" style="38" customWidth="1"/>
    <col min="1550" max="1551" width="16.85546875" style="38" bestFit="1" customWidth="1"/>
    <col min="1552" max="1792" width="11.42578125" style="38"/>
    <col min="1793" max="1793" width="1.85546875" style="38" customWidth="1"/>
    <col min="1794" max="1794" width="47.140625" style="38" customWidth="1"/>
    <col min="1795" max="1795" width="19" style="38" customWidth="1"/>
    <col min="1796" max="1796" width="0" style="38" hidden="1" customWidth="1"/>
    <col min="1797" max="1797" width="18" style="38" customWidth="1"/>
    <col min="1798" max="1798" width="0" style="38" hidden="1" customWidth="1"/>
    <col min="1799" max="1799" width="8.85546875" style="38" customWidth="1"/>
    <col min="1800" max="1800" width="0" style="38" hidden="1" customWidth="1"/>
    <col min="1801" max="1801" width="18.7109375" style="38" customWidth="1"/>
    <col min="1802" max="1802" width="0" style="38" hidden="1" customWidth="1"/>
    <col min="1803" max="1803" width="9" style="38" customWidth="1"/>
    <col min="1804" max="1804" width="0" style="38" hidden="1" customWidth="1"/>
    <col min="1805" max="1805" width="17.42578125" style="38" customWidth="1"/>
    <col min="1806" max="1807" width="16.85546875" style="38" bestFit="1" customWidth="1"/>
    <col min="1808" max="2048" width="11.42578125" style="38"/>
    <col min="2049" max="2049" width="1.85546875" style="38" customWidth="1"/>
    <col min="2050" max="2050" width="47.140625" style="38" customWidth="1"/>
    <col min="2051" max="2051" width="19" style="38" customWidth="1"/>
    <col min="2052" max="2052" width="0" style="38" hidden="1" customWidth="1"/>
    <col min="2053" max="2053" width="18" style="38" customWidth="1"/>
    <col min="2054" max="2054" width="0" style="38" hidden="1" customWidth="1"/>
    <col min="2055" max="2055" width="8.85546875" style="38" customWidth="1"/>
    <col min="2056" max="2056" width="0" style="38" hidden="1" customWidth="1"/>
    <col min="2057" max="2057" width="18.7109375" style="38" customWidth="1"/>
    <col min="2058" max="2058" width="0" style="38" hidden="1" customWidth="1"/>
    <col min="2059" max="2059" width="9" style="38" customWidth="1"/>
    <col min="2060" max="2060" width="0" style="38" hidden="1" customWidth="1"/>
    <col min="2061" max="2061" width="17.42578125" style="38" customWidth="1"/>
    <col min="2062" max="2063" width="16.85546875" style="38" bestFit="1" customWidth="1"/>
    <col min="2064" max="2304" width="11.42578125" style="38"/>
    <col min="2305" max="2305" width="1.85546875" style="38" customWidth="1"/>
    <col min="2306" max="2306" width="47.140625" style="38" customWidth="1"/>
    <col min="2307" max="2307" width="19" style="38" customWidth="1"/>
    <col min="2308" max="2308" width="0" style="38" hidden="1" customWidth="1"/>
    <col min="2309" max="2309" width="18" style="38" customWidth="1"/>
    <col min="2310" max="2310" width="0" style="38" hidden="1" customWidth="1"/>
    <col min="2311" max="2311" width="8.85546875" style="38" customWidth="1"/>
    <col min="2312" max="2312" width="0" style="38" hidden="1" customWidth="1"/>
    <col min="2313" max="2313" width="18.7109375" style="38" customWidth="1"/>
    <col min="2314" max="2314" width="0" style="38" hidden="1" customWidth="1"/>
    <col min="2315" max="2315" width="9" style="38" customWidth="1"/>
    <col min="2316" max="2316" width="0" style="38" hidden="1" customWidth="1"/>
    <col min="2317" max="2317" width="17.42578125" style="38" customWidth="1"/>
    <col min="2318" max="2319" width="16.85546875" style="38" bestFit="1" customWidth="1"/>
    <col min="2320" max="2560" width="11.42578125" style="38"/>
    <col min="2561" max="2561" width="1.85546875" style="38" customWidth="1"/>
    <col min="2562" max="2562" width="47.140625" style="38" customWidth="1"/>
    <col min="2563" max="2563" width="19" style="38" customWidth="1"/>
    <col min="2564" max="2564" width="0" style="38" hidden="1" customWidth="1"/>
    <col min="2565" max="2565" width="18" style="38" customWidth="1"/>
    <col min="2566" max="2566" width="0" style="38" hidden="1" customWidth="1"/>
    <col min="2567" max="2567" width="8.85546875" style="38" customWidth="1"/>
    <col min="2568" max="2568" width="0" style="38" hidden="1" customWidth="1"/>
    <col min="2569" max="2569" width="18.7109375" style="38" customWidth="1"/>
    <col min="2570" max="2570" width="0" style="38" hidden="1" customWidth="1"/>
    <col min="2571" max="2571" width="9" style="38" customWidth="1"/>
    <col min="2572" max="2572" width="0" style="38" hidden="1" customWidth="1"/>
    <col min="2573" max="2573" width="17.42578125" style="38" customWidth="1"/>
    <col min="2574" max="2575" width="16.85546875" style="38" bestFit="1" customWidth="1"/>
    <col min="2576" max="2816" width="11.42578125" style="38"/>
    <col min="2817" max="2817" width="1.85546875" style="38" customWidth="1"/>
    <col min="2818" max="2818" width="47.140625" style="38" customWidth="1"/>
    <col min="2819" max="2819" width="19" style="38" customWidth="1"/>
    <col min="2820" max="2820" width="0" style="38" hidden="1" customWidth="1"/>
    <col min="2821" max="2821" width="18" style="38" customWidth="1"/>
    <col min="2822" max="2822" width="0" style="38" hidden="1" customWidth="1"/>
    <col min="2823" max="2823" width="8.85546875" style="38" customWidth="1"/>
    <col min="2824" max="2824" width="0" style="38" hidden="1" customWidth="1"/>
    <col min="2825" max="2825" width="18.7109375" style="38" customWidth="1"/>
    <col min="2826" max="2826" width="0" style="38" hidden="1" customWidth="1"/>
    <col min="2827" max="2827" width="9" style="38" customWidth="1"/>
    <col min="2828" max="2828" width="0" style="38" hidden="1" customWidth="1"/>
    <col min="2829" max="2829" width="17.42578125" style="38" customWidth="1"/>
    <col min="2830" max="2831" width="16.85546875" style="38" bestFit="1" customWidth="1"/>
    <col min="2832" max="3072" width="11.42578125" style="38"/>
    <col min="3073" max="3073" width="1.85546875" style="38" customWidth="1"/>
    <col min="3074" max="3074" width="47.140625" style="38" customWidth="1"/>
    <col min="3075" max="3075" width="19" style="38" customWidth="1"/>
    <col min="3076" max="3076" width="0" style="38" hidden="1" customWidth="1"/>
    <col min="3077" max="3077" width="18" style="38" customWidth="1"/>
    <col min="3078" max="3078" width="0" style="38" hidden="1" customWidth="1"/>
    <col min="3079" max="3079" width="8.85546875" style="38" customWidth="1"/>
    <col min="3080" max="3080" width="0" style="38" hidden="1" customWidth="1"/>
    <col min="3081" max="3081" width="18.7109375" style="38" customWidth="1"/>
    <col min="3082" max="3082" width="0" style="38" hidden="1" customWidth="1"/>
    <col min="3083" max="3083" width="9" style="38" customWidth="1"/>
    <col min="3084" max="3084" width="0" style="38" hidden="1" customWidth="1"/>
    <col min="3085" max="3085" width="17.42578125" style="38" customWidth="1"/>
    <col min="3086" max="3087" width="16.85546875" style="38" bestFit="1" customWidth="1"/>
    <col min="3088" max="3328" width="11.42578125" style="38"/>
    <col min="3329" max="3329" width="1.85546875" style="38" customWidth="1"/>
    <col min="3330" max="3330" width="47.140625" style="38" customWidth="1"/>
    <col min="3331" max="3331" width="19" style="38" customWidth="1"/>
    <col min="3332" max="3332" width="0" style="38" hidden="1" customWidth="1"/>
    <col min="3333" max="3333" width="18" style="38" customWidth="1"/>
    <col min="3334" max="3334" width="0" style="38" hidden="1" customWidth="1"/>
    <col min="3335" max="3335" width="8.85546875" style="38" customWidth="1"/>
    <col min="3336" max="3336" width="0" style="38" hidden="1" customWidth="1"/>
    <col min="3337" max="3337" width="18.7109375" style="38" customWidth="1"/>
    <col min="3338" max="3338" width="0" style="38" hidden="1" customWidth="1"/>
    <col min="3339" max="3339" width="9" style="38" customWidth="1"/>
    <col min="3340" max="3340" width="0" style="38" hidden="1" customWidth="1"/>
    <col min="3341" max="3341" width="17.42578125" style="38" customWidth="1"/>
    <col min="3342" max="3343" width="16.85546875" style="38" bestFit="1" customWidth="1"/>
    <col min="3344" max="3584" width="11.42578125" style="38"/>
    <col min="3585" max="3585" width="1.85546875" style="38" customWidth="1"/>
    <col min="3586" max="3586" width="47.140625" style="38" customWidth="1"/>
    <col min="3587" max="3587" width="19" style="38" customWidth="1"/>
    <col min="3588" max="3588" width="0" style="38" hidden="1" customWidth="1"/>
    <col min="3589" max="3589" width="18" style="38" customWidth="1"/>
    <col min="3590" max="3590" width="0" style="38" hidden="1" customWidth="1"/>
    <col min="3591" max="3591" width="8.85546875" style="38" customWidth="1"/>
    <col min="3592" max="3592" width="0" style="38" hidden="1" customWidth="1"/>
    <col min="3593" max="3593" width="18.7109375" style="38" customWidth="1"/>
    <col min="3594" max="3594" width="0" style="38" hidden="1" customWidth="1"/>
    <col min="3595" max="3595" width="9" style="38" customWidth="1"/>
    <col min="3596" max="3596" width="0" style="38" hidden="1" customWidth="1"/>
    <col min="3597" max="3597" width="17.42578125" style="38" customWidth="1"/>
    <col min="3598" max="3599" width="16.85546875" style="38" bestFit="1" customWidth="1"/>
    <col min="3600" max="3840" width="11.42578125" style="38"/>
    <col min="3841" max="3841" width="1.85546875" style="38" customWidth="1"/>
    <col min="3842" max="3842" width="47.140625" style="38" customWidth="1"/>
    <col min="3843" max="3843" width="19" style="38" customWidth="1"/>
    <col min="3844" max="3844" width="0" style="38" hidden="1" customWidth="1"/>
    <col min="3845" max="3845" width="18" style="38" customWidth="1"/>
    <col min="3846" max="3846" width="0" style="38" hidden="1" customWidth="1"/>
    <col min="3847" max="3847" width="8.85546875" style="38" customWidth="1"/>
    <col min="3848" max="3848" width="0" style="38" hidden="1" customWidth="1"/>
    <col min="3849" max="3849" width="18.7109375" style="38" customWidth="1"/>
    <col min="3850" max="3850" width="0" style="38" hidden="1" customWidth="1"/>
    <col min="3851" max="3851" width="9" style="38" customWidth="1"/>
    <col min="3852" max="3852" width="0" style="38" hidden="1" customWidth="1"/>
    <col min="3853" max="3853" width="17.42578125" style="38" customWidth="1"/>
    <col min="3854" max="3855" width="16.85546875" style="38" bestFit="1" customWidth="1"/>
    <col min="3856" max="4096" width="11.42578125" style="38"/>
    <col min="4097" max="4097" width="1.85546875" style="38" customWidth="1"/>
    <col min="4098" max="4098" width="47.140625" style="38" customWidth="1"/>
    <col min="4099" max="4099" width="19" style="38" customWidth="1"/>
    <col min="4100" max="4100" width="0" style="38" hidden="1" customWidth="1"/>
    <col min="4101" max="4101" width="18" style="38" customWidth="1"/>
    <col min="4102" max="4102" width="0" style="38" hidden="1" customWidth="1"/>
    <col min="4103" max="4103" width="8.85546875" style="38" customWidth="1"/>
    <col min="4104" max="4104" width="0" style="38" hidden="1" customWidth="1"/>
    <col min="4105" max="4105" width="18.7109375" style="38" customWidth="1"/>
    <col min="4106" max="4106" width="0" style="38" hidden="1" customWidth="1"/>
    <col min="4107" max="4107" width="9" style="38" customWidth="1"/>
    <col min="4108" max="4108" width="0" style="38" hidden="1" customWidth="1"/>
    <col min="4109" max="4109" width="17.42578125" style="38" customWidth="1"/>
    <col min="4110" max="4111" width="16.85546875" style="38" bestFit="1" customWidth="1"/>
    <col min="4112" max="4352" width="11.42578125" style="38"/>
    <col min="4353" max="4353" width="1.85546875" style="38" customWidth="1"/>
    <col min="4354" max="4354" width="47.140625" style="38" customWidth="1"/>
    <col min="4355" max="4355" width="19" style="38" customWidth="1"/>
    <col min="4356" max="4356" width="0" style="38" hidden="1" customWidth="1"/>
    <col min="4357" max="4357" width="18" style="38" customWidth="1"/>
    <col min="4358" max="4358" width="0" style="38" hidden="1" customWidth="1"/>
    <col min="4359" max="4359" width="8.85546875" style="38" customWidth="1"/>
    <col min="4360" max="4360" width="0" style="38" hidden="1" customWidth="1"/>
    <col min="4361" max="4361" width="18.7109375" style="38" customWidth="1"/>
    <col min="4362" max="4362" width="0" style="38" hidden="1" customWidth="1"/>
    <col min="4363" max="4363" width="9" style="38" customWidth="1"/>
    <col min="4364" max="4364" width="0" style="38" hidden="1" customWidth="1"/>
    <col min="4365" max="4365" width="17.42578125" style="38" customWidth="1"/>
    <col min="4366" max="4367" width="16.85546875" style="38" bestFit="1" customWidth="1"/>
    <col min="4368" max="4608" width="11.42578125" style="38"/>
    <col min="4609" max="4609" width="1.85546875" style="38" customWidth="1"/>
    <col min="4610" max="4610" width="47.140625" style="38" customWidth="1"/>
    <col min="4611" max="4611" width="19" style="38" customWidth="1"/>
    <col min="4612" max="4612" width="0" style="38" hidden="1" customWidth="1"/>
    <col min="4613" max="4613" width="18" style="38" customWidth="1"/>
    <col min="4614" max="4614" width="0" style="38" hidden="1" customWidth="1"/>
    <col min="4615" max="4615" width="8.85546875" style="38" customWidth="1"/>
    <col min="4616" max="4616" width="0" style="38" hidden="1" customWidth="1"/>
    <col min="4617" max="4617" width="18.7109375" style="38" customWidth="1"/>
    <col min="4618" max="4618" width="0" style="38" hidden="1" customWidth="1"/>
    <col min="4619" max="4619" width="9" style="38" customWidth="1"/>
    <col min="4620" max="4620" width="0" style="38" hidden="1" customWidth="1"/>
    <col min="4621" max="4621" width="17.42578125" style="38" customWidth="1"/>
    <col min="4622" max="4623" width="16.85546875" style="38" bestFit="1" customWidth="1"/>
    <col min="4624" max="4864" width="11.42578125" style="38"/>
    <col min="4865" max="4865" width="1.85546875" style="38" customWidth="1"/>
    <col min="4866" max="4866" width="47.140625" style="38" customWidth="1"/>
    <col min="4867" max="4867" width="19" style="38" customWidth="1"/>
    <col min="4868" max="4868" width="0" style="38" hidden="1" customWidth="1"/>
    <col min="4869" max="4869" width="18" style="38" customWidth="1"/>
    <col min="4870" max="4870" width="0" style="38" hidden="1" customWidth="1"/>
    <col min="4871" max="4871" width="8.85546875" style="38" customWidth="1"/>
    <col min="4872" max="4872" width="0" style="38" hidden="1" customWidth="1"/>
    <col min="4873" max="4873" width="18.7109375" style="38" customWidth="1"/>
    <col min="4874" max="4874" width="0" style="38" hidden="1" customWidth="1"/>
    <col min="4875" max="4875" width="9" style="38" customWidth="1"/>
    <col min="4876" max="4876" width="0" style="38" hidden="1" customWidth="1"/>
    <col min="4877" max="4877" width="17.42578125" style="38" customWidth="1"/>
    <col min="4878" max="4879" width="16.85546875" style="38" bestFit="1" customWidth="1"/>
    <col min="4880" max="5120" width="11.42578125" style="38"/>
    <col min="5121" max="5121" width="1.85546875" style="38" customWidth="1"/>
    <col min="5122" max="5122" width="47.140625" style="38" customWidth="1"/>
    <col min="5123" max="5123" width="19" style="38" customWidth="1"/>
    <col min="5124" max="5124" width="0" style="38" hidden="1" customWidth="1"/>
    <col min="5125" max="5125" width="18" style="38" customWidth="1"/>
    <col min="5126" max="5126" width="0" style="38" hidden="1" customWidth="1"/>
    <col min="5127" max="5127" width="8.85546875" style="38" customWidth="1"/>
    <col min="5128" max="5128" width="0" style="38" hidden="1" customWidth="1"/>
    <col min="5129" max="5129" width="18.7109375" style="38" customWidth="1"/>
    <col min="5130" max="5130" width="0" style="38" hidden="1" customWidth="1"/>
    <col min="5131" max="5131" width="9" style="38" customWidth="1"/>
    <col min="5132" max="5132" width="0" style="38" hidden="1" customWidth="1"/>
    <col min="5133" max="5133" width="17.42578125" style="38" customWidth="1"/>
    <col min="5134" max="5135" width="16.85546875" style="38" bestFit="1" customWidth="1"/>
    <col min="5136" max="5376" width="11.42578125" style="38"/>
    <col min="5377" max="5377" width="1.85546875" style="38" customWidth="1"/>
    <col min="5378" max="5378" width="47.140625" style="38" customWidth="1"/>
    <col min="5379" max="5379" width="19" style="38" customWidth="1"/>
    <col min="5380" max="5380" width="0" style="38" hidden="1" customWidth="1"/>
    <col min="5381" max="5381" width="18" style="38" customWidth="1"/>
    <col min="5382" max="5382" width="0" style="38" hidden="1" customWidth="1"/>
    <col min="5383" max="5383" width="8.85546875" style="38" customWidth="1"/>
    <col min="5384" max="5384" width="0" style="38" hidden="1" customWidth="1"/>
    <col min="5385" max="5385" width="18.7109375" style="38" customWidth="1"/>
    <col min="5386" max="5386" width="0" style="38" hidden="1" customWidth="1"/>
    <col min="5387" max="5387" width="9" style="38" customWidth="1"/>
    <col min="5388" max="5388" width="0" style="38" hidden="1" customWidth="1"/>
    <col min="5389" max="5389" width="17.42578125" style="38" customWidth="1"/>
    <col min="5390" max="5391" width="16.85546875" style="38" bestFit="1" customWidth="1"/>
    <col min="5392" max="5632" width="11.42578125" style="38"/>
    <col min="5633" max="5633" width="1.85546875" style="38" customWidth="1"/>
    <col min="5634" max="5634" width="47.140625" style="38" customWidth="1"/>
    <col min="5635" max="5635" width="19" style="38" customWidth="1"/>
    <col min="5636" max="5636" width="0" style="38" hidden="1" customWidth="1"/>
    <col min="5637" max="5637" width="18" style="38" customWidth="1"/>
    <col min="5638" max="5638" width="0" style="38" hidden="1" customWidth="1"/>
    <col min="5639" max="5639" width="8.85546875" style="38" customWidth="1"/>
    <col min="5640" max="5640" width="0" style="38" hidden="1" customWidth="1"/>
    <col min="5641" max="5641" width="18.7109375" style="38" customWidth="1"/>
    <col min="5642" max="5642" width="0" style="38" hidden="1" customWidth="1"/>
    <col min="5643" max="5643" width="9" style="38" customWidth="1"/>
    <col min="5644" max="5644" width="0" style="38" hidden="1" customWidth="1"/>
    <col min="5645" max="5645" width="17.42578125" style="38" customWidth="1"/>
    <col min="5646" max="5647" width="16.85546875" style="38" bestFit="1" customWidth="1"/>
    <col min="5648" max="5888" width="11.42578125" style="38"/>
    <col min="5889" max="5889" width="1.85546875" style="38" customWidth="1"/>
    <col min="5890" max="5890" width="47.140625" style="38" customWidth="1"/>
    <col min="5891" max="5891" width="19" style="38" customWidth="1"/>
    <col min="5892" max="5892" width="0" style="38" hidden="1" customWidth="1"/>
    <col min="5893" max="5893" width="18" style="38" customWidth="1"/>
    <col min="5894" max="5894" width="0" style="38" hidden="1" customWidth="1"/>
    <col min="5895" max="5895" width="8.85546875" style="38" customWidth="1"/>
    <col min="5896" max="5896" width="0" style="38" hidden="1" customWidth="1"/>
    <col min="5897" max="5897" width="18.7109375" style="38" customWidth="1"/>
    <col min="5898" max="5898" width="0" style="38" hidden="1" customWidth="1"/>
    <col min="5899" max="5899" width="9" style="38" customWidth="1"/>
    <col min="5900" max="5900" width="0" style="38" hidden="1" customWidth="1"/>
    <col min="5901" max="5901" width="17.42578125" style="38" customWidth="1"/>
    <col min="5902" max="5903" width="16.85546875" style="38" bestFit="1" customWidth="1"/>
    <col min="5904" max="6144" width="11.42578125" style="38"/>
    <col min="6145" max="6145" width="1.85546875" style="38" customWidth="1"/>
    <col min="6146" max="6146" width="47.140625" style="38" customWidth="1"/>
    <col min="6147" max="6147" width="19" style="38" customWidth="1"/>
    <col min="6148" max="6148" width="0" style="38" hidden="1" customWidth="1"/>
    <col min="6149" max="6149" width="18" style="38" customWidth="1"/>
    <col min="6150" max="6150" width="0" style="38" hidden="1" customWidth="1"/>
    <col min="6151" max="6151" width="8.85546875" style="38" customWidth="1"/>
    <col min="6152" max="6152" width="0" style="38" hidden="1" customWidth="1"/>
    <col min="6153" max="6153" width="18.7109375" style="38" customWidth="1"/>
    <col min="6154" max="6154" width="0" style="38" hidden="1" customWidth="1"/>
    <col min="6155" max="6155" width="9" style="38" customWidth="1"/>
    <col min="6156" max="6156" width="0" style="38" hidden="1" customWidth="1"/>
    <col min="6157" max="6157" width="17.42578125" style="38" customWidth="1"/>
    <col min="6158" max="6159" width="16.85546875" style="38" bestFit="1" customWidth="1"/>
    <col min="6160" max="6400" width="11.42578125" style="38"/>
    <col min="6401" max="6401" width="1.85546875" style="38" customWidth="1"/>
    <col min="6402" max="6402" width="47.140625" style="38" customWidth="1"/>
    <col min="6403" max="6403" width="19" style="38" customWidth="1"/>
    <col min="6404" max="6404" width="0" style="38" hidden="1" customWidth="1"/>
    <col min="6405" max="6405" width="18" style="38" customWidth="1"/>
    <col min="6406" max="6406" width="0" style="38" hidden="1" customWidth="1"/>
    <col min="6407" max="6407" width="8.85546875" style="38" customWidth="1"/>
    <col min="6408" max="6408" width="0" style="38" hidden="1" customWidth="1"/>
    <col min="6409" max="6409" width="18.7109375" style="38" customWidth="1"/>
    <col min="6410" max="6410" width="0" style="38" hidden="1" customWidth="1"/>
    <col min="6411" max="6411" width="9" style="38" customWidth="1"/>
    <col min="6412" max="6412" width="0" style="38" hidden="1" customWidth="1"/>
    <col min="6413" max="6413" width="17.42578125" style="38" customWidth="1"/>
    <col min="6414" max="6415" width="16.85546875" style="38" bestFit="1" customWidth="1"/>
    <col min="6416" max="6656" width="11.42578125" style="38"/>
    <col min="6657" max="6657" width="1.85546875" style="38" customWidth="1"/>
    <col min="6658" max="6658" width="47.140625" style="38" customWidth="1"/>
    <col min="6659" max="6659" width="19" style="38" customWidth="1"/>
    <col min="6660" max="6660" width="0" style="38" hidden="1" customWidth="1"/>
    <col min="6661" max="6661" width="18" style="38" customWidth="1"/>
    <col min="6662" max="6662" width="0" style="38" hidden="1" customWidth="1"/>
    <col min="6663" max="6663" width="8.85546875" style="38" customWidth="1"/>
    <col min="6664" max="6664" width="0" style="38" hidden="1" customWidth="1"/>
    <col min="6665" max="6665" width="18.7109375" style="38" customWidth="1"/>
    <col min="6666" max="6666" width="0" style="38" hidden="1" customWidth="1"/>
    <col min="6667" max="6667" width="9" style="38" customWidth="1"/>
    <col min="6668" max="6668" width="0" style="38" hidden="1" customWidth="1"/>
    <col min="6669" max="6669" width="17.42578125" style="38" customWidth="1"/>
    <col min="6670" max="6671" width="16.85546875" style="38" bestFit="1" customWidth="1"/>
    <col min="6672" max="6912" width="11.42578125" style="38"/>
    <col min="6913" max="6913" width="1.85546875" style="38" customWidth="1"/>
    <col min="6914" max="6914" width="47.140625" style="38" customWidth="1"/>
    <col min="6915" max="6915" width="19" style="38" customWidth="1"/>
    <col min="6916" max="6916" width="0" style="38" hidden="1" customWidth="1"/>
    <col min="6917" max="6917" width="18" style="38" customWidth="1"/>
    <col min="6918" max="6918" width="0" style="38" hidden="1" customWidth="1"/>
    <col min="6919" max="6919" width="8.85546875" style="38" customWidth="1"/>
    <col min="6920" max="6920" width="0" style="38" hidden="1" customWidth="1"/>
    <col min="6921" max="6921" width="18.7109375" style="38" customWidth="1"/>
    <col min="6922" max="6922" width="0" style="38" hidden="1" customWidth="1"/>
    <col min="6923" max="6923" width="9" style="38" customWidth="1"/>
    <col min="6924" max="6924" width="0" style="38" hidden="1" customWidth="1"/>
    <col min="6925" max="6925" width="17.42578125" style="38" customWidth="1"/>
    <col min="6926" max="6927" width="16.85546875" style="38" bestFit="1" customWidth="1"/>
    <col min="6928" max="7168" width="11.42578125" style="38"/>
    <col min="7169" max="7169" width="1.85546875" style="38" customWidth="1"/>
    <col min="7170" max="7170" width="47.140625" style="38" customWidth="1"/>
    <col min="7171" max="7171" width="19" style="38" customWidth="1"/>
    <col min="7172" max="7172" width="0" style="38" hidden="1" customWidth="1"/>
    <col min="7173" max="7173" width="18" style="38" customWidth="1"/>
    <col min="7174" max="7174" width="0" style="38" hidden="1" customWidth="1"/>
    <col min="7175" max="7175" width="8.85546875" style="38" customWidth="1"/>
    <col min="7176" max="7176" width="0" style="38" hidden="1" customWidth="1"/>
    <col min="7177" max="7177" width="18.7109375" style="38" customWidth="1"/>
    <col min="7178" max="7178" width="0" style="38" hidden="1" customWidth="1"/>
    <col min="7179" max="7179" width="9" style="38" customWidth="1"/>
    <col min="7180" max="7180" width="0" style="38" hidden="1" customWidth="1"/>
    <col min="7181" max="7181" width="17.42578125" style="38" customWidth="1"/>
    <col min="7182" max="7183" width="16.85546875" style="38" bestFit="1" customWidth="1"/>
    <col min="7184" max="7424" width="11.42578125" style="38"/>
    <col min="7425" max="7425" width="1.85546875" style="38" customWidth="1"/>
    <col min="7426" max="7426" width="47.140625" style="38" customWidth="1"/>
    <col min="7427" max="7427" width="19" style="38" customWidth="1"/>
    <col min="7428" max="7428" width="0" style="38" hidden="1" customWidth="1"/>
    <col min="7429" max="7429" width="18" style="38" customWidth="1"/>
    <col min="7430" max="7430" width="0" style="38" hidden="1" customWidth="1"/>
    <col min="7431" max="7431" width="8.85546875" style="38" customWidth="1"/>
    <col min="7432" max="7432" width="0" style="38" hidden="1" customWidth="1"/>
    <col min="7433" max="7433" width="18.7109375" style="38" customWidth="1"/>
    <col min="7434" max="7434" width="0" style="38" hidden="1" customWidth="1"/>
    <col min="7435" max="7435" width="9" style="38" customWidth="1"/>
    <col min="7436" max="7436" width="0" style="38" hidden="1" customWidth="1"/>
    <col min="7437" max="7437" width="17.42578125" style="38" customWidth="1"/>
    <col min="7438" max="7439" width="16.85546875" style="38" bestFit="1" customWidth="1"/>
    <col min="7440" max="7680" width="11.42578125" style="38"/>
    <col min="7681" max="7681" width="1.85546875" style="38" customWidth="1"/>
    <col min="7682" max="7682" width="47.140625" style="38" customWidth="1"/>
    <col min="7683" max="7683" width="19" style="38" customWidth="1"/>
    <col min="7684" max="7684" width="0" style="38" hidden="1" customWidth="1"/>
    <col min="7685" max="7685" width="18" style="38" customWidth="1"/>
    <col min="7686" max="7686" width="0" style="38" hidden="1" customWidth="1"/>
    <col min="7687" max="7687" width="8.85546875" style="38" customWidth="1"/>
    <col min="7688" max="7688" width="0" style="38" hidden="1" customWidth="1"/>
    <col min="7689" max="7689" width="18.7109375" style="38" customWidth="1"/>
    <col min="7690" max="7690" width="0" style="38" hidden="1" customWidth="1"/>
    <col min="7691" max="7691" width="9" style="38" customWidth="1"/>
    <col min="7692" max="7692" width="0" style="38" hidden="1" customWidth="1"/>
    <col min="7693" max="7693" width="17.42578125" style="38" customWidth="1"/>
    <col min="7694" max="7695" width="16.85546875" style="38" bestFit="1" customWidth="1"/>
    <col min="7696" max="7936" width="11.42578125" style="38"/>
    <col min="7937" max="7937" width="1.85546875" style="38" customWidth="1"/>
    <col min="7938" max="7938" width="47.140625" style="38" customWidth="1"/>
    <col min="7939" max="7939" width="19" style="38" customWidth="1"/>
    <col min="7940" max="7940" width="0" style="38" hidden="1" customWidth="1"/>
    <col min="7941" max="7941" width="18" style="38" customWidth="1"/>
    <col min="7942" max="7942" width="0" style="38" hidden="1" customWidth="1"/>
    <col min="7943" max="7943" width="8.85546875" style="38" customWidth="1"/>
    <col min="7944" max="7944" width="0" style="38" hidden="1" customWidth="1"/>
    <col min="7945" max="7945" width="18.7109375" style="38" customWidth="1"/>
    <col min="7946" max="7946" width="0" style="38" hidden="1" customWidth="1"/>
    <col min="7947" max="7947" width="9" style="38" customWidth="1"/>
    <col min="7948" max="7948" width="0" style="38" hidden="1" customWidth="1"/>
    <col min="7949" max="7949" width="17.42578125" style="38" customWidth="1"/>
    <col min="7950" max="7951" width="16.85546875" style="38" bestFit="1" customWidth="1"/>
    <col min="7952" max="8192" width="11.42578125" style="38"/>
    <col min="8193" max="8193" width="1.85546875" style="38" customWidth="1"/>
    <col min="8194" max="8194" width="47.140625" style="38" customWidth="1"/>
    <col min="8195" max="8195" width="19" style="38" customWidth="1"/>
    <col min="8196" max="8196" width="0" style="38" hidden="1" customWidth="1"/>
    <col min="8197" max="8197" width="18" style="38" customWidth="1"/>
    <col min="8198" max="8198" width="0" style="38" hidden="1" customWidth="1"/>
    <col min="8199" max="8199" width="8.85546875" style="38" customWidth="1"/>
    <col min="8200" max="8200" width="0" style="38" hidden="1" customWidth="1"/>
    <col min="8201" max="8201" width="18.7109375" style="38" customWidth="1"/>
    <col min="8202" max="8202" width="0" style="38" hidden="1" customWidth="1"/>
    <col min="8203" max="8203" width="9" style="38" customWidth="1"/>
    <col min="8204" max="8204" width="0" style="38" hidden="1" customWidth="1"/>
    <col min="8205" max="8205" width="17.42578125" style="38" customWidth="1"/>
    <col min="8206" max="8207" width="16.85546875" style="38" bestFit="1" customWidth="1"/>
    <col min="8208" max="8448" width="11.42578125" style="38"/>
    <col min="8449" max="8449" width="1.85546875" style="38" customWidth="1"/>
    <col min="8450" max="8450" width="47.140625" style="38" customWidth="1"/>
    <col min="8451" max="8451" width="19" style="38" customWidth="1"/>
    <col min="8452" max="8452" width="0" style="38" hidden="1" customWidth="1"/>
    <col min="8453" max="8453" width="18" style="38" customWidth="1"/>
    <col min="8454" max="8454" width="0" style="38" hidden="1" customWidth="1"/>
    <col min="8455" max="8455" width="8.85546875" style="38" customWidth="1"/>
    <col min="8456" max="8456" width="0" style="38" hidden="1" customWidth="1"/>
    <col min="8457" max="8457" width="18.7109375" style="38" customWidth="1"/>
    <col min="8458" max="8458" width="0" style="38" hidden="1" customWidth="1"/>
    <col min="8459" max="8459" width="9" style="38" customWidth="1"/>
    <col min="8460" max="8460" width="0" style="38" hidden="1" customWidth="1"/>
    <col min="8461" max="8461" width="17.42578125" style="38" customWidth="1"/>
    <col min="8462" max="8463" width="16.85546875" style="38" bestFit="1" customWidth="1"/>
    <col min="8464" max="8704" width="11.42578125" style="38"/>
    <col min="8705" max="8705" width="1.85546875" style="38" customWidth="1"/>
    <col min="8706" max="8706" width="47.140625" style="38" customWidth="1"/>
    <col min="8707" max="8707" width="19" style="38" customWidth="1"/>
    <col min="8708" max="8708" width="0" style="38" hidden="1" customWidth="1"/>
    <col min="8709" max="8709" width="18" style="38" customWidth="1"/>
    <col min="8710" max="8710" width="0" style="38" hidden="1" customWidth="1"/>
    <col min="8711" max="8711" width="8.85546875" style="38" customWidth="1"/>
    <col min="8712" max="8712" width="0" style="38" hidden="1" customWidth="1"/>
    <col min="8713" max="8713" width="18.7109375" style="38" customWidth="1"/>
    <col min="8714" max="8714" width="0" style="38" hidden="1" customWidth="1"/>
    <col min="8715" max="8715" width="9" style="38" customWidth="1"/>
    <col min="8716" max="8716" width="0" style="38" hidden="1" customWidth="1"/>
    <col min="8717" max="8717" width="17.42578125" style="38" customWidth="1"/>
    <col min="8718" max="8719" width="16.85546875" style="38" bestFit="1" customWidth="1"/>
    <col min="8720" max="8960" width="11.42578125" style="38"/>
    <col min="8961" max="8961" width="1.85546875" style="38" customWidth="1"/>
    <col min="8962" max="8962" width="47.140625" style="38" customWidth="1"/>
    <col min="8963" max="8963" width="19" style="38" customWidth="1"/>
    <col min="8964" max="8964" width="0" style="38" hidden="1" customWidth="1"/>
    <col min="8965" max="8965" width="18" style="38" customWidth="1"/>
    <col min="8966" max="8966" width="0" style="38" hidden="1" customWidth="1"/>
    <col min="8967" max="8967" width="8.85546875" style="38" customWidth="1"/>
    <col min="8968" max="8968" width="0" style="38" hidden="1" customWidth="1"/>
    <col min="8969" max="8969" width="18.7109375" style="38" customWidth="1"/>
    <col min="8970" max="8970" width="0" style="38" hidden="1" customWidth="1"/>
    <col min="8971" max="8971" width="9" style="38" customWidth="1"/>
    <col min="8972" max="8972" width="0" style="38" hidden="1" customWidth="1"/>
    <col min="8973" max="8973" width="17.42578125" style="38" customWidth="1"/>
    <col min="8974" max="8975" width="16.85546875" style="38" bestFit="1" customWidth="1"/>
    <col min="8976" max="9216" width="11.42578125" style="38"/>
    <col min="9217" max="9217" width="1.85546875" style="38" customWidth="1"/>
    <col min="9218" max="9218" width="47.140625" style="38" customWidth="1"/>
    <col min="9219" max="9219" width="19" style="38" customWidth="1"/>
    <col min="9220" max="9220" width="0" style="38" hidden="1" customWidth="1"/>
    <col min="9221" max="9221" width="18" style="38" customWidth="1"/>
    <col min="9222" max="9222" width="0" style="38" hidden="1" customWidth="1"/>
    <col min="9223" max="9223" width="8.85546875" style="38" customWidth="1"/>
    <col min="9224" max="9224" width="0" style="38" hidden="1" customWidth="1"/>
    <col min="9225" max="9225" width="18.7109375" style="38" customWidth="1"/>
    <col min="9226" max="9226" width="0" style="38" hidden="1" customWidth="1"/>
    <col min="9227" max="9227" width="9" style="38" customWidth="1"/>
    <col min="9228" max="9228" width="0" style="38" hidden="1" customWidth="1"/>
    <col min="9229" max="9229" width="17.42578125" style="38" customWidth="1"/>
    <col min="9230" max="9231" width="16.85546875" style="38" bestFit="1" customWidth="1"/>
    <col min="9232" max="9472" width="11.42578125" style="38"/>
    <col min="9473" max="9473" width="1.85546875" style="38" customWidth="1"/>
    <col min="9474" max="9474" width="47.140625" style="38" customWidth="1"/>
    <col min="9475" max="9475" width="19" style="38" customWidth="1"/>
    <col min="9476" max="9476" width="0" style="38" hidden="1" customWidth="1"/>
    <col min="9477" max="9477" width="18" style="38" customWidth="1"/>
    <col min="9478" max="9478" width="0" style="38" hidden="1" customWidth="1"/>
    <col min="9479" max="9479" width="8.85546875" style="38" customWidth="1"/>
    <col min="9480" max="9480" width="0" style="38" hidden="1" customWidth="1"/>
    <col min="9481" max="9481" width="18.7109375" style="38" customWidth="1"/>
    <col min="9482" max="9482" width="0" style="38" hidden="1" customWidth="1"/>
    <col min="9483" max="9483" width="9" style="38" customWidth="1"/>
    <col min="9484" max="9484" width="0" style="38" hidden="1" customWidth="1"/>
    <col min="9485" max="9485" width="17.42578125" style="38" customWidth="1"/>
    <col min="9486" max="9487" width="16.85546875" style="38" bestFit="1" customWidth="1"/>
    <col min="9488" max="9728" width="11.42578125" style="38"/>
    <col min="9729" max="9729" width="1.85546875" style="38" customWidth="1"/>
    <col min="9730" max="9730" width="47.140625" style="38" customWidth="1"/>
    <col min="9731" max="9731" width="19" style="38" customWidth="1"/>
    <col min="9732" max="9732" width="0" style="38" hidden="1" customWidth="1"/>
    <col min="9733" max="9733" width="18" style="38" customWidth="1"/>
    <col min="9734" max="9734" width="0" style="38" hidden="1" customWidth="1"/>
    <col min="9735" max="9735" width="8.85546875" style="38" customWidth="1"/>
    <col min="9736" max="9736" width="0" style="38" hidden="1" customWidth="1"/>
    <col min="9737" max="9737" width="18.7109375" style="38" customWidth="1"/>
    <col min="9738" max="9738" width="0" style="38" hidden="1" customWidth="1"/>
    <col min="9739" max="9739" width="9" style="38" customWidth="1"/>
    <col min="9740" max="9740" width="0" style="38" hidden="1" customWidth="1"/>
    <col min="9741" max="9741" width="17.42578125" style="38" customWidth="1"/>
    <col min="9742" max="9743" width="16.85546875" style="38" bestFit="1" customWidth="1"/>
    <col min="9744" max="9984" width="11.42578125" style="38"/>
    <col min="9985" max="9985" width="1.85546875" style="38" customWidth="1"/>
    <col min="9986" max="9986" width="47.140625" style="38" customWidth="1"/>
    <col min="9987" max="9987" width="19" style="38" customWidth="1"/>
    <col min="9988" max="9988" width="0" style="38" hidden="1" customWidth="1"/>
    <col min="9989" max="9989" width="18" style="38" customWidth="1"/>
    <col min="9990" max="9990" width="0" style="38" hidden="1" customWidth="1"/>
    <col min="9991" max="9991" width="8.85546875" style="38" customWidth="1"/>
    <col min="9992" max="9992" width="0" style="38" hidden="1" customWidth="1"/>
    <col min="9993" max="9993" width="18.7109375" style="38" customWidth="1"/>
    <col min="9994" max="9994" width="0" style="38" hidden="1" customWidth="1"/>
    <col min="9995" max="9995" width="9" style="38" customWidth="1"/>
    <col min="9996" max="9996" width="0" style="38" hidden="1" customWidth="1"/>
    <col min="9997" max="9997" width="17.42578125" style="38" customWidth="1"/>
    <col min="9998" max="9999" width="16.85546875" style="38" bestFit="1" customWidth="1"/>
    <col min="10000" max="10240" width="11.42578125" style="38"/>
    <col min="10241" max="10241" width="1.85546875" style="38" customWidth="1"/>
    <col min="10242" max="10242" width="47.140625" style="38" customWidth="1"/>
    <col min="10243" max="10243" width="19" style="38" customWidth="1"/>
    <col min="10244" max="10244" width="0" style="38" hidden="1" customWidth="1"/>
    <col min="10245" max="10245" width="18" style="38" customWidth="1"/>
    <col min="10246" max="10246" width="0" style="38" hidden="1" customWidth="1"/>
    <col min="10247" max="10247" width="8.85546875" style="38" customWidth="1"/>
    <col min="10248" max="10248" width="0" style="38" hidden="1" customWidth="1"/>
    <col min="10249" max="10249" width="18.7109375" style="38" customWidth="1"/>
    <col min="10250" max="10250" width="0" style="38" hidden="1" customWidth="1"/>
    <col min="10251" max="10251" width="9" style="38" customWidth="1"/>
    <col min="10252" max="10252" width="0" style="38" hidden="1" customWidth="1"/>
    <col min="10253" max="10253" width="17.42578125" style="38" customWidth="1"/>
    <col min="10254" max="10255" width="16.85546875" style="38" bestFit="1" customWidth="1"/>
    <col min="10256" max="10496" width="11.42578125" style="38"/>
    <col min="10497" max="10497" width="1.85546875" style="38" customWidth="1"/>
    <col min="10498" max="10498" width="47.140625" style="38" customWidth="1"/>
    <col min="10499" max="10499" width="19" style="38" customWidth="1"/>
    <col min="10500" max="10500" width="0" style="38" hidden="1" customWidth="1"/>
    <col min="10501" max="10501" width="18" style="38" customWidth="1"/>
    <col min="10502" max="10502" width="0" style="38" hidden="1" customWidth="1"/>
    <col min="10503" max="10503" width="8.85546875" style="38" customWidth="1"/>
    <col min="10504" max="10504" width="0" style="38" hidden="1" customWidth="1"/>
    <col min="10505" max="10505" width="18.7109375" style="38" customWidth="1"/>
    <col min="10506" max="10506" width="0" style="38" hidden="1" customWidth="1"/>
    <col min="10507" max="10507" width="9" style="38" customWidth="1"/>
    <col min="10508" max="10508" width="0" style="38" hidden="1" customWidth="1"/>
    <col min="10509" max="10509" width="17.42578125" style="38" customWidth="1"/>
    <col min="10510" max="10511" width="16.85546875" style="38" bestFit="1" customWidth="1"/>
    <col min="10512" max="10752" width="11.42578125" style="38"/>
    <col min="10753" max="10753" width="1.85546875" style="38" customWidth="1"/>
    <col min="10754" max="10754" width="47.140625" style="38" customWidth="1"/>
    <col min="10755" max="10755" width="19" style="38" customWidth="1"/>
    <col min="10756" max="10756" width="0" style="38" hidden="1" customWidth="1"/>
    <col min="10757" max="10757" width="18" style="38" customWidth="1"/>
    <col min="10758" max="10758" width="0" style="38" hidden="1" customWidth="1"/>
    <col min="10759" max="10759" width="8.85546875" style="38" customWidth="1"/>
    <col min="10760" max="10760" width="0" style="38" hidden="1" customWidth="1"/>
    <col min="10761" max="10761" width="18.7109375" style="38" customWidth="1"/>
    <col min="10762" max="10762" width="0" style="38" hidden="1" customWidth="1"/>
    <col min="10763" max="10763" width="9" style="38" customWidth="1"/>
    <col min="10764" max="10764" width="0" style="38" hidden="1" customWidth="1"/>
    <col min="10765" max="10765" width="17.42578125" style="38" customWidth="1"/>
    <col min="10766" max="10767" width="16.85546875" style="38" bestFit="1" customWidth="1"/>
    <col min="10768" max="11008" width="11.42578125" style="38"/>
    <col min="11009" max="11009" width="1.85546875" style="38" customWidth="1"/>
    <col min="11010" max="11010" width="47.140625" style="38" customWidth="1"/>
    <col min="11011" max="11011" width="19" style="38" customWidth="1"/>
    <col min="11012" max="11012" width="0" style="38" hidden="1" customWidth="1"/>
    <col min="11013" max="11013" width="18" style="38" customWidth="1"/>
    <col min="11014" max="11014" width="0" style="38" hidden="1" customWidth="1"/>
    <col min="11015" max="11015" width="8.85546875" style="38" customWidth="1"/>
    <col min="11016" max="11016" width="0" style="38" hidden="1" customWidth="1"/>
    <col min="11017" max="11017" width="18.7109375" style="38" customWidth="1"/>
    <col min="11018" max="11018" width="0" style="38" hidden="1" customWidth="1"/>
    <col min="11019" max="11019" width="9" style="38" customWidth="1"/>
    <col min="11020" max="11020" width="0" style="38" hidden="1" customWidth="1"/>
    <col min="11021" max="11021" width="17.42578125" style="38" customWidth="1"/>
    <col min="11022" max="11023" width="16.85546875" style="38" bestFit="1" customWidth="1"/>
    <col min="11024" max="11264" width="11.42578125" style="38"/>
    <col min="11265" max="11265" width="1.85546875" style="38" customWidth="1"/>
    <col min="11266" max="11266" width="47.140625" style="38" customWidth="1"/>
    <col min="11267" max="11267" width="19" style="38" customWidth="1"/>
    <col min="11268" max="11268" width="0" style="38" hidden="1" customWidth="1"/>
    <col min="11269" max="11269" width="18" style="38" customWidth="1"/>
    <col min="11270" max="11270" width="0" style="38" hidden="1" customWidth="1"/>
    <col min="11271" max="11271" width="8.85546875" style="38" customWidth="1"/>
    <col min="11272" max="11272" width="0" style="38" hidden="1" customWidth="1"/>
    <col min="11273" max="11273" width="18.7109375" style="38" customWidth="1"/>
    <col min="11274" max="11274" width="0" style="38" hidden="1" customWidth="1"/>
    <col min="11275" max="11275" width="9" style="38" customWidth="1"/>
    <col min="11276" max="11276" width="0" style="38" hidden="1" customWidth="1"/>
    <col min="11277" max="11277" width="17.42578125" style="38" customWidth="1"/>
    <col min="11278" max="11279" width="16.85546875" style="38" bestFit="1" customWidth="1"/>
    <col min="11280" max="11520" width="11.42578125" style="38"/>
    <col min="11521" max="11521" width="1.85546875" style="38" customWidth="1"/>
    <col min="11522" max="11522" width="47.140625" style="38" customWidth="1"/>
    <col min="11523" max="11523" width="19" style="38" customWidth="1"/>
    <col min="11524" max="11524" width="0" style="38" hidden="1" customWidth="1"/>
    <col min="11525" max="11525" width="18" style="38" customWidth="1"/>
    <col min="11526" max="11526" width="0" style="38" hidden="1" customWidth="1"/>
    <col min="11527" max="11527" width="8.85546875" style="38" customWidth="1"/>
    <col min="11528" max="11528" width="0" style="38" hidden="1" customWidth="1"/>
    <col min="11529" max="11529" width="18.7109375" style="38" customWidth="1"/>
    <col min="11530" max="11530" width="0" style="38" hidden="1" customWidth="1"/>
    <col min="11531" max="11531" width="9" style="38" customWidth="1"/>
    <col min="11532" max="11532" width="0" style="38" hidden="1" customWidth="1"/>
    <col min="11533" max="11533" width="17.42578125" style="38" customWidth="1"/>
    <col min="11534" max="11535" width="16.85546875" style="38" bestFit="1" customWidth="1"/>
    <col min="11536" max="11776" width="11.42578125" style="38"/>
    <col min="11777" max="11777" width="1.85546875" style="38" customWidth="1"/>
    <col min="11778" max="11778" width="47.140625" style="38" customWidth="1"/>
    <col min="11779" max="11779" width="19" style="38" customWidth="1"/>
    <col min="11780" max="11780" width="0" style="38" hidden="1" customWidth="1"/>
    <col min="11781" max="11781" width="18" style="38" customWidth="1"/>
    <col min="11782" max="11782" width="0" style="38" hidden="1" customWidth="1"/>
    <col min="11783" max="11783" width="8.85546875" style="38" customWidth="1"/>
    <col min="11784" max="11784" width="0" style="38" hidden="1" customWidth="1"/>
    <col min="11785" max="11785" width="18.7109375" style="38" customWidth="1"/>
    <col min="11786" max="11786" width="0" style="38" hidden="1" customWidth="1"/>
    <col min="11787" max="11787" width="9" style="38" customWidth="1"/>
    <col min="11788" max="11788" width="0" style="38" hidden="1" customWidth="1"/>
    <col min="11789" max="11789" width="17.42578125" style="38" customWidth="1"/>
    <col min="11790" max="11791" width="16.85546875" style="38" bestFit="1" customWidth="1"/>
    <col min="11792" max="12032" width="11.42578125" style="38"/>
    <col min="12033" max="12033" width="1.85546875" style="38" customWidth="1"/>
    <col min="12034" max="12034" width="47.140625" style="38" customWidth="1"/>
    <col min="12035" max="12035" width="19" style="38" customWidth="1"/>
    <col min="12036" max="12036" width="0" style="38" hidden="1" customWidth="1"/>
    <col min="12037" max="12037" width="18" style="38" customWidth="1"/>
    <col min="12038" max="12038" width="0" style="38" hidden="1" customWidth="1"/>
    <col min="12039" max="12039" width="8.85546875" style="38" customWidth="1"/>
    <col min="12040" max="12040" width="0" style="38" hidden="1" customWidth="1"/>
    <col min="12041" max="12041" width="18.7109375" style="38" customWidth="1"/>
    <col min="12042" max="12042" width="0" style="38" hidden="1" customWidth="1"/>
    <col min="12043" max="12043" width="9" style="38" customWidth="1"/>
    <col min="12044" max="12044" width="0" style="38" hidden="1" customWidth="1"/>
    <col min="12045" max="12045" width="17.42578125" style="38" customWidth="1"/>
    <col min="12046" max="12047" width="16.85546875" style="38" bestFit="1" customWidth="1"/>
    <col min="12048" max="12288" width="11.42578125" style="38"/>
    <col min="12289" max="12289" width="1.85546875" style="38" customWidth="1"/>
    <col min="12290" max="12290" width="47.140625" style="38" customWidth="1"/>
    <col min="12291" max="12291" width="19" style="38" customWidth="1"/>
    <col min="12292" max="12292" width="0" style="38" hidden="1" customWidth="1"/>
    <col min="12293" max="12293" width="18" style="38" customWidth="1"/>
    <col min="12294" max="12294" width="0" style="38" hidden="1" customWidth="1"/>
    <col min="12295" max="12295" width="8.85546875" style="38" customWidth="1"/>
    <col min="12296" max="12296" width="0" style="38" hidden="1" customWidth="1"/>
    <col min="12297" max="12297" width="18.7109375" style="38" customWidth="1"/>
    <col min="12298" max="12298" width="0" style="38" hidden="1" customWidth="1"/>
    <col min="12299" max="12299" width="9" style="38" customWidth="1"/>
    <col min="12300" max="12300" width="0" style="38" hidden="1" customWidth="1"/>
    <col min="12301" max="12301" width="17.42578125" style="38" customWidth="1"/>
    <col min="12302" max="12303" width="16.85546875" style="38" bestFit="1" customWidth="1"/>
    <col min="12304" max="12544" width="11.42578125" style="38"/>
    <col min="12545" max="12545" width="1.85546875" style="38" customWidth="1"/>
    <col min="12546" max="12546" width="47.140625" style="38" customWidth="1"/>
    <col min="12547" max="12547" width="19" style="38" customWidth="1"/>
    <col min="12548" max="12548" width="0" style="38" hidden="1" customWidth="1"/>
    <col min="12549" max="12549" width="18" style="38" customWidth="1"/>
    <col min="12550" max="12550" width="0" style="38" hidden="1" customWidth="1"/>
    <col min="12551" max="12551" width="8.85546875" style="38" customWidth="1"/>
    <col min="12552" max="12552" width="0" style="38" hidden="1" customWidth="1"/>
    <col min="12553" max="12553" width="18.7109375" style="38" customWidth="1"/>
    <col min="12554" max="12554" width="0" style="38" hidden="1" customWidth="1"/>
    <col min="12555" max="12555" width="9" style="38" customWidth="1"/>
    <col min="12556" max="12556" width="0" style="38" hidden="1" customWidth="1"/>
    <col min="12557" max="12557" width="17.42578125" style="38" customWidth="1"/>
    <col min="12558" max="12559" width="16.85546875" style="38" bestFit="1" customWidth="1"/>
    <col min="12560" max="12800" width="11.42578125" style="38"/>
    <col min="12801" max="12801" width="1.85546875" style="38" customWidth="1"/>
    <col min="12802" max="12802" width="47.140625" style="38" customWidth="1"/>
    <col min="12803" max="12803" width="19" style="38" customWidth="1"/>
    <col min="12804" max="12804" width="0" style="38" hidden="1" customWidth="1"/>
    <col min="12805" max="12805" width="18" style="38" customWidth="1"/>
    <col min="12806" max="12806" width="0" style="38" hidden="1" customWidth="1"/>
    <col min="12807" max="12807" width="8.85546875" style="38" customWidth="1"/>
    <col min="12808" max="12808" width="0" style="38" hidden="1" customWidth="1"/>
    <col min="12809" max="12809" width="18.7109375" style="38" customWidth="1"/>
    <col min="12810" max="12810" width="0" style="38" hidden="1" customWidth="1"/>
    <col min="12811" max="12811" width="9" style="38" customWidth="1"/>
    <col min="12812" max="12812" width="0" style="38" hidden="1" customWidth="1"/>
    <col min="12813" max="12813" width="17.42578125" style="38" customWidth="1"/>
    <col min="12814" max="12815" width="16.85546875" style="38" bestFit="1" customWidth="1"/>
    <col min="12816" max="13056" width="11.42578125" style="38"/>
    <col min="13057" max="13057" width="1.85546875" style="38" customWidth="1"/>
    <col min="13058" max="13058" width="47.140625" style="38" customWidth="1"/>
    <col min="13059" max="13059" width="19" style="38" customWidth="1"/>
    <col min="13060" max="13060" width="0" style="38" hidden="1" customWidth="1"/>
    <col min="13061" max="13061" width="18" style="38" customWidth="1"/>
    <col min="13062" max="13062" width="0" style="38" hidden="1" customWidth="1"/>
    <col min="13063" max="13063" width="8.85546875" style="38" customWidth="1"/>
    <col min="13064" max="13064" width="0" style="38" hidden="1" customWidth="1"/>
    <col min="13065" max="13065" width="18.7109375" style="38" customWidth="1"/>
    <col min="13066" max="13066" width="0" style="38" hidden="1" customWidth="1"/>
    <col min="13067" max="13067" width="9" style="38" customWidth="1"/>
    <col min="13068" max="13068" width="0" style="38" hidden="1" customWidth="1"/>
    <col min="13069" max="13069" width="17.42578125" style="38" customWidth="1"/>
    <col min="13070" max="13071" width="16.85546875" style="38" bestFit="1" customWidth="1"/>
    <col min="13072" max="13312" width="11.42578125" style="38"/>
    <col min="13313" max="13313" width="1.85546875" style="38" customWidth="1"/>
    <col min="13314" max="13314" width="47.140625" style="38" customWidth="1"/>
    <col min="13315" max="13315" width="19" style="38" customWidth="1"/>
    <col min="13316" max="13316" width="0" style="38" hidden="1" customWidth="1"/>
    <col min="13317" max="13317" width="18" style="38" customWidth="1"/>
    <col min="13318" max="13318" width="0" style="38" hidden="1" customWidth="1"/>
    <col min="13319" max="13319" width="8.85546875" style="38" customWidth="1"/>
    <col min="13320" max="13320" width="0" style="38" hidden="1" customWidth="1"/>
    <col min="13321" max="13321" width="18.7109375" style="38" customWidth="1"/>
    <col min="13322" max="13322" width="0" style="38" hidden="1" customWidth="1"/>
    <col min="13323" max="13323" width="9" style="38" customWidth="1"/>
    <col min="13324" max="13324" width="0" style="38" hidden="1" customWidth="1"/>
    <col min="13325" max="13325" width="17.42578125" style="38" customWidth="1"/>
    <col min="13326" max="13327" width="16.85546875" style="38" bestFit="1" customWidth="1"/>
    <col min="13328" max="13568" width="11.42578125" style="38"/>
    <col min="13569" max="13569" width="1.85546875" style="38" customWidth="1"/>
    <col min="13570" max="13570" width="47.140625" style="38" customWidth="1"/>
    <col min="13571" max="13571" width="19" style="38" customWidth="1"/>
    <col min="13572" max="13572" width="0" style="38" hidden="1" customWidth="1"/>
    <col min="13573" max="13573" width="18" style="38" customWidth="1"/>
    <col min="13574" max="13574" width="0" style="38" hidden="1" customWidth="1"/>
    <col min="13575" max="13575" width="8.85546875" style="38" customWidth="1"/>
    <col min="13576" max="13576" width="0" style="38" hidden="1" customWidth="1"/>
    <col min="13577" max="13577" width="18.7109375" style="38" customWidth="1"/>
    <col min="13578" max="13578" width="0" style="38" hidden="1" customWidth="1"/>
    <col min="13579" max="13579" width="9" style="38" customWidth="1"/>
    <col min="13580" max="13580" width="0" style="38" hidden="1" customWidth="1"/>
    <col min="13581" max="13581" width="17.42578125" style="38" customWidth="1"/>
    <col min="13582" max="13583" width="16.85546875" style="38" bestFit="1" customWidth="1"/>
    <col min="13584" max="13824" width="11.42578125" style="38"/>
    <col min="13825" max="13825" width="1.85546875" style="38" customWidth="1"/>
    <col min="13826" max="13826" width="47.140625" style="38" customWidth="1"/>
    <col min="13827" max="13827" width="19" style="38" customWidth="1"/>
    <col min="13828" max="13828" width="0" style="38" hidden="1" customWidth="1"/>
    <col min="13829" max="13829" width="18" style="38" customWidth="1"/>
    <col min="13830" max="13830" width="0" style="38" hidden="1" customWidth="1"/>
    <col min="13831" max="13831" width="8.85546875" style="38" customWidth="1"/>
    <col min="13832" max="13832" width="0" style="38" hidden="1" customWidth="1"/>
    <col min="13833" max="13833" width="18.7109375" style="38" customWidth="1"/>
    <col min="13834" max="13834" width="0" style="38" hidden="1" customWidth="1"/>
    <col min="13835" max="13835" width="9" style="38" customWidth="1"/>
    <col min="13836" max="13836" width="0" style="38" hidden="1" customWidth="1"/>
    <col min="13837" max="13837" width="17.42578125" style="38" customWidth="1"/>
    <col min="13838" max="13839" width="16.85546875" style="38" bestFit="1" customWidth="1"/>
    <col min="13840" max="14080" width="11.42578125" style="38"/>
    <col min="14081" max="14081" width="1.85546875" style="38" customWidth="1"/>
    <col min="14082" max="14082" width="47.140625" style="38" customWidth="1"/>
    <col min="14083" max="14083" width="19" style="38" customWidth="1"/>
    <col min="14084" max="14084" width="0" style="38" hidden="1" customWidth="1"/>
    <col min="14085" max="14085" width="18" style="38" customWidth="1"/>
    <col min="14086" max="14086" width="0" style="38" hidden="1" customWidth="1"/>
    <col min="14087" max="14087" width="8.85546875" style="38" customWidth="1"/>
    <col min="14088" max="14088" width="0" style="38" hidden="1" customWidth="1"/>
    <col min="14089" max="14089" width="18.7109375" style="38" customWidth="1"/>
    <col min="14090" max="14090" width="0" style="38" hidden="1" customWidth="1"/>
    <col min="14091" max="14091" width="9" style="38" customWidth="1"/>
    <col min="14092" max="14092" width="0" style="38" hidden="1" customWidth="1"/>
    <col min="14093" max="14093" width="17.42578125" style="38" customWidth="1"/>
    <col min="14094" max="14095" width="16.85546875" style="38" bestFit="1" customWidth="1"/>
    <col min="14096" max="14336" width="11.42578125" style="38"/>
    <col min="14337" max="14337" width="1.85546875" style="38" customWidth="1"/>
    <col min="14338" max="14338" width="47.140625" style="38" customWidth="1"/>
    <col min="14339" max="14339" width="19" style="38" customWidth="1"/>
    <col min="14340" max="14340" width="0" style="38" hidden="1" customWidth="1"/>
    <col min="14341" max="14341" width="18" style="38" customWidth="1"/>
    <col min="14342" max="14342" width="0" style="38" hidden="1" customWidth="1"/>
    <col min="14343" max="14343" width="8.85546875" style="38" customWidth="1"/>
    <col min="14344" max="14344" width="0" style="38" hidden="1" customWidth="1"/>
    <col min="14345" max="14345" width="18.7109375" style="38" customWidth="1"/>
    <col min="14346" max="14346" width="0" style="38" hidden="1" customWidth="1"/>
    <col min="14347" max="14347" width="9" style="38" customWidth="1"/>
    <col min="14348" max="14348" width="0" style="38" hidden="1" customWidth="1"/>
    <col min="14349" max="14349" width="17.42578125" style="38" customWidth="1"/>
    <col min="14350" max="14351" width="16.85546875" style="38" bestFit="1" customWidth="1"/>
    <col min="14352" max="14592" width="11.42578125" style="38"/>
    <col min="14593" max="14593" width="1.85546875" style="38" customWidth="1"/>
    <col min="14594" max="14594" width="47.140625" style="38" customWidth="1"/>
    <col min="14595" max="14595" width="19" style="38" customWidth="1"/>
    <col min="14596" max="14596" width="0" style="38" hidden="1" customWidth="1"/>
    <col min="14597" max="14597" width="18" style="38" customWidth="1"/>
    <col min="14598" max="14598" width="0" style="38" hidden="1" customWidth="1"/>
    <col min="14599" max="14599" width="8.85546875" style="38" customWidth="1"/>
    <col min="14600" max="14600" width="0" style="38" hidden="1" customWidth="1"/>
    <col min="14601" max="14601" width="18.7109375" style="38" customWidth="1"/>
    <col min="14602" max="14602" width="0" style="38" hidden="1" customWidth="1"/>
    <col min="14603" max="14603" width="9" style="38" customWidth="1"/>
    <col min="14604" max="14604" width="0" style="38" hidden="1" customWidth="1"/>
    <col min="14605" max="14605" width="17.42578125" style="38" customWidth="1"/>
    <col min="14606" max="14607" width="16.85546875" style="38" bestFit="1" customWidth="1"/>
    <col min="14608" max="14848" width="11.42578125" style="38"/>
    <col min="14849" max="14849" width="1.85546875" style="38" customWidth="1"/>
    <col min="14850" max="14850" width="47.140625" style="38" customWidth="1"/>
    <col min="14851" max="14851" width="19" style="38" customWidth="1"/>
    <col min="14852" max="14852" width="0" style="38" hidden="1" customWidth="1"/>
    <col min="14853" max="14853" width="18" style="38" customWidth="1"/>
    <col min="14854" max="14854" width="0" style="38" hidden="1" customWidth="1"/>
    <col min="14855" max="14855" width="8.85546875" style="38" customWidth="1"/>
    <col min="14856" max="14856" width="0" style="38" hidden="1" customWidth="1"/>
    <col min="14857" max="14857" width="18.7109375" style="38" customWidth="1"/>
    <col min="14858" max="14858" width="0" style="38" hidden="1" customWidth="1"/>
    <col min="14859" max="14859" width="9" style="38" customWidth="1"/>
    <col min="14860" max="14860" width="0" style="38" hidden="1" customWidth="1"/>
    <col min="14861" max="14861" width="17.42578125" style="38" customWidth="1"/>
    <col min="14862" max="14863" width="16.85546875" style="38" bestFit="1" customWidth="1"/>
    <col min="14864" max="15104" width="11.42578125" style="38"/>
    <col min="15105" max="15105" width="1.85546875" style="38" customWidth="1"/>
    <col min="15106" max="15106" width="47.140625" style="38" customWidth="1"/>
    <col min="15107" max="15107" width="19" style="38" customWidth="1"/>
    <col min="15108" max="15108" width="0" style="38" hidden="1" customWidth="1"/>
    <col min="15109" max="15109" width="18" style="38" customWidth="1"/>
    <col min="15110" max="15110" width="0" style="38" hidden="1" customWidth="1"/>
    <col min="15111" max="15111" width="8.85546875" style="38" customWidth="1"/>
    <col min="15112" max="15112" width="0" style="38" hidden="1" customWidth="1"/>
    <col min="15113" max="15113" width="18.7109375" style="38" customWidth="1"/>
    <col min="15114" max="15114" width="0" style="38" hidden="1" customWidth="1"/>
    <col min="15115" max="15115" width="9" style="38" customWidth="1"/>
    <col min="15116" max="15116" width="0" style="38" hidden="1" customWidth="1"/>
    <col min="15117" max="15117" width="17.42578125" style="38" customWidth="1"/>
    <col min="15118" max="15119" width="16.85546875" style="38" bestFit="1" customWidth="1"/>
    <col min="15120" max="15360" width="11.42578125" style="38"/>
    <col min="15361" max="15361" width="1.85546875" style="38" customWidth="1"/>
    <col min="15362" max="15362" width="47.140625" style="38" customWidth="1"/>
    <col min="15363" max="15363" width="19" style="38" customWidth="1"/>
    <col min="15364" max="15364" width="0" style="38" hidden="1" customWidth="1"/>
    <col min="15365" max="15365" width="18" style="38" customWidth="1"/>
    <col min="15366" max="15366" width="0" style="38" hidden="1" customWidth="1"/>
    <col min="15367" max="15367" width="8.85546875" style="38" customWidth="1"/>
    <col min="15368" max="15368" width="0" style="38" hidden="1" customWidth="1"/>
    <col min="15369" max="15369" width="18.7109375" style="38" customWidth="1"/>
    <col min="15370" max="15370" width="0" style="38" hidden="1" customWidth="1"/>
    <col min="15371" max="15371" width="9" style="38" customWidth="1"/>
    <col min="15372" max="15372" width="0" style="38" hidden="1" customWidth="1"/>
    <col min="15373" max="15373" width="17.42578125" style="38" customWidth="1"/>
    <col min="15374" max="15375" width="16.85546875" style="38" bestFit="1" customWidth="1"/>
    <col min="15376" max="15616" width="11.42578125" style="38"/>
    <col min="15617" max="15617" width="1.85546875" style="38" customWidth="1"/>
    <col min="15618" max="15618" width="47.140625" style="38" customWidth="1"/>
    <col min="15619" max="15619" width="19" style="38" customWidth="1"/>
    <col min="15620" max="15620" width="0" style="38" hidden="1" customWidth="1"/>
    <col min="15621" max="15621" width="18" style="38" customWidth="1"/>
    <col min="15622" max="15622" width="0" style="38" hidden="1" customWidth="1"/>
    <col min="15623" max="15623" width="8.85546875" style="38" customWidth="1"/>
    <col min="15624" max="15624" width="0" style="38" hidden="1" customWidth="1"/>
    <col min="15625" max="15625" width="18.7109375" style="38" customWidth="1"/>
    <col min="15626" max="15626" width="0" style="38" hidden="1" customWidth="1"/>
    <col min="15627" max="15627" width="9" style="38" customWidth="1"/>
    <col min="15628" max="15628" width="0" style="38" hidden="1" customWidth="1"/>
    <col min="15629" max="15629" width="17.42578125" style="38" customWidth="1"/>
    <col min="15630" max="15631" width="16.85546875" style="38" bestFit="1" customWidth="1"/>
    <col min="15632" max="15872" width="11.42578125" style="38"/>
    <col min="15873" max="15873" width="1.85546875" style="38" customWidth="1"/>
    <col min="15874" max="15874" width="47.140625" style="38" customWidth="1"/>
    <col min="15875" max="15875" width="19" style="38" customWidth="1"/>
    <col min="15876" max="15876" width="0" style="38" hidden="1" customWidth="1"/>
    <col min="15877" max="15877" width="18" style="38" customWidth="1"/>
    <col min="15878" max="15878" width="0" style="38" hidden="1" customWidth="1"/>
    <col min="15879" max="15879" width="8.85546875" style="38" customWidth="1"/>
    <col min="15880" max="15880" width="0" style="38" hidden="1" customWidth="1"/>
    <col min="15881" max="15881" width="18.7109375" style="38" customWidth="1"/>
    <col min="15882" max="15882" width="0" style="38" hidden="1" customWidth="1"/>
    <col min="15883" max="15883" width="9" style="38" customWidth="1"/>
    <col min="15884" max="15884" width="0" style="38" hidden="1" customWidth="1"/>
    <col min="15885" max="15885" width="17.42578125" style="38" customWidth="1"/>
    <col min="15886" max="15887" width="16.85546875" style="38" bestFit="1" customWidth="1"/>
    <col min="15888" max="16128" width="11.42578125" style="38"/>
    <col min="16129" max="16129" width="1.85546875" style="38" customWidth="1"/>
    <col min="16130" max="16130" width="47.140625" style="38" customWidth="1"/>
    <col min="16131" max="16131" width="19" style="38" customWidth="1"/>
    <col min="16132" max="16132" width="0" style="38" hidden="1" customWidth="1"/>
    <col min="16133" max="16133" width="18" style="38" customWidth="1"/>
    <col min="16134" max="16134" width="0" style="38" hidden="1" customWidth="1"/>
    <col min="16135" max="16135" width="8.85546875" style="38" customWidth="1"/>
    <col min="16136" max="16136" width="0" style="38" hidden="1" customWidth="1"/>
    <col min="16137" max="16137" width="18.7109375" style="38" customWidth="1"/>
    <col min="16138" max="16138" width="0" style="38" hidden="1" customWidth="1"/>
    <col min="16139" max="16139" width="9" style="38" customWidth="1"/>
    <col min="16140" max="16140" width="0" style="38" hidden="1" customWidth="1"/>
    <col min="16141" max="16141" width="17.42578125" style="38" customWidth="1"/>
    <col min="16142" max="16143" width="16.85546875" style="38" bestFit="1" customWidth="1"/>
    <col min="16144" max="16384" width="11.42578125" style="38"/>
  </cols>
  <sheetData>
    <row r="2" spans="1:16" ht="18.75" x14ac:dyDescent="0.25">
      <c r="B2" s="183" t="s">
        <v>223</v>
      </c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62"/>
    </row>
    <row r="3" spans="1:16" ht="18.75" x14ac:dyDescent="0.25">
      <c r="B3" s="184" t="s">
        <v>265</v>
      </c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62"/>
    </row>
    <row r="4" spans="1:16" s="39" customFormat="1" ht="26.25" thickBot="1" x14ac:dyDescent="0.3">
      <c r="B4" s="137" t="s">
        <v>21</v>
      </c>
      <c r="C4" s="137" t="s">
        <v>224</v>
      </c>
      <c r="D4" s="137" t="s">
        <v>224</v>
      </c>
      <c r="E4" s="137" t="s">
        <v>29</v>
      </c>
      <c r="F4" s="137" t="s">
        <v>29</v>
      </c>
      <c r="G4" s="137" t="s">
        <v>225</v>
      </c>
      <c r="H4" s="137" t="s">
        <v>226</v>
      </c>
      <c r="I4" s="137" t="s">
        <v>227</v>
      </c>
      <c r="J4" s="137" t="s">
        <v>32</v>
      </c>
      <c r="K4" s="137" t="s">
        <v>225</v>
      </c>
      <c r="L4" s="40" t="s">
        <v>226</v>
      </c>
      <c r="M4" s="40" t="s">
        <v>228</v>
      </c>
      <c r="N4" s="40" t="s">
        <v>225</v>
      </c>
      <c r="O4" s="163"/>
    </row>
    <row r="5" spans="1:16" s="41" customFormat="1" x14ac:dyDescent="0.25">
      <c r="B5" s="138" t="s">
        <v>229</v>
      </c>
      <c r="C5" s="139">
        <v>11354000000</v>
      </c>
      <c r="D5" s="139">
        <f t="shared" ref="D5:D14" si="0">+C5/1000000</f>
        <v>11354</v>
      </c>
      <c r="E5" s="139">
        <f>+EjecucionAgregada!X5+EjecucionAgregada!X6+EjecucionAgregada!X7</f>
        <v>8627998042</v>
      </c>
      <c r="F5" s="139">
        <f t="shared" ref="F5:F10" si="1">+E5/1000000</f>
        <v>8627.9980419999993</v>
      </c>
      <c r="G5" s="140">
        <f t="shared" ref="G5:G10" si="2">+E5/C5</f>
        <v>0.75990822987493389</v>
      </c>
      <c r="H5" s="141">
        <v>0.50775993540863007</v>
      </c>
      <c r="I5" s="139">
        <f>+EjecucionAgregada!Y5+EjecucionAgregada!Y6+EjecucionAgregada!Y7</f>
        <v>8627998042</v>
      </c>
      <c r="J5" s="139">
        <f t="shared" ref="J5:J10" si="3">+I5/1000000</f>
        <v>8627.9980419999993</v>
      </c>
      <c r="K5" s="142">
        <f t="shared" ref="K5:K10" si="4">+I5/C5</f>
        <v>0.75990822987493389</v>
      </c>
      <c r="L5" s="134">
        <v>0.50775993540863007</v>
      </c>
      <c r="M5" s="42">
        <f t="shared" ref="M5:M10" si="5">+C5-E5</f>
        <v>2726001958</v>
      </c>
      <c r="N5" s="43">
        <f t="shared" ref="N5:N11" si="6">+M5/C5</f>
        <v>0.24009177012506605</v>
      </c>
      <c r="O5" s="111"/>
      <c r="P5" s="111"/>
    </row>
    <row r="6" spans="1:16" s="45" customFormat="1" x14ac:dyDescent="0.25">
      <c r="A6" s="45" t="s">
        <v>230</v>
      </c>
      <c r="B6" s="143" t="s">
        <v>231</v>
      </c>
      <c r="C6" s="42">
        <v>4119000000</v>
      </c>
      <c r="D6" s="42">
        <f t="shared" si="0"/>
        <v>4119</v>
      </c>
      <c r="E6" s="42">
        <f>+EjecucionAgregada!X8</f>
        <v>3857698764.4299998</v>
      </c>
      <c r="F6" s="42">
        <f t="shared" si="1"/>
        <v>3857.6987644299998</v>
      </c>
      <c r="G6" s="43">
        <f t="shared" si="2"/>
        <v>0.93656197242777373</v>
      </c>
      <c r="H6" s="44">
        <v>0.64733909715509053</v>
      </c>
      <c r="I6" s="42">
        <f>+EjecucionAgregada!Y8</f>
        <v>3155193244.8099999</v>
      </c>
      <c r="J6" s="42">
        <f t="shared" si="3"/>
        <v>3155.1932448100001</v>
      </c>
      <c r="K6" s="144">
        <f t="shared" si="4"/>
        <v>0.76600952775188147</v>
      </c>
      <c r="L6" s="134">
        <v>0.54310517576293582</v>
      </c>
      <c r="M6" s="46">
        <f t="shared" si="5"/>
        <v>261301235.57000017</v>
      </c>
      <c r="N6" s="47">
        <f>+M6/C6</f>
        <v>6.3438027572226316E-2</v>
      </c>
    </row>
    <row r="7" spans="1:16" s="45" customFormat="1" x14ac:dyDescent="0.25">
      <c r="B7" s="143" t="s">
        <v>232</v>
      </c>
      <c r="C7" s="42">
        <v>19350000000</v>
      </c>
      <c r="D7" s="42">
        <f t="shared" si="0"/>
        <v>19350</v>
      </c>
      <c r="E7" s="42">
        <f>+EjecucionAgregada!X9</f>
        <v>18243531376.380001</v>
      </c>
      <c r="F7" s="42">
        <f t="shared" si="1"/>
        <v>18243.53137638</v>
      </c>
      <c r="G7" s="43">
        <f>+E7/C7</f>
        <v>0.94281815898604659</v>
      </c>
      <c r="H7" s="48">
        <v>0.84496124031007747</v>
      </c>
      <c r="I7" s="42">
        <f>+[1]EjecucionAgregada!Y9</f>
        <v>12228023962.709999</v>
      </c>
      <c r="J7" s="42">
        <f t="shared" si="3"/>
        <v>12228.02396271</v>
      </c>
      <c r="K7" s="144">
        <f t="shared" si="4"/>
        <v>0.63193922287906967</v>
      </c>
      <c r="L7" s="134">
        <v>0.53579134366925063</v>
      </c>
      <c r="M7" s="46">
        <f t="shared" si="5"/>
        <v>1106468623.6199989</v>
      </c>
      <c r="N7" s="47">
        <f t="shared" si="6"/>
        <v>5.7181841013953433E-2</v>
      </c>
    </row>
    <row r="8" spans="1:16" s="41" customFormat="1" x14ac:dyDescent="0.25">
      <c r="B8" s="143" t="s">
        <v>233</v>
      </c>
      <c r="C8" s="42">
        <v>70000000</v>
      </c>
      <c r="D8" s="42">
        <f t="shared" si="0"/>
        <v>70</v>
      </c>
      <c r="E8" s="42">
        <f>+EjecucionAgregada!X10</f>
        <v>44300878</v>
      </c>
      <c r="F8" s="42">
        <f t="shared" si="1"/>
        <v>44.300877999999997</v>
      </c>
      <c r="G8" s="43">
        <f t="shared" si="2"/>
        <v>0.6328696857142857</v>
      </c>
      <c r="H8" s="44">
        <v>0.98836642857142853</v>
      </c>
      <c r="I8" s="42">
        <f>+EjecucionAgregada!Y10</f>
        <v>41923744</v>
      </c>
      <c r="J8" s="42">
        <f t="shared" si="3"/>
        <v>41.923743999999999</v>
      </c>
      <c r="K8" s="144">
        <f t="shared" si="4"/>
        <v>0.59891062857142852</v>
      </c>
      <c r="L8" s="134">
        <v>0.98836642857142853</v>
      </c>
      <c r="M8" s="49">
        <f t="shared" si="5"/>
        <v>25699122</v>
      </c>
      <c r="N8" s="47">
        <f t="shared" si="6"/>
        <v>0.3671303142857143</v>
      </c>
    </row>
    <row r="9" spans="1:16" s="41" customFormat="1" x14ac:dyDescent="0.25">
      <c r="B9" s="143" t="s">
        <v>234</v>
      </c>
      <c r="C9" s="42">
        <v>2000000</v>
      </c>
      <c r="D9" s="42">
        <f t="shared" si="0"/>
        <v>2</v>
      </c>
      <c r="E9" s="42">
        <v>539000</v>
      </c>
      <c r="F9" s="42">
        <f t="shared" si="1"/>
        <v>0.53900000000000003</v>
      </c>
      <c r="G9" s="43">
        <f t="shared" si="2"/>
        <v>0.26950000000000002</v>
      </c>
      <c r="H9" s="48">
        <v>0.47499999999999998</v>
      </c>
      <c r="I9" s="42">
        <v>539000</v>
      </c>
      <c r="J9" s="42">
        <f t="shared" si="3"/>
        <v>0.53900000000000003</v>
      </c>
      <c r="K9" s="144">
        <f t="shared" si="4"/>
        <v>0.26950000000000002</v>
      </c>
      <c r="L9" s="134">
        <v>0.47499999999999998</v>
      </c>
      <c r="M9" s="49">
        <f t="shared" si="5"/>
        <v>1461000</v>
      </c>
      <c r="N9" s="47">
        <f t="shared" si="6"/>
        <v>0.73050000000000004</v>
      </c>
    </row>
    <row r="10" spans="1:16" s="41" customFormat="1" x14ac:dyDescent="0.25">
      <c r="B10" s="143" t="s">
        <v>235</v>
      </c>
      <c r="C10" s="42">
        <v>502000000</v>
      </c>
      <c r="D10" s="42">
        <f t="shared" si="0"/>
        <v>502</v>
      </c>
      <c r="E10" s="42">
        <v>0</v>
      </c>
      <c r="F10" s="42">
        <f t="shared" si="1"/>
        <v>0</v>
      </c>
      <c r="G10" s="43">
        <f t="shared" si="2"/>
        <v>0</v>
      </c>
      <c r="H10" s="44">
        <v>0</v>
      </c>
      <c r="I10" s="42">
        <v>0</v>
      </c>
      <c r="J10" s="42">
        <f t="shared" si="3"/>
        <v>0</v>
      </c>
      <c r="K10" s="144">
        <f t="shared" si="4"/>
        <v>0</v>
      </c>
      <c r="L10" s="134">
        <f>+I10/C10</f>
        <v>0</v>
      </c>
      <c r="M10" s="49">
        <f t="shared" si="5"/>
        <v>502000000</v>
      </c>
      <c r="N10" s="50">
        <f t="shared" si="6"/>
        <v>1</v>
      </c>
    </row>
    <row r="11" spans="1:16" x14ac:dyDescent="0.25">
      <c r="B11" s="145" t="s">
        <v>236</v>
      </c>
      <c r="C11" s="51">
        <f>SUM(C5:C10)</f>
        <v>35397000000</v>
      </c>
      <c r="D11" s="51">
        <f>SUM(D5:D10)</f>
        <v>35397</v>
      </c>
      <c r="E11" s="51">
        <f>SUM(E5:E10)</f>
        <v>30774068060.810001</v>
      </c>
      <c r="F11" s="51">
        <f>SUM(F5:F10)</f>
        <v>30774.068060809997</v>
      </c>
      <c r="G11" s="52">
        <f>+E11/C11</f>
        <v>0.86939763428567396</v>
      </c>
      <c r="H11" s="53"/>
      <c r="I11" s="51">
        <f>SUM(I5:I10)</f>
        <v>24053677993.519997</v>
      </c>
      <c r="J11" s="51">
        <f>SUM(J5:J10)</f>
        <v>24053.677993519999</v>
      </c>
      <c r="K11" s="146">
        <f>+I11/$C$11</f>
        <v>0.67954001733254221</v>
      </c>
      <c r="L11" s="135"/>
      <c r="M11" s="54">
        <f>SUM(M5:M10)</f>
        <v>4622931939.1899986</v>
      </c>
      <c r="N11" s="55">
        <f t="shared" si="6"/>
        <v>0.13060236571432604</v>
      </c>
    </row>
    <row r="12" spans="1:16" ht="15.75" thickBot="1" x14ac:dyDescent="0.3">
      <c r="B12" s="147" t="s">
        <v>237</v>
      </c>
      <c r="C12" s="148"/>
      <c r="D12" s="148"/>
      <c r="E12" s="148"/>
      <c r="F12" s="148"/>
      <c r="G12" s="149">
        <v>0.89245541298406983</v>
      </c>
      <c r="H12" s="150"/>
      <c r="I12" s="148">
        <v>0</v>
      </c>
      <c r="J12" s="148"/>
      <c r="K12" s="151">
        <v>0.82989712503554847</v>
      </c>
      <c r="L12" s="136"/>
      <c r="M12" s="49"/>
      <c r="N12" s="56"/>
    </row>
    <row r="13" spans="1:16" s="41" customFormat="1" x14ac:dyDescent="0.25">
      <c r="B13" s="138" t="s">
        <v>238</v>
      </c>
      <c r="C13" s="139">
        <v>17522815</v>
      </c>
      <c r="D13" s="139">
        <f>+C13/1000000</f>
        <v>17.522815000000001</v>
      </c>
      <c r="E13" s="139">
        <f>+EjecucionAgregada!X13</f>
        <v>17522815</v>
      </c>
      <c r="F13" s="139">
        <f>+E13/1000000</f>
        <v>17.522815000000001</v>
      </c>
      <c r="G13" s="140">
        <f>+E13/C13</f>
        <v>1</v>
      </c>
      <c r="H13" s="141">
        <v>0</v>
      </c>
      <c r="I13" s="139">
        <f>+EjecucionAgregada!Y13</f>
        <v>17522815</v>
      </c>
      <c r="J13" s="139">
        <f>+I13/1000000</f>
        <v>17.522815000000001</v>
      </c>
      <c r="K13" s="142">
        <f>+I13/C13</f>
        <v>1</v>
      </c>
      <c r="L13" s="134">
        <f>+I13/C13</f>
        <v>1</v>
      </c>
      <c r="M13" s="49">
        <f>+C13-E13</f>
        <v>0</v>
      </c>
      <c r="N13" s="57">
        <f>+M13/C13</f>
        <v>0</v>
      </c>
    </row>
    <row r="14" spans="1:16" x14ac:dyDescent="0.25">
      <c r="B14" s="145" t="s">
        <v>239</v>
      </c>
      <c r="C14" s="51">
        <f>+C13</f>
        <v>17522815</v>
      </c>
      <c r="D14" s="51">
        <f t="shared" si="0"/>
        <v>17.522815000000001</v>
      </c>
      <c r="E14" s="51">
        <f>+E13</f>
        <v>17522815</v>
      </c>
      <c r="F14" s="51">
        <f>+E14/1000000</f>
        <v>17.522815000000001</v>
      </c>
      <c r="G14" s="52">
        <f>+E14/C14</f>
        <v>1</v>
      </c>
      <c r="H14" s="53"/>
      <c r="I14" s="51">
        <f>+I13</f>
        <v>17522815</v>
      </c>
      <c r="J14" s="51">
        <f>+I14/1000000</f>
        <v>17.522815000000001</v>
      </c>
      <c r="K14" s="146">
        <f>+I14/$C$14</f>
        <v>1</v>
      </c>
      <c r="L14" s="135"/>
      <c r="M14" s="54">
        <f>+M13</f>
        <v>0</v>
      </c>
      <c r="N14" s="58">
        <f>+M14/C14</f>
        <v>0</v>
      </c>
    </row>
    <row r="15" spans="1:16" ht="15.75" thickBot="1" x14ac:dyDescent="0.3">
      <c r="B15" s="147" t="s">
        <v>240</v>
      </c>
      <c r="C15" s="148"/>
      <c r="D15" s="148"/>
      <c r="E15" s="148"/>
      <c r="F15" s="148"/>
      <c r="G15" s="149">
        <v>0</v>
      </c>
      <c r="H15" s="152"/>
      <c r="I15" s="148"/>
      <c r="J15" s="148"/>
      <c r="K15" s="151">
        <v>0</v>
      </c>
      <c r="L15" s="136"/>
      <c r="M15" s="49"/>
      <c r="N15" s="56"/>
    </row>
    <row r="16" spans="1:16" ht="17.25" customHeight="1" x14ac:dyDescent="0.25">
      <c r="B16" s="153" t="s">
        <v>241</v>
      </c>
      <c r="C16" s="139">
        <v>1500000000</v>
      </c>
      <c r="D16" s="139">
        <f>+C16/1000000</f>
        <v>1500</v>
      </c>
      <c r="E16" s="139">
        <f>+EjecucionAgregada!X14</f>
        <v>1499042500</v>
      </c>
      <c r="F16" s="139">
        <f>+E16/1000000</f>
        <v>1499.0425</v>
      </c>
      <c r="G16" s="140">
        <f>+E16/C16</f>
        <v>0.9993616666666667</v>
      </c>
      <c r="H16" s="141">
        <v>0.63989333333333331</v>
      </c>
      <c r="I16" s="139">
        <f>+EjecucionAgregada!Y14</f>
        <v>915396250</v>
      </c>
      <c r="J16" s="139">
        <f>+I16/1000000</f>
        <v>915.39625000000001</v>
      </c>
      <c r="K16" s="142">
        <f>+I16/C16</f>
        <v>0.61026416666666672</v>
      </c>
      <c r="L16" s="134">
        <v>0.43251200000000001</v>
      </c>
      <c r="M16" s="49">
        <f t="shared" ref="M16:M18" si="7">+C16-E16</f>
        <v>957500</v>
      </c>
      <c r="N16" s="59">
        <f t="shared" ref="N16:N22" si="8">+M16/C16</f>
        <v>6.3833333333333331E-4</v>
      </c>
    </row>
    <row r="17" spans="1:15" s="45" customFormat="1" x14ac:dyDescent="0.25">
      <c r="A17" s="60"/>
      <c r="B17" s="154" t="s">
        <v>242</v>
      </c>
      <c r="C17" s="42">
        <v>13466700000</v>
      </c>
      <c r="D17" s="42">
        <f>+C17/1000000</f>
        <v>13466.7</v>
      </c>
      <c r="E17" s="42">
        <f>+EjecucionAgregada!X16</f>
        <v>9833173322.4500008</v>
      </c>
      <c r="F17" s="42">
        <f>+E17/1000000</f>
        <v>9833.1733224500003</v>
      </c>
      <c r="G17" s="43">
        <f>+E17/C17</f>
        <v>0.73018433041873665</v>
      </c>
      <c r="H17" s="44">
        <v>0.64702896775007979</v>
      </c>
      <c r="I17" s="42">
        <f>+EjecucionAgregada!Y16</f>
        <v>3640758336.27</v>
      </c>
      <c r="J17" s="42">
        <f>+I17/1000000</f>
        <v>3640.7583362700002</v>
      </c>
      <c r="K17" s="144">
        <f>+I17/C17</f>
        <v>0.270352672612444</v>
      </c>
      <c r="L17" s="134">
        <v>0.82524634840012767</v>
      </c>
      <c r="M17" s="49">
        <f>+C17-E17</f>
        <v>3633526677.5499992</v>
      </c>
      <c r="N17" s="47">
        <f t="shared" si="8"/>
        <v>0.26981566958126335</v>
      </c>
    </row>
    <row r="18" spans="1:15" ht="17.25" customHeight="1" x14ac:dyDescent="0.25">
      <c r="A18" s="61"/>
      <c r="B18" s="155" t="s">
        <v>243</v>
      </c>
      <c r="C18" s="42">
        <v>950000000</v>
      </c>
      <c r="D18" s="42">
        <f>+C18/1000000</f>
        <v>950</v>
      </c>
      <c r="E18" s="42">
        <f>+EjecucionAgregada!X17</f>
        <v>922432200.84000003</v>
      </c>
      <c r="F18" s="42">
        <f>+E18/1000000</f>
        <v>922.43220084000006</v>
      </c>
      <c r="G18" s="43">
        <f>+E18/C18</f>
        <v>0.97098126404210527</v>
      </c>
      <c r="H18" s="44">
        <v>1</v>
      </c>
      <c r="I18" s="42">
        <f>+EjecucionAgregada!Y17</f>
        <v>695355116</v>
      </c>
      <c r="J18" s="42">
        <f>+I18/1000000</f>
        <v>695.35511599999995</v>
      </c>
      <c r="K18" s="144">
        <f>+I18/C18</f>
        <v>0.73195275368421053</v>
      </c>
      <c r="L18" s="134">
        <v>0.36337426900584813</v>
      </c>
      <c r="M18" s="46">
        <f t="shared" si="7"/>
        <v>27567799.159999967</v>
      </c>
      <c r="N18" s="59">
        <f t="shared" si="8"/>
        <v>2.9018735957894701E-2</v>
      </c>
    </row>
    <row r="19" spans="1:15" ht="17.25" customHeight="1" x14ac:dyDescent="0.25">
      <c r="A19" s="61"/>
      <c r="B19" s="155" t="s">
        <v>244</v>
      </c>
      <c r="C19" s="42">
        <v>750000000</v>
      </c>
      <c r="D19" s="42">
        <f>+C19/1000000</f>
        <v>750</v>
      </c>
      <c r="E19" s="42">
        <f>+EjecucionAgregada!X18</f>
        <v>748796666</v>
      </c>
      <c r="F19" s="42">
        <f>+E19/1000000</f>
        <v>748.79666599999996</v>
      </c>
      <c r="G19" s="43">
        <f>+E19/C19</f>
        <v>0.99839555466666663</v>
      </c>
      <c r="H19" s="44">
        <v>1</v>
      </c>
      <c r="I19" s="42">
        <f>+EjecucionAgregada!Y18</f>
        <v>624387054</v>
      </c>
      <c r="J19" s="42">
        <f>+I19/1000000</f>
        <v>624.38705400000003</v>
      </c>
      <c r="K19" s="144">
        <f>+I19/C19</f>
        <v>0.832516072</v>
      </c>
      <c r="L19" s="134">
        <v>0.56999999999999995</v>
      </c>
      <c r="M19" s="49">
        <f>+C19-E19</f>
        <v>1203334</v>
      </c>
      <c r="N19" s="59">
        <f t="shared" si="8"/>
        <v>1.6044453333333333E-3</v>
      </c>
    </row>
    <row r="20" spans="1:15" x14ac:dyDescent="0.25">
      <c r="B20" s="145" t="s">
        <v>245</v>
      </c>
      <c r="C20" s="51">
        <f>SUM(C16:C19)</f>
        <v>16666700000</v>
      </c>
      <c r="D20" s="51">
        <f t="shared" ref="D20:J20" si="9">SUM(D16:D19)</f>
        <v>16666.7</v>
      </c>
      <c r="E20" s="51">
        <f t="shared" si="9"/>
        <v>13003444689.290001</v>
      </c>
      <c r="F20" s="51">
        <f t="shared" si="9"/>
        <v>13003.44468929</v>
      </c>
      <c r="G20" s="52">
        <f>+E20/C20</f>
        <v>0.78020512094715821</v>
      </c>
      <c r="H20" s="53"/>
      <c r="I20" s="51">
        <f t="shared" si="9"/>
        <v>5875896756.2700005</v>
      </c>
      <c r="J20" s="51">
        <f t="shared" si="9"/>
        <v>5875.89675627</v>
      </c>
      <c r="K20" s="146">
        <f>+I20/C20</f>
        <v>0.35255310026999948</v>
      </c>
      <c r="L20" s="135"/>
      <c r="M20" s="54">
        <f t="shared" ref="M20" si="10">SUM(M16:M19)</f>
        <v>3663255310.7099991</v>
      </c>
      <c r="N20" s="55">
        <f t="shared" si="8"/>
        <v>0.21979487905284184</v>
      </c>
    </row>
    <row r="21" spans="1:15" ht="15.75" thickBot="1" x14ac:dyDescent="0.3">
      <c r="B21" s="147" t="s">
        <v>246</v>
      </c>
      <c r="C21" s="148"/>
      <c r="D21" s="148"/>
      <c r="E21" s="148"/>
      <c r="F21" s="148"/>
      <c r="G21" s="149">
        <v>0.90929550540898918</v>
      </c>
      <c r="H21" s="152"/>
      <c r="I21" s="148"/>
      <c r="J21" s="148"/>
      <c r="K21" s="151">
        <v>0.87291156751019838</v>
      </c>
      <c r="L21" s="136"/>
      <c r="M21" s="62"/>
      <c r="N21" s="56"/>
    </row>
    <row r="22" spans="1:15" ht="15.75" thickBot="1" x14ac:dyDescent="0.3">
      <c r="A22" s="61"/>
      <c r="B22" s="157" t="s">
        <v>247</v>
      </c>
      <c r="C22" s="158">
        <f>+C11+C14+C20</f>
        <v>52081222815</v>
      </c>
      <c r="D22" s="158">
        <f>+D11+D14+D20</f>
        <v>52081.222815000001</v>
      </c>
      <c r="E22" s="158">
        <f>+E11+E14+E20</f>
        <v>43795035565.100006</v>
      </c>
      <c r="F22" s="158">
        <f>+F11+F14+F20</f>
        <v>43795.035565099999</v>
      </c>
      <c r="G22" s="159">
        <f>+E22/C22</f>
        <v>0.8408987577090169</v>
      </c>
      <c r="H22" s="160"/>
      <c r="I22" s="158">
        <f>+I11+I14+I20</f>
        <v>29947097564.789997</v>
      </c>
      <c r="J22" s="158">
        <f>+J11+J14+J20</f>
        <v>29947.097564789998</v>
      </c>
      <c r="K22" s="161">
        <f>+I22/C22</f>
        <v>0.57500757367326794</v>
      </c>
      <c r="L22" s="156"/>
      <c r="M22" s="63">
        <f>+M11+M14+M20</f>
        <v>8286187249.8999977</v>
      </c>
      <c r="N22" s="64">
        <f t="shared" si="8"/>
        <v>0.15910124229098321</v>
      </c>
    </row>
    <row r="23" spans="1:15" ht="14.25" customHeight="1" x14ac:dyDescent="0.25">
      <c r="A23" s="61"/>
      <c r="B23" s="65" t="s">
        <v>268</v>
      </c>
      <c r="C23" s="66">
        <f>+C22/1000000</f>
        <v>52081.222815000001</v>
      </c>
      <c r="D23" s="67"/>
      <c r="E23" s="68" t="s">
        <v>248</v>
      </c>
      <c r="F23" s="66"/>
      <c r="G23" s="69">
        <v>0.84518161978575923</v>
      </c>
      <c r="H23" s="69"/>
      <c r="I23" s="70"/>
      <c r="J23" s="66"/>
      <c r="K23" s="69">
        <v>0.74789188695267506</v>
      </c>
      <c r="L23" s="69"/>
      <c r="M23" s="71"/>
    </row>
    <row r="24" spans="1:15" ht="24.75" customHeight="1" x14ac:dyDescent="0.25">
      <c r="A24" s="61"/>
      <c r="B24" s="72"/>
      <c r="C24" s="73"/>
      <c r="D24" s="74"/>
      <c r="E24" s="74"/>
      <c r="F24" s="74"/>
      <c r="I24" s="74"/>
      <c r="J24" s="74"/>
      <c r="K24" s="74"/>
      <c r="L24" s="74"/>
    </row>
    <row r="25" spans="1:15" ht="15.75" thickBot="1" x14ac:dyDescent="0.3">
      <c r="A25" s="61"/>
      <c r="B25" s="75"/>
      <c r="C25" s="76"/>
      <c r="D25" s="76"/>
      <c r="E25" s="70">
        <f>+E6-[2]JUN_2023!E6</f>
        <v>754884522.5</v>
      </c>
      <c r="F25" s="77"/>
      <c r="G25" s="77"/>
      <c r="H25" s="77"/>
      <c r="I25" s="77">
        <f>+I6-[2]JUN_2023!I6</f>
        <v>1308908617.46</v>
      </c>
      <c r="J25" s="76"/>
      <c r="K25" s="76"/>
      <c r="L25" s="76"/>
    </row>
    <row r="26" spans="1:15" ht="19.5" thickBot="1" x14ac:dyDescent="0.3">
      <c r="A26" s="61"/>
      <c r="B26" s="185" t="s">
        <v>249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78"/>
      <c r="O26" s="78"/>
    </row>
    <row r="27" spans="1:15" ht="15" hidden="1" customHeight="1" x14ac:dyDescent="0.25">
      <c r="A27" s="61"/>
      <c r="B27" s="79"/>
      <c r="C27" s="80"/>
      <c r="D27" s="80"/>
      <c r="E27" s="81"/>
      <c r="F27" s="81"/>
      <c r="G27" s="81"/>
      <c r="H27" s="81"/>
      <c r="I27" s="81"/>
      <c r="J27" s="81"/>
      <c r="K27" s="81"/>
      <c r="L27" s="81"/>
      <c r="M27" s="78"/>
      <c r="O27" s="78"/>
    </row>
    <row r="28" spans="1:15" ht="25.5" x14ac:dyDescent="0.25">
      <c r="A28" s="61"/>
      <c r="B28" s="82" t="s">
        <v>21</v>
      </c>
      <c r="C28" s="83" t="s">
        <v>224</v>
      </c>
      <c r="D28" s="83" t="s">
        <v>224</v>
      </c>
      <c r="E28" s="83" t="s">
        <v>29</v>
      </c>
      <c r="F28" s="83" t="s">
        <v>29</v>
      </c>
      <c r="G28" s="187" t="s">
        <v>250</v>
      </c>
      <c r="H28" s="188"/>
      <c r="I28" s="83" t="s">
        <v>32</v>
      </c>
      <c r="J28" s="83" t="s">
        <v>251</v>
      </c>
      <c r="K28" s="187" t="s">
        <v>252</v>
      </c>
      <c r="L28" s="189"/>
      <c r="M28" s="78"/>
      <c r="O28" s="78"/>
    </row>
    <row r="29" spans="1:15" ht="16.5" customHeight="1" x14ac:dyDescent="0.25">
      <c r="A29" s="61"/>
      <c r="B29" s="84" t="s">
        <v>253</v>
      </c>
      <c r="C29" s="85">
        <v>1250919891.0899999</v>
      </c>
      <c r="D29" s="85">
        <f>+C29/1000000</f>
        <v>1250.91989109</v>
      </c>
      <c r="E29" s="85">
        <v>0</v>
      </c>
      <c r="F29" s="85">
        <f t="shared" ref="F29:F35" si="11">+E29/1000000</f>
        <v>0</v>
      </c>
      <c r="G29" s="180">
        <f>+E29/C29</f>
        <v>0</v>
      </c>
      <c r="H29" s="181"/>
      <c r="I29" s="86">
        <v>0</v>
      </c>
      <c r="J29" s="85">
        <f>+I29/1000000</f>
        <v>0</v>
      </c>
      <c r="K29" s="180">
        <f>+I29/C29</f>
        <v>0</v>
      </c>
      <c r="L29" s="182"/>
      <c r="M29" s="78"/>
      <c r="O29" s="78"/>
    </row>
    <row r="30" spans="1:15" ht="16.5" customHeight="1" x14ac:dyDescent="0.25">
      <c r="A30" s="61"/>
      <c r="B30" s="84" t="s">
        <v>254</v>
      </c>
      <c r="C30" s="85">
        <v>329546136.60000002</v>
      </c>
      <c r="D30" s="85"/>
      <c r="E30" s="85">
        <v>329546136.60000002</v>
      </c>
      <c r="F30" s="85"/>
      <c r="G30" s="180">
        <f>+E30/C30</f>
        <v>1</v>
      </c>
      <c r="H30" s="181"/>
      <c r="I30" s="86">
        <v>189621134.63999999</v>
      </c>
      <c r="J30" s="85"/>
      <c r="K30" s="180">
        <f>+I30/C30</f>
        <v>0.57540087283790653</v>
      </c>
      <c r="L30" s="182"/>
      <c r="M30" s="78"/>
      <c r="O30" s="78"/>
    </row>
    <row r="31" spans="1:15" ht="16.5" customHeight="1" x14ac:dyDescent="0.25">
      <c r="A31" s="61"/>
      <c r="B31" s="84" t="s">
        <v>255</v>
      </c>
      <c r="C31" s="85">
        <v>494170294</v>
      </c>
      <c r="D31" s="85">
        <f>+C31/1000000</f>
        <v>494.17029400000001</v>
      </c>
      <c r="E31" s="85">
        <v>0</v>
      </c>
      <c r="F31" s="85">
        <f t="shared" si="11"/>
        <v>0</v>
      </c>
      <c r="G31" s="180">
        <f t="shared" ref="G31:G38" si="12">+E31/C31</f>
        <v>0</v>
      </c>
      <c r="H31" s="181"/>
      <c r="I31" s="86">
        <v>0</v>
      </c>
      <c r="J31" s="85">
        <f>+I31/1000000</f>
        <v>0</v>
      </c>
      <c r="K31" s="180">
        <f>+I31/C31</f>
        <v>0</v>
      </c>
      <c r="L31" s="182"/>
      <c r="M31" s="78"/>
      <c r="O31" s="78"/>
    </row>
    <row r="32" spans="1:15" ht="16.5" customHeight="1" x14ac:dyDescent="0.25">
      <c r="A32" s="61"/>
      <c r="B32" s="84" t="s">
        <v>256</v>
      </c>
      <c r="C32" s="85">
        <v>6421560</v>
      </c>
      <c r="D32" s="85">
        <f t="shared" ref="D32:D39" si="13">+C32/1000000</f>
        <v>6.4215600000000004</v>
      </c>
      <c r="E32" s="85">
        <v>0</v>
      </c>
      <c r="F32" s="85">
        <f t="shared" si="11"/>
        <v>0</v>
      </c>
      <c r="G32" s="180">
        <f t="shared" si="12"/>
        <v>0</v>
      </c>
      <c r="H32" s="181"/>
      <c r="I32" s="86">
        <v>0</v>
      </c>
      <c r="J32" s="85">
        <f t="shared" ref="J32:J40" si="14">+I32/1000000</f>
        <v>0</v>
      </c>
      <c r="K32" s="180">
        <f t="shared" ref="K32:K41" si="15">+I32/C32</f>
        <v>0</v>
      </c>
      <c r="L32" s="182"/>
      <c r="M32" s="78"/>
      <c r="O32" s="78"/>
    </row>
    <row r="33" spans="1:15" ht="16.5" customHeight="1" x14ac:dyDescent="0.25">
      <c r="A33" s="61"/>
      <c r="B33" s="87" t="s">
        <v>266</v>
      </c>
      <c r="C33" s="85">
        <v>0</v>
      </c>
      <c r="D33" s="85">
        <f t="shared" si="13"/>
        <v>0</v>
      </c>
      <c r="E33" s="85">
        <v>0</v>
      </c>
      <c r="F33" s="85">
        <f t="shared" si="11"/>
        <v>0</v>
      </c>
      <c r="G33" s="180">
        <v>0</v>
      </c>
      <c r="H33" s="181"/>
      <c r="I33" s="86">
        <v>0</v>
      </c>
      <c r="J33" s="85">
        <f t="shared" si="14"/>
        <v>0</v>
      </c>
      <c r="K33" s="180">
        <v>0</v>
      </c>
      <c r="L33" s="182"/>
      <c r="M33" s="78"/>
      <c r="O33" s="78"/>
    </row>
    <row r="34" spans="1:15" x14ac:dyDescent="0.25">
      <c r="A34" s="61"/>
      <c r="B34" s="88" t="s">
        <v>267</v>
      </c>
      <c r="C34" s="85">
        <v>0</v>
      </c>
      <c r="D34" s="85">
        <f>+C34/1000000</f>
        <v>0</v>
      </c>
      <c r="E34" s="85">
        <v>0</v>
      </c>
      <c r="F34" s="85">
        <f t="shared" si="11"/>
        <v>0</v>
      </c>
      <c r="G34" s="180">
        <v>0</v>
      </c>
      <c r="H34" s="181"/>
      <c r="I34" s="86">
        <v>0</v>
      </c>
      <c r="J34" s="85">
        <f>+I34/1000000</f>
        <v>0</v>
      </c>
      <c r="K34" s="180">
        <v>0</v>
      </c>
      <c r="L34" s="182"/>
      <c r="M34" s="78"/>
      <c r="O34" s="78"/>
    </row>
    <row r="35" spans="1:15" ht="16.5" customHeight="1" x14ac:dyDescent="0.25">
      <c r="A35" s="61"/>
      <c r="B35" s="89" t="s">
        <v>257</v>
      </c>
      <c r="C35" s="85">
        <v>0</v>
      </c>
      <c r="D35" s="85">
        <f t="shared" si="13"/>
        <v>0</v>
      </c>
      <c r="E35" s="85">
        <v>0</v>
      </c>
      <c r="F35" s="85">
        <f t="shared" si="11"/>
        <v>0</v>
      </c>
      <c r="G35" s="180">
        <v>0</v>
      </c>
      <c r="H35" s="181"/>
      <c r="I35" s="86">
        <v>0</v>
      </c>
      <c r="J35" s="85">
        <f t="shared" si="14"/>
        <v>0</v>
      </c>
      <c r="K35" s="180">
        <v>0</v>
      </c>
      <c r="L35" s="182"/>
      <c r="M35" s="78"/>
      <c r="O35" s="78"/>
    </row>
    <row r="36" spans="1:15" ht="16.5" customHeight="1" x14ac:dyDescent="0.25">
      <c r="A36" s="61"/>
      <c r="B36" s="89" t="s">
        <v>258</v>
      </c>
      <c r="C36" s="85">
        <v>0</v>
      </c>
      <c r="D36" s="85">
        <f>+C36/1000000</f>
        <v>0</v>
      </c>
      <c r="E36" s="85">
        <v>0</v>
      </c>
      <c r="F36" s="85">
        <v>0</v>
      </c>
      <c r="G36" s="180">
        <v>0</v>
      </c>
      <c r="H36" s="181"/>
      <c r="I36" s="86">
        <v>0</v>
      </c>
      <c r="J36" s="85">
        <f>+I36/1000000</f>
        <v>0</v>
      </c>
      <c r="K36" s="180">
        <v>0</v>
      </c>
      <c r="L36" s="182"/>
      <c r="M36" s="78"/>
      <c r="O36" s="78"/>
    </row>
    <row r="37" spans="1:15" ht="16.5" customHeight="1" x14ac:dyDescent="0.25">
      <c r="A37" s="90" t="s">
        <v>259</v>
      </c>
      <c r="B37" s="84" t="s">
        <v>260</v>
      </c>
      <c r="C37" s="85">
        <v>4760541269.1999998</v>
      </c>
      <c r="D37" s="85">
        <f t="shared" si="13"/>
        <v>4760.5412692</v>
      </c>
      <c r="E37" s="85">
        <v>4167653689.23</v>
      </c>
      <c r="F37" s="85">
        <v>0</v>
      </c>
      <c r="G37" s="180">
        <f t="shared" si="12"/>
        <v>0.87545794764853846</v>
      </c>
      <c r="H37" s="181"/>
      <c r="I37" s="86">
        <v>2288845671.8099999</v>
      </c>
      <c r="J37" s="85">
        <f t="shared" si="14"/>
        <v>2288.8456718100001</v>
      </c>
      <c r="K37" s="180">
        <f t="shared" si="15"/>
        <v>0.48079525885396562</v>
      </c>
      <c r="L37" s="182"/>
      <c r="M37" s="78"/>
      <c r="O37" s="78"/>
    </row>
    <row r="38" spans="1:15" ht="16.5" customHeight="1" x14ac:dyDescent="0.25">
      <c r="A38" s="61"/>
      <c r="B38" s="91" t="s">
        <v>261</v>
      </c>
      <c r="C38" s="85">
        <v>5435875804.6099997</v>
      </c>
      <c r="D38" s="85">
        <f>+C38/1000000</f>
        <v>5435.8758046099992</v>
      </c>
      <c r="E38" s="85">
        <v>5335973496.6199999</v>
      </c>
      <c r="F38" s="85">
        <v>0</v>
      </c>
      <c r="G38" s="180">
        <f t="shared" si="12"/>
        <v>0.98162167209462814</v>
      </c>
      <c r="H38" s="181"/>
      <c r="I38" s="86">
        <v>1162291529.8199999</v>
      </c>
      <c r="J38" s="85">
        <f t="shared" si="14"/>
        <v>1162.2915298199998</v>
      </c>
      <c r="K38" s="180">
        <f t="shared" si="15"/>
        <v>0.21381863228631826</v>
      </c>
      <c r="L38" s="182"/>
      <c r="M38" s="78"/>
      <c r="O38" s="78"/>
    </row>
    <row r="39" spans="1:15" ht="16.5" customHeight="1" x14ac:dyDescent="0.25">
      <c r="A39" s="61"/>
      <c r="B39" s="91" t="s">
        <v>262</v>
      </c>
      <c r="C39" s="85">
        <v>0</v>
      </c>
      <c r="D39" s="85">
        <f t="shared" si="13"/>
        <v>0</v>
      </c>
      <c r="E39" s="85">
        <v>0</v>
      </c>
      <c r="F39" s="85">
        <v>0</v>
      </c>
      <c r="G39" s="180">
        <v>0</v>
      </c>
      <c r="H39" s="181"/>
      <c r="I39" s="86">
        <v>0</v>
      </c>
      <c r="J39" s="85">
        <f t="shared" si="14"/>
        <v>0</v>
      </c>
      <c r="K39" s="180">
        <v>0</v>
      </c>
      <c r="L39" s="182"/>
      <c r="M39" s="78"/>
      <c r="O39" s="78"/>
    </row>
    <row r="40" spans="1:15" ht="16.5" customHeight="1" x14ac:dyDescent="0.25">
      <c r="A40" s="61"/>
      <c r="B40" s="91" t="s">
        <v>263</v>
      </c>
      <c r="C40" s="85">
        <v>1189225044.5</v>
      </c>
      <c r="D40" s="92"/>
      <c r="E40" s="92">
        <v>0</v>
      </c>
      <c r="F40" s="92">
        <v>0</v>
      </c>
      <c r="G40" s="180">
        <f t="shared" ref="G40" si="16">+E40/C40</f>
        <v>0</v>
      </c>
      <c r="H40" s="181"/>
      <c r="I40" s="93">
        <v>0</v>
      </c>
      <c r="J40" s="92">
        <f t="shared" si="14"/>
        <v>0</v>
      </c>
      <c r="K40" s="180">
        <f>+I40/C40</f>
        <v>0</v>
      </c>
      <c r="L40" s="182"/>
      <c r="M40" s="78"/>
      <c r="O40" s="78"/>
    </row>
    <row r="41" spans="1:15" ht="15.75" thickBot="1" x14ac:dyDescent="0.3">
      <c r="B41" s="94" t="s">
        <v>264</v>
      </c>
      <c r="C41" s="95">
        <f>SUM(C29:C40)</f>
        <v>13466700000</v>
      </c>
      <c r="D41" s="96">
        <f>SUM(D29:D39)</f>
        <v>11947.9288189</v>
      </c>
      <c r="E41" s="95">
        <f>SUM(E29:E40)</f>
        <v>9833173322.4500008</v>
      </c>
      <c r="F41" s="96">
        <f>SUM(F29:F40)</f>
        <v>0</v>
      </c>
      <c r="G41" s="190">
        <f>+E41/C41</f>
        <v>0.73018433041873665</v>
      </c>
      <c r="H41" s="191"/>
      <c r="I41" s="95">
        <f>SUM(I29:I40)</f>
        <v>3640758336.2699995</v>
      </c>
      <c r="J41" s="96">
        <f>SUM(J29:J40)</f>
        <v>3451.1372016300002</v>
      </c>
      <c r="K41" s="190">
        <f t="shared" si="15"/>
        <v>0.270352672612444</v>
      </c>
      <c r="L41" s="192"/>
      <c r="M41" s="78"/>
      <c r="O41" s="78"/>
    </row>
    <row r="42" spans="1:15" x14ac:dyDescent="0.25">
      <c r="C42" s="45"/>
      <c r="E42" s="97"/>
      <c r="I42" s="97"/>
    </row>
    <row r="43" spans="1:15" x14ac:dyDescent="0.25">
      <c r="C43" s="45"/>
      <c r="I43" s="97"/>
    </row>
  </sheetData>
  <mergeCells count="31">
    <mergeCell ref="G39:H39"/>
    <mergeCell ref="K39:L39"/>
    <mergeCell ref="G40:H40"/>
    <mergeCell ref="K40:L40"/>
    <mergeCell ref="G41:H41"/>
    <mergeCell ref="K41:L41"/>
    <mergeCell ref="G36:H36"/>
    <mergeCell ref="K36:L36"/>
    <mergeCell ref="G37:H37"/>
    <mergeCell ref="K37:L37"/>
    <mergeCell ref="G38:H38"/>
    <mergeCell ref="K38:L38"/>
    <mergeCell ref="G33:H33"/>
    <mergeCell ref="K33:L33"/>
    <mergeCell ref="G34:H34"/>
    <mergeCell ref="K34:L34"/>
    <mergeCell ref="G35:H35"/>
    <mergeCell ref="K35:L35"/>
    <mergeCell ref="G30:H30"/>
    <mergeCell ref="K30:L30"/>
    <mergeCell ref="G31:H31"/>
    <mergeCell ref="K31:L31"/>
    <mergeCell ref="G32:H32"/>
    <mergeCell ref="K32:L32"/>
    <mergeCell ref="G29:H29"/>
    <mergeCell ref="K29:L29"/>
    <mergeCell ref="B2:N2"/>
    <mergeCell ref="B3:N3"/>
    <mergeCell ref="B26:L26"/>
    <mergeCell ref="G28:H28"/>
    <mergeCell ref="K28:L28"/>
  </mergeCells>
  <conditionalFormatting sqref="G14">
    <cfRule type="cellIs" dxfId="23" priority="22" operator="lessThan">
      <formula>$G$15</formula>
    </cfRule>
    <cfRule type="cellIs" dxfId="22" priority="24" operator="notEqual">
      <formula>$G$15</formula>
    </cfRule>
  </conditionalFormatting>
  <conditionalFormatting sqref="K14">
    <cfRule type="cellIs" dxfId="21" priority="21" operator="lessThan">
      <formula>$K$15</formula>
    </cfRule>
    <cfRule type="cellIs" dxfId="20" priority="23" operator="greaterThan">
      <formula>$K$15</formula>
    </cfRule>
  </conditionalFormatting>
  <conditionalFormatting sqref="G20">
    <cfRule type="cellIs" dxfId="19" priority="19" operator="lessThan">
      <formula>$G$21</formula>
    </cfRule>
    <cfRule type="cellIs" dxfId="18" priority="20" operator="greaterThan">
      <formula>$G$21</formula>
    </cfRule>
  </conditionalFormatting>
  <conditionalFormatting sqref="K20">
    <cfRule type="cellIs" dxfId="17" priority="17" operator="lessThan">
      <formula>$K$21</formula>
    </cfRule>
    <cfRule type="cellIs" dxfId="16" priority="18" operator="greaterThan">
      <formula>$K$21</formula>
    </cfRule>
  </conditionalFormatting>
  <conditionalFormatting sqref="G11">
    <cfRule type="cellIs" dxfId="15" priority="14" operator="lessThan">
      <formula>$G$12</formula>
    </cfRule>
    <cfRule type="cellIs" dxfId="14" priority="16" operator="notEqual">
      <formula>$G$12</formula>
    </cfRule>
  </conditionalFormatting>
  <conditionalFormatting sqref="K11">
    <cfRule type="cellIs" dxfId="13" priority="13" operator="lessThan">
      <formula>$K$12</formula>
    </cfRule>
    <cfRule type="cellIs" dxfId="12" priority="15" operator="greaterThan">
      <formula>$K$12</formula>
    </cfRule>
  </conditionalFormatting>
  <conditionalFormatting sqref="H14">
    <cfRule type="cellIs" dxfId="11" priority="11" operator="lessThan">
      <formula>$G$15</formula>
    </cfRule>
    <cfRule type="cellIs" dxfId="10" priority="12" operator="notEqual">
      <formula>$G$15</formula>
    </cfRule>
  </conditionalFormatting>
  <conditionalFormatting sqref="H20">
    <cfRule type="cellIs" dxfId="9" priority="9" operator="lessThan">
      <formula>$G$21</formula>
    </cfRule>
    <cfRule type="cellIs" dxfId="8" priority="10" operator="greaterThan">
      <formula>$G$21</formula>
    </cfRule>
  </conditionalFormatting>
  <conditionalFormatting sqref="H11">
    <cfRule type="cellIs" dxfId="7" priority="7" operator="lessThan">
      <formula>$G$12</formula>
    </cfRule>
    <cfRule type="cellIs" dxfId="6" priority="8" operator="notEqual">
      <formula>$G$12</formula>
    </cfRule>
  </conditionalFormatting>
  <conditionalFormatting sqref="L14">
    <cfRule type="cellIs" dxfId="5" priority="5" operator="lessThan">
      <formula>$K$15</formula>
    </cfRule>
    <cfRule type="cellIs" dxfId="4" priority="6" operator="greaterThan">
      <formula>$K$15</formula>
    </cfRule>
  </conditionalFormatting>
  <conditionalFormatting sqref="L20">
    <cfRule type="cellIs" dxfId="3" priority="3" operator="lessThan">
      <formula>$K$21</formula>
    </cfRule>
    <cfRule type="cellIs" dxfId="2" priority="4" operator="greaterThan">
      <formula>$K$21</formula>
    </cfRule>
  </conditionalFormatting>
  <conditionalFormatting sqref="L11">
    <cfRule type="cellIs" dxfId="1" priority="1" operator="lessThan">
      <formula>$K$12</formula>
    </cfRule>
    <cfRule type="cellIs" dxfId="0" priority="2" operator="greaterThan">
      <formula>$K$12</formula>
    </cfRule>
  </conditionalFormatting>
  <pageMargins left="0.7" right="0.7" top="0.75" bottom="0.75" header="0.3" footer="0.3"/>
  <pageSetup paperSize="9" orientation="portrait" r:id="rId1"/>
  <ignoredErrors>
    <ignoredError sqref="E13:E14 E9:E10 E5:E8 E16:E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EjecucionAgregada</vt:lpstr>
      <vt:lpstr>EjecucionDesagregada</vt:lpstr>
      <vt:lpstr>EjecuciónReservas</vt:lpstr>
      <vt:lpstr>Análisis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Faisuly Urrea Lopez</dc:creator>
  <cp:lastModifiedBy>Faisuly Urrea Lopez</cp:lastModifiedBy>
  <dcterms:created xsi:type="dcterms:W3CDTF">2023-11-02T12:46:16Z</dcterms:created>
  <dcterms:modified xsi:type="dcterms:W3CDTF">2023-11-14T16:30:06Z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