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19\ANDREA 2022\ENCUESTA 2022\"/>
    </mc:Choice>
  </mc:AlternateContent>
  <bookViews>
    <workbookView xWindow="0" yWindow="0" windowWidth="28800" windowHeight="13830" activeTab="1"/>
  </bookViews>
  <sheets>
    <sheet name="Parametros" sheetId="7" r:id="rId1"/>
    <sheet name="Segundo Trimestre 2022 " sheetId="3" r:id="rId2"/>
  </sheets>
  <definedNames>
    <definedName name="_xlnm._FilterDatabase" localSheetId="1" hidden="1">'Segundo Trimestre 2022 '!$C$4:$N$50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6" i="3" l="1"/>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 i="3"/>
  <c r="G50" i="3" l="1"/>
  <c r="E50" i="3"/>
  <c r="I50" i="3"/>
  <c r="K50" i="3"/>
  <c r="O50" i="3"/>
  <c r="M50" i="3"/>
  <c r="P43" i="3"/>
  <c r="P18" i="3"/>
  <c r="P46" i="3"/>
  <c r="P8" i="3"/>
  <c r="P24" i="3"/>
  <c r="P32" i="3"/>
  <c r="P40" i="3"/>
  <c r="P48" i="3"/>
  <c r="P16" i="3"/>
  <c r="P9" i="3"/>
  <c r="P17" i="3"/>
  <c r="P25" i="3"/>
  <c r="P33" i="3"/>
  <c r="P41" i="3"/>
  <c r="P49" i="3"/>
  <c r="P10" i="3"/>
  <c r="P26" i="3"/>
  <c r="P34" i="3"/>
  <c r="P42" i="3"/>
  <c r="P7" i="3"/>
  <c r="P15" i="3"/>
  <c r="P23" i="3"/>
  <c r="P31" i="3"/>
  <c r="P39" i="3"/>
  <c r="P47" i="3"/>
  <c r="P19" i="3"/>
  <c r="P27" i="3"/>
  <c r="P35" i="3"/>
  <c r="P11" i="3"/>
  <c r="P13" i="3"/>
  <c r="P21" i="3"/>
  <c r="P29" i="3"/>
  <c r="P37" i="3"/>
  <c r="P45" i="3"/>
  <c r="P12" i="3"/>
  <c r="P20" i="3"/>
  <c r="P28" i="3"/>
  <c r="P36" i="3"/>
  <c r="P44" i="3"/>
  <c r="P6" i="3"/>
  <c r="P14" i="3"/>
  <c r="P22" i="3"/>
  <c r="P30" i="3"/>
  <c r="P38" i="3"/>
  <c r="P5" i="3"/>
  <c r="P50" i="3" l="1"/>
</calcChain>
</file>

<file path=xl/sharedStrings.xml><?xml version="1.0" encoding="utf-8"?>
<sst xmlns="http://schemas.openxmlformats.org/spreadsheetml/2006/main" count="292" uniqueCount="19">
  <si>
    <t>1.	El acceso y uso del módulo para formular su "Petición, Consulta, Queja, Reclamo y/o Sugerencia (PQRSD)" fue:</t>
  </si>
  <si>
    <t>TOTAL DE EVALUACIÓN INDIVIDUAL</t>
  </si>
  <si>
    <t>Deficiente</t>
  </si>
  <si>
    <t>Bueno</t>
  </si>
  <si>
    <t>Excelente</t>
  </si>
  <si>
    <t>Regular</t>
  </si>
  <si>
    <t>6.La información encontrada en la página web de APC-Colombia fue clara y comprensible :</t>
  </si>
  <si>
    <t>NO</t>
  </si>
  <si>
    <t>Si</t>
  </si>
  <si>
    <t>No</t>
  </si>
  <si>
    <t xml:space="preserve">5.  Tuvo acceso a la información pública solicitada SI /NO
</t>
  </si>
  <si>
    <t xml:space="preserve">3. La claridad en la información entregada en la respuesta a su "Petición, Consulta, Queja, Reclamo y/o Sugerencia (PQRSD)"  fue ? </t>
  </si>
  <si>
    <t xml:space="preserve">4. El grado de amabilidad y cortesía de la respuesta brindada por la entidad a su "Petición, Consulta, Queja, Reclamo y/o Sugerencia (PQRSD)" fue? </t>
  </si>
  <si>
    <t xml:space="preserve">                                                                                                                         RESULTADOS DE  LA ENCUESTA PQRSD II TRIMESTRE 2022</t>
  </si>
  <si>
    <t>%</t>
  </si>
  <si>
    <t xml:space="preserve">Fecha </t>
  </si>
  <si>
    <t xml:space="preserve">2. Califique el tiempo  de  APC-Colombia para dar  respuesta a su "Petición, Consulta, Queja, Reclamo y/o Sugerencia (PQRSD)" fue: </t>
  </si>
  <si>
    <t>bueno</t>
  </si>
  <si>
    <r>
      <t>Analisis:</t>
    </r>
    <r>
      <rPr>
        <sz val="12"/>
        <rFont val="Arial"/>
        <family val="2"/>
      </rPr>
      <t xml:space="preserve"> </t>
    </r>
    <r>
      <rPr>
        <sz val="11"/>
        <rFont val="Arial"/>
        <family val="2"/>
      </rPr>
      <t xml:space="preserve">El Proceso de Gestión de Servicio al Ciudadano, informa que durante el segundo trimestre de 2022 se efectuó la medición del nivel de satisfacción del cliente frente a la respuesta dada, mediante la recepción de cuarenta y cinco (45) encuestas de las cuales catorce (14) calificaron como excelente el acceso y uso del módulo para formular PQRSD, dieciocho (18) evaluaron como bueno, once (11) regular y dos (2) evaluó deficiente el acceso al módulo para formular PQRSD. 
Con relación a la pregunta sobre el tiempo para dar respuesta a la "Petición, Consulta, Queja, Reclamo y/o Sugerencia (PQRSD) veintiocho (28) contestaron como bueno, dieciséis (16) excelente el tiempo en que se tramitaron las PQRSD, porque fue dentro de lo establecido en la resolución 048 de 2017 y una (1) regular.
En cuanto a la pregunta sobre La claridad en la información entregada en la respuesta diecinueve (19) evaluaron como excelente, veinticuatro (24) nos calificaron como bueno, una (1) regular y una (1) deficiente la claridad de la información.
Igualmente, los ciudadanos calificaron veinte (20) encuestas como bueno a la pregunta relacionada con el grado de amabilidad y cortesía de la respuesta brindada por la entidad a su PQRSD, veinte cuatro (24) calificó como excelente y una (1) evaluó regular el grado de amabilidad y cortesía de la respuesta
Así mismo, de las cuarenta y cinco (45) encuestas recibidas, cuarenta y dos (42) calificaron como excelente a la pregunta sobre el acceso a la información pública solicitada por ellos y tres (3) nos evaluaron que no tuvo acceso a la información.
Veintitrés (23) evaluaron como excelente la información encontrada en la página sede electrónica de APC-Colombia porque fue clara y comprensible, diecinueve (19) como bueno, dos (2) regular y una (1) como deficiente la información encontrada en la página web. 
Finalmente, el nivel de satisfacción frente a la respuesta de PQRSD durante el segundo trimestre del 2022 es 87%, el cual se determina, con base en el promedio simple del resultado de las encuestas de satisfacción de PQRSD recibidas durante el periodo, los cuales valoran el acceso, oportunidad, claridad, amabilidad en la respuesta y el acceso a la información de manera clara y compresible. 
</t>
    </r>
    <r>
      <rPr>
        <b/>
        <sz val="11"/>
        <color rgb="FFFF0000"/>
        <rFont val="Arial"/>
        <family val="2"/>
      </rPr>
      <t>ALGUNOS COMENTARIOS DE LOS CIUDADANOS QUE INGRESARON ESTE II PERIODO</t>
    </r>
    <r>
      <rPr>
        <sz val="11"/>
        <rFont val="Arial"/>
        <family val="2"/>
      </rPr>
      <t xml:space="preserve">
</t>
    </r>
    <r>
      <rPr>
        <b/>
        <sz val="11"/>
        <rFont val="Arial"/>
        <family val="2"/>
      </rPr>
      <t>Pregunta ¿El acceso y uso del módulo para formular su "Petición, Consulta, Queja, Reclamo y/o Sugerencia (PQRSD) fue ?:</t>
    </r>
    <r>
      <rPr>
        <sz val="11"/>
        <rFont val="Arial"/>
        <family val="2"/>
      </rPr>
      <t xml:space="preserve"> 
• Es muy claro y accesible para mi hermano que tiene dicacidad                                                                                                                                                                                                                                                                                                                              •Es muy bueno y fácil de usar 
• Es muy rápido de diligenciar 
• Los felicito se nota el cambio, Son visibles se llega rápido                                                                                                                                                                                                                                                                                                                            
• No gracias ingrese bien sin dificultad
• No me perdí y tampoco me saco de la página web
 </t>
    </r>
    <r>
      <rPr>
        <b/>
        <sz val="11"/>
        <rFont val="Arial"/>
        <family val="2"/>
      </rPr>
      <t>Pregunta ¿La claridad en la información entregada en la respuesta a su "Petición, Consulta, Queja, Reclamo y/o Sugerencia (PQRSD)” fue?</t>
    </r>
    <r>
      <rPr>
        <sz val="11"/>
        <rFont val="Arial"/>
        <family val="2"/>
      </rPr>
      <t xml:space="preserve"> *
• Gracias fue clara y oportuna 
• Bueno porque no usaron palabras raras.
• Me informaron lo que había solicitado
• Entendí bien lo que me contestaron Gracias
• ¿Por qué tardan tanto en responder? Ya hasta se me olvidó que había solicitado o preguntado.
• No me contestaron lo que solicite
• se evidencia que conocen el tema.
• Muy excelente trabajo el que realiza la Apc
• buena la claridad de la información que me enviaron por su plataforma
</t>
    </r>
    <r>
      <rPr>
        <b/>
        <sz val="11"/>
        <rFont val="Arial"/>
        <family val="2"/>
      </rPr>
      <t>Pregunta ¿El grado de amabilidad y cortesía de la respuesta brindada por la entidad a su "Petición, Consulta, Queja, Reclamo y/o Sugerencia (PQRSD)" fue?</t>
    </r>
    <r>
      <rPr>
        <sz val="11"/>
        <rFont val="Arial"/>
        <family val="2"/>
      </rPr>
      <t xml:space="preserve"> *
• Gracias por todo
• No la respuesta fue completa
• Estoy segura que al igual de yo, hay muchas personas que se quejan de su mal servicio. Mejoren.
• escribieron pensando en el lector
</t>
    </r>
    <r>
      <rPr>
        <b/>
        <sz val="11"/>
        <rFont val="Arial"/>
        <family val="2"/>
      </rPr>
      <t>Pregunta ¿La información encontrada en la página web de APC-Colombia fue clara y comprensible?</t>
    </r>
    <r>
      <rPr>
        <sz val="11"/>
        <rFont val="Arial"/>
        <family val="2"/>
      </rPr>
      <t xml:space="preserve">
• si es clara, Mas información de vacantes
• Gracias por pensar en nosotros
• Siii Falta información de trabajo
• Tienen el orden lógico para buscar
• Espero no tener que volver a necesitar de sus servicios.
• Hay que seguir mejorando, van bien
• Es interesante los contenidos que manejan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</si>
</sst>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0"/>
      <color rgb="FF000000"/>
      <name val="Arial"/>
    </font>
    <font>
      <sz val="10"/>
      <color rgb="FF000000"/>
      <name val="Calibri Light"/>
      <family val="2"/>
      <scheme val="major"/>
    </font>
    <font>
      <sz val="12"/>
      <name val="Arial"/>
      <family val="2"/>
    </font>
    <font>
      <b/>
      <sz val="10"/>
      <color rgb="FFFF0000"/>
      <name val="Arial"/>
      <family val="2"/>
    </font>
    <font>
      <b/>
      <sz val="11"/>
      <name val="Arial"/>
      <family val="2"/>
    </font>
    <font>
      <sz val="11"/>
      <name val="Arial"/>
      <family val="2"/>
    </font>
    <font>
      <sz val="11"/>
      <color rgb="FF000000"/>
      <name val="Arial"/>
      <family val="2"/>
    </font>
    <font>
      <b/>
      <i/>
      <sz val="11"/>
      <color rgb="FF000000"/>
      <name val="Arial"/>
      <family val="2"/>
    </font>
    <font>
      <sz val="11"/>
      <color theme="1"/>
      <name val="Arial"/>
      <family val="2"/>
    </font>
    <font>
      <b/>
      <sz val="11"/>
      <color rgb="FF000000"/>
      <name val="Arial"/>
      <family val="2"/>
    </font>
    <font>
      <sz val="11"/>
      <color rgb="FF000000"/>
      <name val="Calibri Light"/>
      <family val="2"/>
      <scheme val="major"/>
    </font>
    <font>
      <b/>
      <sz val="11"/>
      <color rgb="FFFF0000"/>
      <name val="Arial"/>
      <family val="2"/>
    </font>
    <font>
      <b/>
      <sz val="10"/>
      <color rgb="FF000000"/>
      <name val="Calibri Light"/>
      <family val="2"/>
      <scheme val="major"/>
    </font>
    <font>
      <b/>
      <sz val="11"/>
      <color theme="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4" tint="0.79998168889431442"/>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39">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0" fillId="0" borderId="0" xfId="0"/>
    <xf numFmtId="0" fontId="6" fillId="0" borderId="0" xfId="0" applyFont="1" applyAlignment="1">
      <alignment vertical="center"/>
    </xf>
    <xf numFmtId="14" fontId="4" fillId="2" borderId="1" xfId="0" applyNumberFormat="1" applyFont="1" applyFill="1" applyBorder="1" applyAlignment="1" applyProtection="1">
      <alignment horizontal="left" vertical="center"/>
      <protection locked="0"/>
    </xf>
    <xf numFmtId="0" fontId="4" fillId="2" borderId="1" xfId="0" applyFont="1" applyFill="1" applyBorder="1" applyAlignment="1">
      <alignment horizontal="left" vertical="center" wrapText="1"/>
    </xf>
    <xf numFmtId="164" fontId="8" fillId="7" borderId="1" xfId="0" applyNumberFormat="1" applyFont="1" applyFill="1" applyBorder="1" applyAlignment="1">
      <alignment horizontal="left"/>
    </xf>
    <xf numFmtId="0" fontId="8" fillId="7" borderId="1" xfId="0" applyNumberFormat="1" applyFont="1" applyFill="1" applyBorder="1" applyAlignment="1">
      <alignment horizontal="left"/>
    </xf>
    <xf numFmtId="0" fontId="6" fillId="0" borderId="0" xfId="0" applyFont="1"/>
    <xf numFmtId="9" fontId="5" fillId="3" borderId="1" xfId="0" applyNumberFormat="1" applyFont="1" applyFill="1" applyBorder="1" applyAlignment="1">
      <alignment horizontal="left" vertical="top"/>
    </xf>
    <xf numFmtId="9" fontId="5" fillId="5" borderId="1" xfId="0" applyNumberFormat="1" applyFont="1" applyFill="1" applyBorder="1" applyAlignment="1">
      <alignment horizontal="left" vertical="top"/>
    </xf>
    <xf numFmtId="9" fontId="5" fillId="6" borderId="1" xfId="0" applyNumberFormat="1" applyFont="1" applyFill="1" applyBorder="1" applyAlignment="1">
      <alignment horizontal="left" vertical="top"/>
    </xf>
    <xf numFmtId="9" fontId="5" fillId="4"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4" fillId="5" borderId="1" xfId="0" applyFont="1" applyFill="1" applyBorder="1" applyAlignment="1">
      <alignment horizontal="left" vertical="top"/>
    </xf>
    <xf numFmtId="9" fontId="4" fillId="6" borderId="1" xfId="0" applyNumberFormat="1" applyFont="1" applyFill="1" applyBorder="1" applyAlignment="1">
      <alignment horizontal="left" vertical="top"/>
    </xf>
    <xf numFmtId="0" fontId="4" fillId="4" borderId="1" xfId="0" applyFont="1" applyFill="1" applyBorder="1" applyAlignment="1">
      <alignment horizontal="left" vertical="top"/>
    </xf>
    <xf numFmtId="0" fontId="5" fillId="0" borderId="0" xfId="0" applyFont="1" applyAlignment="1">
      <alignment vertical="top"/>
    </xf>
    <xf numFmtId="0" fontId="10" fillId="0" borderId="0" xfId="0" applyFont="1" applyAlignment="1">
      <alignment vertical="top"/>
    </xf>
    <xf numFmtId="0" fontId="9" fillId="0" borderId="0" xfId="0" applyFont="1" applyAlignment="1">
      <alignment vertical="center"/>
    </xf>
    <xf numFmtId="0" fontId="12" fillId="0" borderId="0" xfId="0" applyFont="1" applyAlignment="1">
      <alignment vertical="center"/>
    </xf>
    <xf numFmtId="0" fontId="0" fillId="0" borderId="0" xfId="0" applyFont="1" applyBorder="1" applyAlignment="1">
      <alignment vertical="top"/>
    </xf>
    <xf numFmtId="9" fontId="8" fillId="7" borderId="1" xfId="0" applyNumberFormat="1" applyFont="1" applyFill="1" applyBorder="1" applyAlignment="1">
      <alignment horizontal="right"/>
    </xf>
    <xf numFmtId="10" fontId="13" fillId="7" borderId="1" xfId="0" applyNumberFormat="1" applyFont="1" applyFill="1" applyBorder="1" applyAlignment="1">
      <alignment horizontal="right"/>
    </xf>
    <xf numFmtId="0" fontId="8" fillId="7" borderId="1" xfId="0" applyNumberFormat="1" applyFont="1" applyFill="1" applyBorder="1" applyAlignment="1"/>
    <xf numFmtId="9" fontId="8" fillId="7" borderId="1" xfId="0" applyNumberFormat="1" applyFont="1" applyFill="1" applyBorder="1" applyAlignment="1"/>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9CC"/>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xdr:row>
      <xdr:rowOff>161925</xdr:rowOff>
    </xdr:from>
    <xdr:to>
      <xdr:col>5</xdr:col>
      <xdr:colOff>1181100</xdr:colOff>
      <xdr:row>1</xdr:row>
      <xdr:rowOff>847725</xdr:rowOff>
    </xdr:to>
    <xdr:pic>
      <xdr:nvPicPr>
        <xdr:cNvPr id="3" name="Imagen 2" descr=" Escudo de Colombia,  de la  Agencia Presidencial de Cooperación Internacional de Colombia APC-Colombia" title="LOGO DE APC-COLOMBI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361950"/>
          <a:ext cx="4581525" cy="685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4"/>
  <sheetViews>
    <sheetView workbookViewId="0">
      <selection activeCell="A9" sqref="A9"/>
    </sheetView>
  </sheetViews>
  <sheetFormatPr baseColWidth="10" defaultRowHeight="12.75" x14ac:dyDescent="0.2"/>
  <cols>
    <col min="1" max="1" width="14.140625" customWidth="1"/>
  </cols>
  <sheetData>
    <row r="5" spans="1:6" ht="15" x14ac:dyDescent="0.2">
      <c r="A5" s="14" t="s">
        <v>4</v>
      </c>
      <c r="B5" s="10">
        <v>1</v>
      </c>
    </row>
    <row r="6" spans="1:6" ht="15" x14ac:dyDescent="0.2">
      <c r="A6" s="15" t="s">
        <v>3</v>
      </c>
      <c r="B6" s="11">
        <v>0.8</v>
      </c>
    </row>
    <row r="7" spans="1:6" ht="15" x14ac:dyDescent="0.2">
      <c r="A7" s="16" t="s">
        <v>5</v>
      </c>
      <c r="B7" s="12">
        <v>0.5</v>
      </c>
    </row>
    <row r="8" spans="1:6" ht="15" x14ac:dyDescent="0.2">
      <c r="A8" s="17" t="s">
        <v>2</v>
      </c>
      <c r="B8" s="13">
        <v>0.2</v>
      </c>
    </row>
    <row r="9" spans="1:6" ht="15" x14ac:dyDescent="0.2">
      <c r="A9" s="18"/>
      <c r="B9" s="18"/>
      <c r="C9" s="18"/>
      <c r="D9" s="18"/>
      <c r="E9" s="18"/>
      <c r="F9" s="19"/>
    </row>
    <row r="10" spans="1:6" ht="15" x14ac:dyDescent="0.2">
      <c r="A10" s="1"/>
      <c r="B10" s="1"/>
      <c r="C10" s="1"/>
      <c r="D10" s="1"/>
      <c r="E10" s="1"/>
      <c r="F10" s="19"/>
    </row>
    <row r="11" spans="1:6" ht="15" x14ac:dyDescent="0.2">
      <c r="A11" s="14" t="s">
        <v>8</v>
      </c>
      <c r="B11" s="10">
        <v>1</v>
      </c>
      <c r="C11" s="1"/>
      <c r="D11" s="1"/>
      <c r="E11" s="1"/>
      <c r="F11" s="19"/>
    </row>
    <row r="12" spans="1:6" ht="15" x14ac:dyDescent="0.2">
      <c r="A12" s="17" t="s">
        <v>7</v>
      </c>
      <c r="B12" s="13">
        <v>0.2</v>
      </c>
      <c r="C12" s="1"/>
      <c r="D12" s="1"/>
      <c r="E12" s="1"/>
      <c r="F12" s="1"/>
    </row>
    <row r="13" spans="1:6" x14ac:dyDescent="0.2">
      <c r="A13" s="1"/>
      <c r="B13" s="1"/>
      <c r="C13" s="1"/>
      <c r="D13" s="1"/>
      <c r="E13" s="1"/>
      <c r="F13" s="1"/>
    </row>
    <row r="14" spans="1:6" x14ac:dyDescent="0.2">
      <c r="A14" s="1"/>
      <c r="B14" s="1"/>
      <c r="C14" s="1"/>
      <c r="D14" s="1"/>
      <c r="E14" s="1"/>
      <c r="F14"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FD68"/>
  <sheetViews>
    <sheetView tabSelected="1" topLeftCell="E31" zoomScale="110" zoomScaleNormal="110" workbookViewId="0"/>
  </sheetViews>
  <sheetFormatPr baseColWidth="10" defaultColWidth="14.42578125" defaultRowHeight="15.75" customHeight="1" x14ac:dyDescent="0.2"/>
  <cols>
    <col min="1" max="2" width="3.28515625" style="1" customWidth="1"/>
    <col min="3" max="3" width="12.28515625" style="1" customWidth="1"/>
    <col min="4" max="4" width="31.28515625" style="1" customWidth="1"/>
    <col min="5" max="5" width="8.5703125" style="1" customWidth="1"/>
    <col min="6" max="6" width="26.42578125" style="1" customWidth="1"/>
    <col min="7" max="7" width="8.5703125" style="1" customWidth="1"/>
    <col min="8" max="8" width="29.42578125" style="1" customWidth="1"/>
    <col min="9" max="9" width="8.5703125" style="1" customWidth="1"/>
    <col min="10" max="10" width="29.42578125" style="1" customWidth="1"/>
    <col min="11" max="11" width="8.140625" style="1" customWidth="1"/>
    <col min="12" max="12" width="22.28515625" style="1" customWidth="1"/>
    <col min="13" max="13" width="8.5703125" style="1" customWidth="1"/>
    <col min="14" max="14" width="32" style="1" customWidth="1"/>
    <col min="15" max="15" width="9.85546875" style="1" customWidth="1"/>
    <col min="16" max="16" width="17.42578125" style="1" customWidth="1"/>
    <col min="17" max="17" width="11.85546875" style="1" customWidth="1"/>
    <col min="18" max="19" width="21.5703125" style="1" customWidth="1"/>
    <col min="20" max="16384" width="14.42578125" style="1"/>
  </cols>
  <sheetData>
    <row r="1" spans="1:16" ht="15.75" customHeight="1" x14ac:dyDescent="0.2">
      <c r="A1" s="4"/>
      <c r="B1" s="4"/>
      <c r="C1" s="4"/>
      <c r="D1" s="4"/>
      <c r="E1" s="4"/>
      <c r="F1" s="4"/>
      <c r="G1" s="4"/>
      <c r="H1" s="4"/>
      <c r="I1" s="4"/>
      <c r="J1" s="4"/>
      <c r="K1" s="4"/>
      <c r="L1" s="4"/>
      <c r="M1" s="4"/>
      <c r="N1" s="4"/>
      <c r="O1" s="4"/>
      <c r="P1" s="4"/>
    </row>
    <row r="2" spans="1:16" ht="70.5" customHeight="1" x14ac:dyDescent="0.2">
      <c r="A2" s="4"/>
      <c r="B2" s="4"/>
      <c r="C2" s="27" t="s">
        <v>13</v>
      </c>
      <c r="D2" s="28"/>
      <c r="E2" s="28"/>
      <c r="F2" s="28"/>
      <c r="G2" s="28"/>
      <c r="H2" s="28"/>
      <c r="I2" s="28"/>
      <c r="J2" s="28"/>
      <c r="K2" s="28"/>
      <c r="L2" s="28"/>
      <c r="M2" s="28"/>
      <c r="N2" s="29"/>
      <c r="O2" s="4"/>
      <c r="P2" s="4"/>
    </row>
    <row r="3" spans="1:16" ht="12.75" customHeight="1" x14ac:dyDescent="0.2">
      <c r="A3" s="4"/>
      <c r="B3" s="4"/>
      <c r="C3" s="4"/>
      <c r="D3" s="4"/>
      <c r="E3" s="4"/>
      <c r="F3" s="4"/>
      <c r="G3" s="4"/>
      <c r="H3" s="4"/>
      <c r="I3" s="4"/>
      <c r="J3" s="4"/>
      <c r="K3" s="4"/>
      <c r="L3" s="4"/>
      <c r="M3" s="4"/>
      <c r="N3" s="4"/>
      <c r="O3" s="4"/>
      <c r="P3" s="4"/>
    </row>
    <row r="4" spans="1:16" ht="92.25" customHeight="1" x14ac:dyDescent="0.2">
      <c r="A4" s="4"/>
      <c r="B4" s="4"/>
      <c r="C4" s="5" t="s">
        <v>15</v>
      </c>
      <c r="D4" s="6" t="s">
        <v>0</v>
      </c>
      <c r="E4" s="6" t="s">
        <v>14</v>
      </c>
      <c r="F4" s="6" t="s">
        <v>16</v>
      </c>
      <c r="G4" s="6" t="s">
        <v>14</v>
      </c>
      <c r="H4" s="6" t="s">
        <v>11</v>
      </c>
      <c r="I4" s="6" t="s">
        <v>14</v>
      </c>
      <c r="J4" s="6" t="s">
        <v>12</v>
      </c>
      <c r="K4" s="6" t="s">
        <v>14</v>
      </c>
      <c r="L4" s="6" t="s">
        <v>10</v>
      </c>
      <c r="M4" s="6" t="s">
        <v>14</v>
      </c>
      <c r="N4" s="6" t="s">
        <v>6</v>
      </c>
      <c r="O4" s="6" t="s">
        <v>14</v>
      </c>
      <c r="P4" s="6" t="s">
        <v>1</v>
      </c>
    </row>
    <row r="5" spans="1:16" ht="16.5" customHeight="1" x14ac:dyDescent="0.2">
      <c r="A5" s="4"/>
      <c r="B5" s="4"/>
      <c r="C5" s="7">
        <v>44655.315081018503</v>
      </c>
      <c r="D5" s="8" t="s">
        <v>4</v>
      </c>
      <c r="E5" s="23">
        <f>VLOOKUP(D5,Parametros!$A$5:$B$8,2,0)</f>
        <v>1</v>
      </c>
      <c r="F5" s="25" t="s">
        <v>3</v>
      </c>
      <c r="G5" s="23">
        <f>VLOOKUP(F5,Parametros!$A$5:$B$8,2,0)</f>
        <v>0.8</v>
      </c>
      <c r="H5" s="8" t="s">
        <v>3</v>
      </c>
      <c r="I5" s="23">
        <f>VLOOKUP(H5,Parametros!$A$5:$B$8,2,0)</f>
        <v>0.8</v>
      </c>
      <c r="J5" s="8" t="s">
        <v>3</v>
      </c>
      <c r="K5" s="23">
        <f>VLOOKUP(J5,Parametros!$A$5:$B$8,2,0)</f>
        <v>0.8</v>
      </c>
      <c r="L5" s="8" t="s">
        <v>8</v>
      </c>
      <c r="M5" s="23">
        <f>VLOOKUP(L5,Parametros!$A$11:$B$12,2,0)</f>
        <v>1</v>
      </c>
      <c r="N5" s="8" t="s">
        <v>3</v>
      </c>
      <c r="O5" s="23">
        <f>VLOOKUP(N5,Parametros!$A$5:$B$8,2,0)</f>
        <v>0.8</v>
      </c>
      <c r="P5" s="23">
        <f t="shared" ref="P5:P49" si="0">AVERAGE(E5,I5,K5,M5,O5)</f>
        <v>0.88000000000000012</v>
      </c>
    </row>
    <row r="6" spans="1:16" ht="16.5" customHeight="1" x14ac:dyDescent="0.2">
      <c r="A6" s="4"/>
      <c r="B6" s="4"/>
      <c r="C6" s="7">
        <v>44660.426828703698</v>
      </c>
      <c r="D6" s="8" t="s">
        <v>3</v>
      </c>
      <c r="E6" s="23">
        <f>VLOOKUP(D6,Parametros!$A$5:$B$8,2,0)</f>
        <v>0.8</v>
      </c>
      <c r="F6" s="25" t="s">
        <v>3</v>
      </c>
      <c r="G6" s="23">
        <f>VLOOKUP(F6,Parametros!$A$5:$B$8,2,0)</f>
        <v>0.8</v>
      </c>
      <c r="H6" s="8" t="s">
        <v>3</v>
      </c>
      <c r="I6" s="23">
        <f>VLOOKUP(H6,Parametros!$A$5:$B$8,2,0)</f>
        <v>0.8</v>
      </c>
      <c r="J6" s="8" t="s">
        <v>3</v>
      </c>
      <c r="K6" s="23">
        <f>VLOOKUP(J6,Parametros!$A$5:$B$8,2,0)</f>
        <v>0.8</v>
      </c>
      <c r="L6" s="8" t="s">
        <v>8</v>
      </c>
      <c r="M6" s="23">
        <f>VLOOKUP(L6,Parametros!$A$11:$B$12,2,0)</f>
        <v>1</v>
      </c>
      <c r="N6" s="8" t="s">
        <v>5</v>
      </c>
      <c r="O6" s="23">
        <f>VLOOKUP(N6,Parametros!$A$5:$B$8,2,0)</f>
        <v>0.5</v>
      </c>
      <c r="P6" s="23">
        <f t="shared" si="0"/>
        <v>0.78</v>
      </c>
    </row>
    <row r="7" spans="1:16" ht="16.5" customHeight="1" x14ac:dyDescent="0.2">
      <c r="A7" s="4"/>
      <c r="B7" s="4"/>
      <c r="C7" s="7">
        <v>44662.340011574102</v>
      </c>
      <c r="D7" s="8" t="s">
        <v>4</v>
      </c>
      <c r="E7" s="23">
        <f>VLOOKUP(D7,Parametros!$A$5:$B$8,2,0)</f>
        <v>1</v>
      </c>
      <c r="F7" s="25" t="s">
        <v>3</v>
      </c>
      <c r="G7" s="23">
        <f>VLOOKUP(F7,Parametros!$A$5:$B$8,2,0)</f>
        <v>0.8</v>
      </c>
      <c r="H7" s="8" t="s">
        <v>3</v>
      </c>
      <c r="I7" s="23">
        <f>VLOOKUP(H7,Parametros!$A$5:$B$8,2,0)</f>
        <v>0.8</v>
      </c>
      <c r="J7" s="8" t="s">
        <v>3</v>
      </c>
      <c r="K7" s="23">
        <f>VLOOKUP(J7,Parametros!$A$5:$B$8,2,0)</f>
        <v>0.8</v>
      </c>
      <c r="L7" s="8" t="s">
        <v>8</v>
      </c>
      <c r="M7" s="23">
        <f>VLOOKUP(L7,Parametros!$A$11:$B$12,2,0)</f>
        <v>1</v>
      </c>
      <c r="N7" s="8" t="s">
        <v>3</v>
      </c>
      <c r="O7" s="23">
        <f>VLOOKUP(N7,Parametros!$A$5:$B$8,2,0)</f>
        <v>0.8</v>
      </c>
      <c r="P7" s="23">
        <f t="shared" si="0"/>
        <v>0.88000000000000012</v>
      </c>
    </row>
    <row r="8" spans="1:16" ht="16.5" customHeight="1" x14ac:dyDescent="0.2">
      <c r="A8" s="4"/>
      <c r="B8" s="4"/>
      <c r="C8" s="7">
        <v>44662.341261574104</v>
      </c>
      <c r="D8" s="8" t="s">
        <v>3</v>
      </c>
      <c r="E8" s="23">
        <f>VLOOKUP(D8,Parametros!$A$5:$B$8,2,0)</f>
        <v>0.8</v>
      </c>
      <c r="F8" s="25" t="s">
        <v>3</v>
      </c>
      <c r="G8" s="23">
        <f>VLOOKUP(F8,Parametros!$A$5:$B$8,2,0)</f>
        <v>0.8</v>
      </c>
      <c r="H8" s="8" t="s">
        <v>3</v>
      </c>
      <c r="I8" s="23">
        <f>VLOOKUP(H8,Parametros!$A$5:$B$8,2,0)</f>
        <v>0.8</v>
      </c>
      <c r="J8" s="8" t="s">
        <v>3</v>
      </c>
      <c r="K8" s="23">
        <f>VLOOKUP(J8,Parametros!$A$5:$B$8,2,0)</f>
        <v>0.8</v>
      </c>
      <c r="L8" s="8" t="s">
        <v>8</v>
      </c>
      <c r="M8" s="23">
        <f>VLOOKUP(L8,Parametros!$A$11:$B$12,2,0)</f>
        <v>1</v>
      </c>
      <c r="N8" s="8" t="s">
        <v>3</v>
      </c>
      <c r="O8" s="23">
        <f>VLOOKUP(N8,Parametros!$A$5:$B$8,2,0)</f>
        <v>0.8</v>
      </c>
      <c r="P8" s="23">
        <f t="shared" si="0"/>
        <v>0.84000000000000008</v>
      </c>
    </row>
    <row r="9" spans="1:16" ht="16.5" customHeight="1" x14ac:dyDescent="0.2">
      <c r="A9" s="4"/>
      <c r="B9" s="4"/>
      <c r="C9" s="7">
        <v>44662.763877314799</v>
      </c>
      <c r="D9" s="8" t="s">
        <v>4</v>
      </c>
      <c r="E9" s="23">
        <f>VLOOKUP(D9,Parametros!$A$5:$B$8,2,0)</f>
        <v>1</v>
      </c>
      <c r="F9" s="25" t="s">
        <v>4</v>
      </c>
      <c r="G9" s="23">
        <f>VLOOKUP(F9,Parametros!$A$5:$B$8,2,0)</f>
        <v>1</v>
      </c>
      <c r="H9" s="8" t="s">
        <v>4</v>
      </c>
      <c r="I9" s="23">
        <f>VLOOKUP(H9,Parametros!$A$5:$B$8,2,0)</f>
        <v>1</v>
      </c>
      <c r="J9" s="8" t="s">
        <v>4</v>
      </c>
      <c r="K9" s="23">
        <f>VLOOKUP(J9,Parametros!$A$5:$B$8,2,0)</f>
        <v>1</v>
      </c>
      <c r="L9" s="8" t="s">
        <v>8</v>
      </c>
      <c r="M9" s="23">
        <f>VLOOKUP(L9,Parametros!$A$11:$B$12,2,0)</f>
        <v>1</v>
      </c>
      <c r="N9" s="8" t="s">
        <v>3</v>
      </c>
      <c r="O9" s="23">
        <f>VLOOKUP(N9,Parametros!$A$5:$B$8,2,0)</f>
        <v>0.8</v>
      </c>
      <c r="P9" s="23">
        <f t="shared" si="0"/>
        <v>0.96</v>
      </c>
    </row>
    <row r="10" spans="1:16" ht="16.5" customHeight="1" x14ac:dyDescent="0.2">
      <c r="A10" s="4"/>
      <c r="B10" s="4"/>
      <c r="C10" s="7">
        <v>44676.466354166703</v>
      </c>
      <c r="D10" s="8" t="s">
        <v>3</v>
      </c>
      <c r="E10" s="23">
        <f>VLOOKUP(D10,Parametros!$A$5:$B$8,2,0)</f>
        <v>0.8</v>
      </c>
      <c r="F10" s="25" t="s">
        <v>3</v>
      </c>
      <c r="G10" s="23">
        <f>VLOOKUP(F10,Parametros!$A$5:$B$8,2,0)</f>
        <v>0.8</v>
      </c>
      <c r="H10" s="8" t="s">
        <v>3</v>
      </c>
      <c r="I10" s="23">
        <f>VLOOKUP(H10,Parametros!$A$5:$B$8,2,0)</f>
        <v>0.8</v>
      </c>
      <c r="J10" s="8" t="s">
        <v>4</v>
      </c>
      <c r="K10" s="23">
        <f>VLOOKUP(J10,Parametros!$A$5:$B$8,2,0)</f>
        <v>1</v>
      </c>
      <c r="L10" s="8" t="s">
        <v>8</v>
      </c>
      <c r="M10" s="23">
        <f>VLOOKUP(L10,Parametros!$A$11:$B$12,2,0)</f>
        <v>1</v>
      </c>
      <c r="N10" s="8" t="s">
        <v>3</v>
      </c>
      <c r="O10" s="23">
        <f>VLOOKUP(N10,Parametros!$A$5:$B$8,2,0)</f>
        <v>0.8</v>
      </c>
      <c r="P10" s="23">
        <f t="shared" si="0"/>
        <v>0.88000000000000012</v>
      </c>
    </row>
    <row r="11" spans="1:16" ht="16.5" customHeight="1" x14ac:dyDescent="0.2">
      <c r="A11" s="4"/>
      <c r="B11" s="4"/>
      <c r="C11" s="7">
        <v>44676.467303240701</v>
      </c>
      <c r="D11" s="8" t="s">
        <v>4</v>
      </c>
      <c r="E11" s="23">
        <f>VLOOKUP(D11,Parametros!$A$5:$B$8,2,0)</f>
        <v>1</v>
      </c>
      <c r="F11" s="25" t="s">
        <v>4</v>
      </c>
      <c r="G11" s="23">
        <f>VLOOKUP(F11,Parametros!$A$5:$B$8,2,0)</f>
        <v>1</v>
      </c>
      <c r="H11" s="8" t="s">
        <v>4</v>
      </c>
      <c r="I11" s="23">
        <f>VLOOKUP(H11,Parametros!$A$5:$B$8,2,0)</f>
        <v>1</v>
      </c>
      <c r="J11" s="8" t="s">
        <v>4</v>
      </c>
      <c r="K11" s="23">
        <f>VLOOKUP(J11,Parametros!$A$5:$B$8,2,0)</f>
        <v>1</v>
      </c>
      <c r="L11" s="8" t="s">
        <v>8</v>
      </c>
      <c r="M11" s="23">
        <f>VLOOKUP(L11,Parametros!$A$11:$B$12,2,0)</f>
        <v>1</v>
      </c>
      <c r="N11" s="8" t="s">
        <v>4</v>
      </c>
      <c r="O11" s="23">
        <f>VLOOKUP(N11,Parametros!$A$5:$B$8,2,0)</f>
        <v>1</v>
      </c>
      <c r="P11" s="23">
        <f t="shared" si="0"/>
        <v>1</v>
      </c>
    </row>
    <row r="12" spans="1:16" ht="16.5" customHeight="1" x14ac:dyDescent="0.2">
      <c r="A12" s="4"/>
      <c r="B12" s="4"/>
      <c r="C12" s="7">
        <v>44676.468240740702</v>
      </c>
      <c r="D12" s="8" t="s">
        <v>4</v>
      </c>
      <c r="E12" s="23">
        <f>VLOOKUP(D12,Parametros!$A$5:$B$8,2,0)</f>
        <v>1</v>
      </c>
      <c r="F12" s="25" t="s">
        <v>4</v>
      </c>
      <c r="G12" s="23">
        <f>VLOOKUP(F12,Parametros!$A$5:$B$8,2,0)</f>
        <v>1</v>
      </c>
      <c r="H12" s="8" t="s">
        <v>3</v>
      </c>
      <c r="I12" s="23">
        <f>VLOOKUP(H12,Parametros!$A$5:$B$8,2,0)</f>
        <v>0.8</v>
      </c>
      <c r="J12" s="8" t="s">
        <v>3</v>
      </c>
      <c r="K12" s="23">
        <f>VLOOKUP(J12,Parametros!$A$5:$B$8,2,0)</f>
        <v>0.8</v>
      </c>
      <c r="L12" s="8" t="s">
        <v>8</v>
      </c>
      <c r="M12" s="23">
        <f>VLOOKUP(L12,Parametros!$A$11:$B$12,2,0)</f>
        <v>1</v>
      </c>
      <c r="N12" s="8" t="s">
        <v>3</v>
      </c>
      <c r="O12" s="23">
        <f>VLOOKUP(N12,Parametros!$A$5:$B$8,2,0)</f>
        <v>0.8</v>
      </c>
      <c r="P12" s="23">
        <f t="shared" si="0"/>
        <v>0.88000000000000012</v>
      </c>
    </row>
    <row r="13" spans="1:16" ht="16.5" customHeight="1" x14ac:dyDescent="0.2">
      <c r="A13" s="4"/>
      <c r="B13" s="4"/>
      <c r="C13" s="7">
        <v>44678.628645833298</v>
      </c>
      <c r="D13" s="8" t="s">
        <v>4</v>
      </c>
      <c r="E13" s="23">
        <f>VLOOKUP(D13,Parametros!$A$5:$B$8,2,0)</f>
        <v>1</v>
      </c>
      <c r="F13" s="25" t="s">
        <v>3</v>
      </c>
      <c r="G13" s="23">
        <f>VLOOKUP(F13,Parametros!$A$5:$B$8,2,0)</f>
        <v>0.8</v>
      </c>
      <c r="H13" s="8" t="s">
        <v>3</v>
      </c>
      <c r="I13" s="23">
        <f>VLOOKUP(H13,Parametros!$A$5:$B$8,2,0)</f>
        <v>0.8</v>
      </c>
      <c r="J13" s="8" t="s">
        <v>4</v>
      </c>
      <c r="K13" s="23">
        <f>VLOOKUP(J13,Parametros!$A$5:$B$8,2,0)</f>
        <v>1</v>
      </c>
      <c r="L13" s="8" t="s">
        <v>8</v>
      </c>
      <c r="M13" s="23">
        <f>VLOOKUP(L13,Parametros!$A$11:$B$12,2,0)</f>
        <v>1</v>
      </c>
      <c r="N13" s="8" t="s">
        <v>3</v>
      </c>
      <c r="O13" s="23">
        <f>VLOOKUP(N13,Parametros!$A$5:$B$8,2,0)</f>
        <v>0.8</v>
      </c>
      <c r="P13" s="23">
        <f t="shared" si="0"/>
        <v>0.91999999999999993</v>
      </c>
    </row>
    <row r="14" spans="1:16" ht="16.5" customHeight="1" x14ac:dyDescent="0.2">
      <c r="A14" s="4"/>
      <c r="B14" s="4"/>
      <c r="C14" s="7">
        <v>44678.730358796303</v>
      </c>
      <c r="D14" s="8" t="s">
        <v>3</v>
      </c>
      <c r="E14" s="23">
        <f>VLOOKUP(D14,Parametros!$A$5:$B$8,2,0)</f>
        <v>0.8</v>
      </c>
      <c r="F14" s="25" t="s">
        <v>3</v>
      </c>
      <c r="G14" s="23">
        <f>VLOOKUP(F14,Parametros!$A$5:$B$8,2,0)</f>
        <v>0.8</v>
      </c>
      <c r="H14" s="8" t="s">
        <v>3</v>
      </c>
      <c r="I14" s="23">
        <f>VLOOKUP(H14,Parametros!$A$5:$B$8,2,0)</f>
        <v>0.8</v>
      </c>
      <c r="J14" s="8" t="s">
        <v>3</v>
      </c>
      <c r="K14" s="23">
        <f>VLOOKUP(J14,Parametros!$A$5:$B$8,2,0)</f>
        <v>0.8</v>
      </c>
      <c r="L14" s="8" t="s">
        <v>8</v>
      </c>
      <c r="M14" s="23">
        <f>VLOOKUP(L14,Parametros!$A$11:$B$12,2,0)</f>
        <v>1</v>
      </c>
      <c r="N14" s="8" t="s">
        <v>3</v>
      </c>
      <c r="O14" s="23">
        <f>VLOOKUP(N14,Parametros!$A$5:$B$8,2,0)</f>
        <v>0.8</v>
      </c>
      <c r="P14" s="23">
        <f t="shared" si="0"/>
        <v>0.84000000000000008</v>
      </c>
    </row>
    <row r="15" spans="1:16" ht="16.5" customHeight="1" x14ac:dyDescent="0.2">
      <c r="A15" s="4"/>
      <c r="B15" s="4"/>
      <c r="C15" s="7">
        <v>44678.731620370403</v>
      </c>
      <c r="D15" s="8" t="s">
        <v>5</v>
      </c>
      <c r="E15" s="23">
        <f>VLOOKUP(D15,Parametros!$A$5:$B$8,2,0)</f>
        <v>0.5</v>
      </c>
      <c r="F15" s="25" t="s">
        <v>3</v>
      </c>
      <c r="G15" s="23">
        <f>VLOOKUP(F15,Parametros!$A$5:$B$8,2,0)</f>
        <v>0.8</v>
      </c>
      <c r="H15" s="8" t="s">
        <v>4</v>
      </c>
      <c r="I15" s="23">
        <f>VLOOKUP(H15,Parametros!$A$5:$B$8,2,0)</f>
        <v>1</v>
      </c>
      <c r="J15" s="8" t="s">
        <v>3</v>
      </c>
      <c r="K15" s="23">
        <f>VLOOKUP(J15,Parametros!$A$5:$B$8,2,0)</f>
        <v>0.8</v>
      </c>
      <c r="L15" s="8" t="s">
        <v>8</v>
      </c>
      <c r="M15" s="23">
        <f>VLOOKUP(L15,Parametros!$A$11:$B$12,2,0)</f>
        <v>1</v>
      </c>
      <c r="N15" s="8" t="s">
        <v>3</v>
      </c>
      <c r="O15" s="23">
        <f>VLOOKUP(N15,Parametros!$A$5:$B$8,2,0)</f>
        <v>0.8</v>
      </c>
      <c r="P15" s="23">
        <f t="shared" si="0"/>
        <v>0.82</v>
      </c>
    </row>
    <row r="16" spans="1:16" ht="16.5" customHeight="1" x14ac:dyDescent="0.2">
      <c r="A16" s="4"/>
      <c r="B16" s="4"/>
      <c r="C16" s="7">
        <v>44679.657650462999</v>
      </c>
      <c r="D16" s="8" t="s">
        <v>3</v>
      </c>
      <c r="E16" s="23">
        <f>VLOOKUP(D16,Parametros!$A$5:$B$8,2,0)</f>
        <v>0.8</v>
      </c>
      <c r="F16" s="25" t="s">
        <v>3</v>
      </c>
      <c r="G16" s="23">
        <f>VLOOKUP(F16,Parametros!$A$5:$B$8,2,0)</f>
        <v>0.8</v>
      </c>
      <c r="H16" s="8" t="s">
        <v>3</v>
      </c>
      <c r="I16" s="23">
        <f>VLOOKUP(H16,Parametros!$A$5:$B$8,2,0)</f>
        <v>0.8</v>
      </c>
      <c r="J16" s="8" t="s">
        <v>3</v>
      </c>
      <c r="K16" s="23">
        <f>VLOOKUP(J16,Parametros!$A$5:$B$8,2,0)</f>
        <v>0.8</v>
      </c>
      <c r="L16" s="8" t="s">
        <v>8</v>
      </c>
      <c r="M16" s="23">
        <f>VLOOKUP(L16,Parametros!$A$11:$B$12,2,0)</f>
        <v>1</v>
      </c>
      <c r="N16" s="8" t="s">
        <v>3</v>
      </c>
      <c r="O16" s="23">
        <f>VLOOKUP(N16,Parametros!$A$5:$B$8,2,0)</f>
        <v>0.8</v>
      </c>
      <c r="P16" s="23">
        <f t="shared" si="0"/>
        <v>0.84000000000000008</v>
      </c>
    </row>
    <row r="17" spans="1:16" ht="16.5" customHeight="1" x14ac:dyDescent="0.2">
      <c r="A17" s="4"/>
      <c r="B17" s="4"/>
      <c r="C17" s="7">
        <v>44679.659189814804</v>
      </c>
      <c r="D17" s="8" t="s">
        <v>4</v>
      </c>
      <c r="E17" s="23">
        <f>VLOOKUP(D17,Parametros!$A$5:$B$8,2,0)</f>
        <v>1</v>
      </c>
      <c r="F17" s="25" t="s">
        <v>4</v>
      </c>
      <c r="G17" s="23">
        <f>VLOOKUP(F17,Parametros!$A$5:$B$8,2,0)</f>
        <v>1</v>
      </c>
      <c r="H17" s="8" t="s">
        <v>4</v>
      </c>
      <c r="I17" s="23">
        <f>VLOOKUP(H17,Parametros!$A$5:$B$8,2,0)</f>
        <v>1</v>
      </c>
      <c r="J17" s="8" t="s">
        <v>4</v>
      </c>
      <c r="K17" s="23">
        <f>VLOOKUP(J17,Parametros!$A$5:$B$8,2,0)</f>
        <v>1</v>
      </c>
      <c r="L17" s="8" t="s">
        <v>8</v>
      </c>
      <c r="M17" s="23">
        <f>VLOOKUP(L17,Parametros!$A$11:$B$12,2,0)</f>
        <v>1</v>
      </c>
      <c r="N17" s="8" t="s">
        <v>4</v>
      </c>
      <c r="O17" s="23">
        <f>VLOOKUP(N17,Parametros!$A$5:$B$8,2,0)</f>
        <v>1</v>
      </c>
      <c r="P17" s="23">
        <f t="shared" si="0"/>
        <v>1</v>
      </c>
    </row>
    <row r="18" spans="1:16" ht="16.5" customHeight="1" x14ac:dyDescent="0.2">
      <c r="A18" s="4"/>
      <c r="B18" s="4"/>
      <c r="C18" s="7">
        <v>44679.758148148103</v>
      </c>
      <c r="D18" s="8" t="s">
        <v>3</v>
      </c>
      <c r="E18" s="23">
        <f>VLOOKUP(D18,Parametros!$A$5:$B$8,2,0)</f>
        <v>0.8</v>
      </c>
      <c r="F18" s="25" t="s">
        <v>4</v>
      </c>
      <c r="G18" s="23">
        <f>VLOOKUP(F18,Parametros!$A$5:$B$8,2,0)</f>
        <v>1</v>
      </c>
      <c r="H18" s="8" t="s">
        <v>3</v>
      </c>
      <c r="I18" s="23">
        <f>VLOOKUP(H18,Parametros!$A$5:$B$8,2,0)</f>
        <v>0.8</v>
      </c>
      <c r="J18" s="8" t="s">
        <v>4</v>
      </c>
      <c r="K18" s="23">
        <f>VLOOKUP(J18,Parametros!$A$5:$B$8,2,0)</f>
        <v>1</v>
      </c>
      <c r="L18" s="8" t="s">
        <v>8</v>
      </c>
      <c r="M18" s="23">
        <f>VLOOKUP(L18,Parametros!$A$11:$B$12,2,0)</f>
        <v>1</v>
      </c>
      <c r="N18" s="8" t="s">
        <v>4</v>
      </c>
      <c r="O18" s="23">
        <f>VLOOKUP(N18,Parametros!$A$5:$B$8,2,0)</f>
        <v>1</v>
      </c>
      <c r="P18" s="23">
        <f t="shared" si="0"/>
        <v>0.91999999999999993</v>
      </c>
    </row>
    <row r="19" spans="1:16" ht="16.5" customHeight="1" x14ac:dyDescent="0.2">
      <c r="A19" s="4"/>
      <c r="B19" s="4"/>
      <c r="C19" s="7">
        <v>44679.810914351903</v>
      </c>
      <c r="D19" s="8" t="s">
        <v>3</v>
      </c>
      <c r="E19" s="23">
        <f>VLOOKUP(D19,Parametros!$A$5:$B$8,2,0)</f>
        <v>0.8</v>
      </c>
      <c r="F19" s="25" t="s">
        <v>3</v>
      </c>
      <c r="G19" s="23">
        <f>VLOOKUP(F19,Parametros!$A$5:$B$8,2,0)</f>
        <v>0.8</v>
      </c>
      <c r="H19" s="8" t="s">
        <v>3</v>
      </c>
      <c r="I19" s="23">
        <f>VLOOKUP(H19,Parametros!$A$5:$B$8,2,0)</f>
        <v>0.8</v>
      </c>
      <c r="J19" s="8" t="s">
        <v>4</v>
      </c>
      <c r="K19" s="23">
        <f>VLOOKUP(J19,Parametros!$A$5:$B$8,2,0)</f>
        <v>1</v>
      </c>
      <c r="L19" s="8" t="s">
        <v>8</v>
      </c>
      <c r="M19" s="23">
        <f>VLOOKUP(L19,Parametros!$A$11:$B$12,2,0)</f>
        <v>1</v>
      </c>
      <c r="N19" s="8" t="s">
        <v>4</v>
      </c>
      <c r="O19" s="23">
        <f>VLOOKUP(N19,Parametros!$A$5:$B$8,2,0)</f>
        <v>1</v>
      </c>
      <c r="P19" s="23">
        <f t="shared" si="0"/>
        <v>0.91999999999999993</v>
      </c>
    </row>
    <row r="20" spans="1:16" ht="16.5" customHeight="1" x14ac:dyDescent="0.2">
      <c r="A20" s="4"/>
      <c r="B20" s="4"/>
      <c r="C20" s="7">
        <v>44679.834618055596</v>
      </c>
      <c r="D20" s="8" t="s">
        <v>5</v>
      </c>
      <c r="E20" s="23">
        <f>VLOOKUP(D20,Parametros!$A$5:$B$8,2,0)</f>
        <v>0.5</v>
      </c>
      <c r="F20" s="25" t="s">
        <v>4</v>
      </c>
      <c r="G20" s="23">
        <f>VLOOKUP(F20,Parametros!$A$5:$B$8,2,0)</f>
        <v>1</v>
      </c>
      <c r="H20" s="8" t="s">
        <v>4</v>
      </c>
      <c r="I20" s="23">
        <f>VLOOKUP(H20,Parametros!$A$5:$B$8,2,0)</f>
        <v>1</v>
      </c>
      <c r="J20" s="8" t="s">
        <v>3</v>
      </c>
      <c r="K20" s="23">
        <f>VLOOKUP(J20,Parametros!$A$5:$B$8,2,0)</f>
        <v>0.8</v>
      </c>
      <c r="L20" s="8" t="s">
        <v>8</v>
      </c>
      <c r="M20" s="23">
        <f>VLOOKUP(L20,Parametros!$A$11:$B$12,2,0)</f>
        <v>1</v>
      </c>
      <c r="N20" s="8" t="s">
        <v>4</v>
      </c>
      <c r="O20" s="23">
        <f>VLOOKUP(N20,Parametros!$A$5:$B$8,2,0)</f>
        <v>1</v>
      </c>
      <c r="P20" s="23">
        <f t="shared" si="0"/>
        <v>0.86</v>
      </c>
    </row>
    <row r="21" spans="1:16" ht="16.5" customHeight="1" x14ac:dyDescent="0.2">
      <c r="A21" s="4"/>
      <c r="B21" s="4"/>
      <c r="C21" s="7">
        <v>44681.270902777796</v>
      </c>
      <c r="D21" s="8" t="s">
        <v>3</v>
      </c>
      <c r="E21" s="23">
        <f>VLOOKUP(D21,Parametros!$A$5:$B$8,2,0)</f>
        <v>0.8</v>
      </c>
      <c r="F21" s="25" t="s">
        <v>4</v>
      </c>
      <c r="G21" s="23">
        <f>VLOOKUP(F21,Parametros!$A$5:$B$8,2,0)</f>
        <v>1</v>
      </c>
      <c r="H21" s="8" t="s">
        <v>4</v>
      </c>
      <c r="I21" s="23">
        <f>VLOOKUP(H21,Parametros!$A$5:$B$8,2,0)</f>
        <v>1</v>
      </c>
      <c r="J21" s="8" t="s">
        <v>3</v>
      </c>
      <c r="K21" s="23">
        <f>VLOOKUP(J21,Parametros!$A$5:$B$8,2,0)</f>
        <v>0.8</v>
      </c>
      <c r="L21" s="8" t="s">
        <v>8</v>
      </c>
      <c r="M21" s="23">
        <f>VLOOKUP(L21,Parametros!$A$11:$B$12,2,0)</f>
        <v>1</v>
      </c>
      <c r="N21" s="8" t="s">
        <v>3</v>
      </c>
      <c r="O21" s="23">
        <f>VLOOKUP(N21,Parametros!$A$5:$B$8,2,0)</f>
        <v>0.8</v>
      </c>
      <c r="P21" s="23">
        <f t="shared" si="0"/>
        <v>0.88000000000000012</v>
      </c>
    </row>
    <row r="22" spans="1:16" ht="16.5" customHeight="1" x14ac:dyDescent="0.2">
      <c r="A22" s="4"/>
      <c r="B22" s="4"/>
      <c r="C22" s="7">
        <v>44681.897048611099</v>
      </c>
      <c r="D22" s="8" t="s">
        <v>5</v>
      </c>
      <c r="E22" s="23">
        <f>VLOOKUP(D22,Parametros!$A$5:$B$8,2,0)</f>
        <v>0.5</v>
      </c>
      <c r="F22" s="26" t="s">
        <v>3</v>
      </c>
      <c r="G22" s="23">
        <f>VLOOKUP(F22,Parametros!$A$5:$B$8,2,0)</f>
        <v>0.8</v>
      </c>
      <c r="H22" s="8" t="s">
        <v>3</v>
      </c>
      <c r="I22" s="23">
        <f>VLOOKUP(H22,Parametros!$A$5:$B$8,2,0)</f>
        <v>0.8</v>
      </c>
      <c r="J22" s="8" t="s">
        <v>3</v>
      </c>
      <c r="K22" s="23">
        <f>VLOOKUP(J22,Parametros!$A$5:$B$8,2,0)</f>
        <v>0.8</v>
      </c>
      <c r="L22" s="8" t="s">
        <v>8</v>
      </c>
      <c r="M22" s="23">
        <f>VLOOKUP(L22,Parametros!$A$11:$B$12,2,0)</f>
        <v>1</v>
      </c>
      <c r="N22" s="8" t="s">
        <v>3</v>
      </c>
      <c r="O22" s="23">
        <f>VLOOKUP(N22,Parametros!$A$5:$B$8,2,0)</f>
        <v>0.8</v>
      </c>
      <c r="P22" s="23">
        <f t="shared" si="0"/>
        <v>0.78</v>
      </c>
    </row>
    <row r="23" spans="1:16" ht="16.5" customHeight="1" x14ac:dyDescent="0.2">
      <c r="A23" s="4"/>
      <c r="B23" s="4"/>
      <c r="C23" s="7">
        <v>44691.792488425897</v>
      </c>
      <c r="D23" s="8" t="s">
        <v>4</v>
      </c>
      <c r="E23" s="23">
        <f>VLOOKUP(D23,Parametros!$A$5:$B$8,2,0)</f>
        <v>1</v>
      </c>
      <c r="F23" s="26" t="s">
        <v>4</v>
      </c>
      <c r="G23" s="23">
        <f>VLOOKUP(F23,Parametros!$A$5:$B$8,2,0)</f>
        <v>1</v>
      </c>
      <c r="H23" s="8" t="s">
        <v>4</v>
      </c>
      <c r="I23" s="23">
        <f>VLOOKUP(H23,Parametros!$A$5:$B$8,2,0)</f>
        <v>1</v>
      </c>
      <c r="J23" s="8" t="s">
        <v>4</v>
      </c>
      <c r="K23" s="23">
        <f>VLOOKUP(J23,Parametros!$A$5:$B$8,2,0)</f>
        <v>1</v>
      </c>
      <c r="L23" s="8" t="s">
        <v>8</v>
      </c>
      <c r="M23" s="23">
        <f>VLOOKUP(L23,Parametros!$A$11:$B$12,2,0)</f>
        <v>1</v>
      </c>
      <c r="N23" s="8" t="s">
        <v>4</v>
      </c>
      <c r="O23" s="23">
        <f>VLOOKUP(N23,Parametros!$A$5:$B$8,2,0)</f>
        <v>1</v>
      </c>
      <c r="P23" s="23">
        <f t="shared" si="0"/>
        <v>1</v>
      </c>
    </row>
    <row r="24" spans="1:16" ht="16.5" customHeight="1" x14ac:dyDescent="0.2">
      <c r="A24" s="4"/>
      <c r="B24" s="4"/>
      <c r="C24" s="7">
        <v>44691.794201388897</v>
      </c>
      <c r="D24" s="8" t="s">
        <v>5</v>
      </c>
      <c r="E24" s="23">
        <f>VLOOKUP(D24,Parametros!$A$5:$B$8,2,0)</f>
        <v>0.5</v>
      </c>
      <c r="F24" s="26" t="s">
        <v>4</v>
      </c>
      <c r="G24" s="23">
        <f>VLOOKUP(F24,Parametros!$A$5:$B$8,2,0)</f>
        <v>1</v>
      </c>
      <c r="H24" s="8" t="s">
        <v>4</v>
      </c>
      <c r="I24" s="23">
        <f>VLOOKUP(H24,Parametros!$A$5:$B$8,2,0)</f>
        <v>1</v>
      </c>
      <c r="J24" s="8" t="s">
        <v>4</v>
      </c>
      <c r="K24" s="23">
        <f>VLOOKUP(J24,Parametros!$A$5:$B$8,2,0)</f>
        <v>1</v>
      </c>
      <c r="L24" s="8" t="s">
        <v>8</v>
      </c>
      <c r="M24" s="23">
        <f>VLOOKUP(L24,Parametros!$A$11:$B$12,2,0)</f>
        <v>1</v>
      </c>
      <c r="N24" s="8" t="s">
        <v>4</v>
      </c>
      <c r="O24" s="23">
        <f>VLOOKUP(N24,Parametros!$A$5:$B$8,2,0)</f>
        <v>1</v>
      </c>
      <c r="P24" s="23">
        <f t="shared" si="0"/>
        <v>0.9</v>
      </c>
    </row>
    <row r="25" spans="1:16" ht="16.5" customHeight="1" x14ac:dyDescent="0.2">
      <c r="A25" s="4"/>
      <c r="B25" s="4"/>
      <c r="C25" s="7">
        <v>44692.405092592599</v>
      </c>
      <c r="D25" s="8" t="s">
        <v>2</v>
      </c>
      <c r="E25" s="23">
        <f>VLOOKUP(D25,Parametros!$A$5:$B$8,2,0)</f>
        <v>0.2</v>
      </c>
      <c r="F25" s="26" t="s">
        <v>3</v>
      </c>
      <c r="G25" s="23">
        <f>VLOOKUP(F25,Parametros!$A$5:$B$8,2,0)</f>
        <v>0.8</v>
      </c>
      <c r="H25" s="8" t="s">
        <v>2</v>
      </c>
      <c r="I25" s="23">
        <f>VLOOKUP(H25,Parametros!$A$5:$B$8,2,0)</f>
        <v>0.2</v>
      </c>
      <c r="J25" s="8" t="s">
        <v>4</v>
      </c>
      <c r="K25" s="23">
        <f>VLOOKUP(J25,Parametros!$A$5:$B$8,2,0)</f>
        <v>1</v>
      </c>
      <c r="L25" s="8" t="s">
        <v>8</v>
      </c>
      <c r="M25" s="23">
        <f>VLOOKUP(L25,Parametros!$A$11:$B$12,2,0)</f>
        <v>1</v>
      </c>
      <c r="N25" s="8" t="s">
        <v>2</v>
      </c>
      <c r="O25" s="23">
        <f>VLOOKUP(N25,Parametros!$A$5:$B$8,2,0)</f>
        <v>0.2</v>
      </c>
      <c r="P25" s="23">
        <f t="shared" si="0"/>
        <v>0.52</v>
      </c>
    </row>
    <row r="26" spans="1:16" ht="16.5" customHeight="1" x14ac:dyDescent="0.2">
      <c r="A26" s="4"/>
      <c r="B26" s="4"/>
      <c r="C26" s="7">
        <v>44694.415567129603</v>
      </c>
      <c r="D26" s="8" t="s">
        <v>4</v>
      </c>
      <c r="E26" s="23">
        <f>VLOOKUP(D26,Parametros!$A$5:$B$8,2,0)</f>
        <v>1</v>
      </c>
      <c r="F26" s="26" t="s">
        <v>4</v>
      </c>
      <c r="G26" s="23">
        <f>VLOOKUP(F26,Parametros!$A$5:$B$8,2,0)</f>
        <v>1</v>
      </c>
      <c r="H26" s="8" t="s">
        <v>4</v>
      </c>
      <c r="I26" s="23">
        <f>VLOOKUP(H26,Parametros!$A$5:$B$8,2,0)</f>
        <v>1</v>
      </c>
      <c r="J26" s="8" t="s">
        <v>4</v>
      </c>
      <c r="K26" s="23">
        <f>VLOOKUP(J26,Parametros!$A$5:$B$8,2,0)</f>
        <v>1</v>
      </c>
      <c r="L26" s="8" t="s">
        <v>9</v>
      </c>
      <c r="M26" s="23">
        <f>VLOOKUP(L26,Parametros!$A$11:$B$12,2,0)</f>
        <v>0.2</v>
      </c>
      <c r="N26" s="8" t="s">
        <v>3</v>
      </c>
      <c r="O26" s="23">
        <f>VLOOKUP(N26,Parametros!$A$5:$B$8,2,0)</f>
        <v>0.8</v>
      </c>
      <c r="P26" s="23">
        <f t="shared" si="0"/>
        <v>0.8</v>
      </c>
    </row>
    <row r="27" spans="1:16" ht="16.5" customHeight="1" x14ac:dyDescent="0.2">
      <c r="A27" s="4"/>
      <c r="B27" s="4"/>
      <c r="C27" s="7">
        <v>44697.745937500003</v>
      </c>
      <c r="D27" s="8" t="s">
        <v>3</v>
      </c>
      <c r="E27" s="23">
        <f>VLOOKUP(D27,Parametros!$A$5:$B$8,2,0)</f>
        <v>0.8</v>
      </c>
      <c r="F27" s="26" t="s">
        <v>4</v>
      </c>
      <c r="G27" s="23">
        <f>VLOOKUP(F27,Parametros!$A$5:$B$8,2,0)</f>
        <v>1</v>
      </c>
      <c r="H27" s="8" t="s">
        <v>4</v>
      </c>
      <c r="I27" s="23">
        <f>VLOOKUP(H27,Parametros!$A$5:$B$8,2,0)</f>
        <v>1</v>
      </c>
      <c r="J27" s="8" t="s">
        <v>3</v>
      </c>
      <c r="K27" s="23">
        <f>VLOOKUP(J27,Parametros!$A$5:$B$8,2,0)</f>
        <v>0.8</v>
      </c>
      <c r="L27" s="8" t="s">
        <v>8</v>
      </c>
      <c r="M27" s="23">
        <f>VLOOKUP(L27,Parametros!$A$11:$B$12,2,0)</f>
        <v>1</v>
      </c>
      <c r="N27" s="8" t="s">
        <v>4</v>
      </c>
      <c r="O27" s="23">
        <f>VLOOKUP(N27,Parametros!$A$5:$B$8,2,0)</f>
        <v>1</v>
      </c>
      <c r="P27" s="23">
        <f t="shared" si="0"/>
        <v>0.91999999999999993</v>
      </c>
    </row>
    <row r="28" spans="1:16" ht="16.5" customHeight="1" x14ac:dyDescent="0.2">
      <c r="A28" s="4"/>
      <c r="B28" s="4"/>
      <c r="C28" s="7">
        <v>44697.747847222199</v>
      </c>
      <c r="D28" s="8" t="s">
        <v>4</v>
      </c>
      <c r="E28" s="23">
        <f>VLOOKUP(D28,Parametros!$A$5:$B$8,2,0)</f>
        <v>1</v>
      </c>
      <c r="F28" s="26" t="s">
        <v>4</v>
      </c>
      <c r="G28" s="23">
        <f>VLOOKUP(F28,Parametros!$A$5:$B$8,2,0)</f>
        <v>1</v>
      </c>
      <c r="H28" s="8" t="s">
        <v>4</v>
      </c>
      <c r="I28" s="23">
        <f>VLOOKUP(H28,Parametros!$A$5:$B$8,2,0)</f>
        <v>1</v>
      </c>
      <c r="J28" s="8" t="s">
        <v>4</v>
      </c>
      <c r="K28" s="23">
        <f>VLOOKUP(J28,Parametros!$A$5:$B$8,2,0)</f>
        <v>1</v>
      </c>
      <c r="L28" s="8" t="s">
        <v>8</v>
      </c>
      <c r="M28" s="23">
        <f>VLOOKUP(L28,Parametros!$A$11:$B$12,2,0)</f>
        <v>1</v>
      </c>
      <c r="N28" s="8" t="s">
        <v>4</v>
      </c>
      <c r="O28" s="23">
        <f>VLOOKUP(N28,Parametros!$A$5:$B$8,2,0)</f>
        <v>1</v>
      </c>
      <c r="P28" s="23">
        <f t="shared" si="0"/>
        <v>1</v>
      </c>
    </row>
    <row r="29" spans="1:16" ht="16.5" customHeight="1" x14ac:dyDescent="0.2">
      <c r="A29" s="4"/>
      <c r="B29" s="4"/>
      <c r="C29" s="7">
        <v>44697.754050925898</v>
      </c>
      <c r="D29" s="8" t="s">
        <v>3</v>
      </c>
      <c r="E29" s="23">
        <f>VLOOKUP(D29,Parametros!$A$5:$B$8,2,0)</f>
        <v>0.8</v>
      </c>
      <c r="F29" s="26" t="s">
        <v>3</v>
      </c>
      <c r="G29" s="23">
        <f>VLOOKUP(F29,Parametros!$A$5:$B$8,2,0)</f>
        <v>0.8</v>
      </c>
      <c r="H29" s="8" t="s">
        <v>3</v>
      </c>
      <c r="I29" s="23">
        <f>VLOOKUP(H29,Parametros!$A$5:$B$8,2,0)</f>
        <v>0.8</v>
      </c>
      <c r="J29" s="8" t="s">
        <v>4</v>
      </c>
      <c r="K29" s="23">
        <f>VLOOKUP(J29,Parametros!$A$5:$B$8,2,0)</f>
        <v>1</v>
      </c>
      <c r="L29" s="8" t="s">
        <v>8</v>
      </c>
      <c r="M29" s="23">
        <f>VLOOKUP(L29,Parametros!$A$11:$B$12,2,0)</f>
        <v>1</v>
      </c>
      <c r="N29" s="8" t="s">
        <v>4</v>
      </c>
      <c r="O29" s="23">
        <f>VLOOKUP(N29,Parametros!$A$5:$B$8,2,0)</f>
        <v>1</v>
      </c>
      <c r="P29" s="23">
        <f t="shared" si="0"/>
        <v>0.91999999999999993</v>
      </c>
    </row>
    <row r="30" spans="1:16" ht="16.5" customHeight="1" x14ac:dyDescent="0.2">
      <c r="A30" s="4"/>
      <c r="B30" s="4"/>
      <c r="C30" s="7">
        <v>44698.546851851803</v>
      </c>
      <c r="D30" s="8" t="s">
        <v>5</v>
      </c>
      <c r="E30" s="23">
        <f>VLOOKUP(D30,Parametros!$A$5:$B$8,2,0)</f>
        <v>0.5</v>
      </c>
      <c r="F30" s="26" t="s">
        <v>3</v>
      </c>
      <c r="G30" s="23">
        <f>VLOOKUP(F30,Parametros!$A$5:$B$8,2,0)</f>
        <v>0.8</v>
      </c>
      <c r="H30" s="8" t="s">
        <v>4</v>
      </c>
      <c r="I30" s="23">
        <f>VLOOKUP(H30,Parametros!$A$5:$B$8,2,0)</f>
        <v>1</v>
      </c>
      <c r="J30" s="8" t="s">
        <v>4</v>
      </c>
      <c r="K30" s="23">
        <f>VLOOKUP(J30,Parametros!$A$5:$B$8,2,0)</f>
        <v>1</v>
      </c>
      <c r="L30" s="8" t="s">
        <v>8</v>
      </c>
      <c r="M30" s="23">
        <f>VLOOKUP(L30,Parametros!$A$11:$B$12,2,0)</f>
        <v>1</v>
      </c>
      <c r="N30" s="8" t="s">
        <v>4</v>
      </c>
      <c r="O30" s="23">
        <f>VLOOKUP(N30,Parametros!$A$5:$B$8,2,0)</f>
        <v>1</v>
      </c>
      <c r="P30" s="23">
        <f t="shared" si="0"/>
        <v>0.9</v>
      </c>
    </row>
    <row r="31" spans="1:16" ht="16.5" customHeight="1" x14ac:dyDescent="0.2">
      <c r="A31" s="4"/>
      <c r="B31" s="4"/>
      <c r="C31" s="7">
        <v>44698.5495717593</v>
      </c>
      <c r="D31" s="8" t="s">
        <v>3</v>
      </c>
      <c r="E31" s="23">
        <f>VLOOKUP(D31,Parametros!$A$5:$B$8,2,0)</f>
        <v>0.8</v>
      </c>
      <c r="F31" s="26" t="s">
        <v>3</v>
      </c>
      <c r="G31" s="23">
        <f>VLOOKUP(F31,Parametros!$A$5:$B$8,2,0)</f>
        <v>0.8</v>
      </c>
      <c r="H31" s="8" t="s">
        <v>3</v>
      </c>
      <c r="I31" s="23">
        <f>VLOOKUP(H31,Parametros!$A$5:$B$8,2,0)</f>
        <v>0.8</v>
      </c>
      <c r="J31" s="8" t="s">
        <v>4</v>
      </c>
      <c r="K31" s="23">
        <f>VLOOKUP(J31,Parametros!$A$5:$B$8,2,0)</f>
        <v>1</v>
      </c>
      <c r="L31" s="8" t="s">
        <v>8</v>
      </c>
      <c r="M31" s="23">
        <f>VLOOKUP(L31,Parametros!$A$11:$B$12,2,0)</f>
        <v>1</v>
      </c>
      <c r="N31" s="8" t="s">
        <v>4</v>
      </c>
      <c r="O31" s="23">
        <f>VLOOKUP(N31,Parametros!$A$5:$B$8,2,0)</f>
        <v>1</v>
      </c>
      <c r="P31" s="23">
        <f t="shared" si="0"/>
        <v>0.91999999999999993</v>
      </c>
    </row>
    <row r="32" spans="1:16" ht="16.5" customHeight="1" x14ac:dyDescent="0.2">
      <c r="A32" s="4"/>
      <c r="B32" s="4"/>
      <c r="C32" s="7">
        <v>44701.791782407403</v>
      </c>
      <c r="D32" s="8" t="s">
        <v>3</v>
      </c>
      <c r="E32" s="23">
        <f>VLOOKUP(D32,Parametros!$A$5:$B$8,2,0)</f>
        <v>0.8</v>
      </c>
      <c r="F32" s="26" t="s">
        <v>3</v>
      </c>
      <c r="G32" s="23">
        <f>VLOOKUP(F32,Parametros!$A$5:$B$8,2,0)</f>
        <v>0.8</v>
      </c>
      <c r="H32" s="8" t="s">
        <v>3</v>
      </c>
      <c r="I32" s="23">
        <f>VLOOKUP(H32,Parametros!$A$5:$B$8,2,0)</f>
        <v>0.8</v>
      </c>
      <c r="J32" s="8" t="s">
        <v>4</v>
      </c>
      <c r="K32" s="23">
        <f>VLOOKUP(J32,Parametros!$A$5:$B$8,2,0)</f>
        <v>1</v>
      </c>
      <c r="L32" s="8" t="s">
        <v>8</v>
      </c>
      <c r="M32" s="23">
        <f>VLOOKUP(L32,Parametros!$A$11:$B$12,2,0)</f>
        <v>1</v>
      </c>
      <c r="N32" s="8" t="s">
        <v>4</v>
      </c>
      <c r="O32" s="23">
        <f>VLOOKUP(N32,Parametros!$A$5:$B$8,2,0)</f>
        <v>1</v>
      </c>
      <c r="P32" s="23">
        <f t="shared" si="0"/>
        <v>0.91999999999999993</v>
      </c>
    </row>
    <row r="33" spans="1:16384" ht="16.5" customHeight="1" x14ac:dyDescent="0.2">
      <c r="A33" s="4"/>
      <c r="B33" s="4"/>
      <c r="C33" s="7">
        <v>44701.824421296304</v>
      </c>
      <c r="D33" s="8" t="s">
        <v>5</v>
      </c>
      <c r="E33" s="23">
        <f>VLOOKUP(D33,Parametros!$A$5:$B$8,2,0)</f>
        <v>0.5</v>
      </c>
      <c r="F33" s="26" t="s">
        <v>4</v>
      </c>
      <c r="G33" s="23">
        <f>VLOOKUP(F33,Parametros!$A$5:$B$8,2,0)</f>
        <v>1</v>
      </c>
      <c r="H33" s="8" t="s">
        <v>4</v>
      </c>
      <c r="I33" s="23">
        <f>VLOOKUP(H33,Parametros!$A$5:$B$8,2,0)</f>
        <v>1</v>
      </c>
      <c r="J33" s="8" t="s">
        <v>4</v>
      </c>
      <c r="K33" s="23">
        <f>VLOOKUP(J33,Parametros!$A$5:$B$8,2,0)</f>
        <v>1</v>
      </c>
      <c r="L33" s="8" t="s">
        <v>8</v>
      </c>
      <c r="M33" s="23">
        <f>VLOOKUP(L33,Parametros!$A$11:$B$12,2,0)</f>
        <v>1</v>
      </c>
      <c r="N33" s="8" t="s">
        <v>4</v>
      </c>
      <c r="O33" s="23">
        <f>VLOOKUP(N33,Parametros!$A$5:$B$8,2,0)</f>
        <v>1</v>
      </c>
      <c r="P33" s="23">
        <f t="shared" si="0"/>
        <v>0.9</v>
      </c>
    </row>
    <row r="34" spans="1:16384" ht="16.5" customHeight="1" x14ac:dyDescent="0.2">
      <c r="A34" s="4"/>
      <c r="B34" s="4"/>
      <c r="C34" s="7">
        <v>44704.808611111097</v>
      </c>
      <c r="D34" s="8" t="s">
        <v>3</v>
      </c>
      <c r="E34" s="23">
        <f>VLOOKUP(D34,Parametros!$A$5:$B$8,2,0)</f>
        <v>0.8</v>
      </c>
      <c r="F34" s="26" t="s">
        <v>3</v>
      </c>
      <c r="G34" s="23">
        <f>VLOOKUP(F34,Parametros!$A$5:$B$8,2,0)</f>
        <v>0.8</v>
      </c>
      <c r="H34" s="8" t="s">
        <v>4</v>
      </c>
      <c r="I34" s="23">
        <f>VLOOKUP(H34,Parametros!$A$5:$B$8,2,0)</f>
        <v>1</v>
      </c>
      <c r="J34" s="8" t="s">
        <v>3</v>
      </c>
      <c r="K34" s="23">
        <f>VLOOKUP(J34,Parametros!$A$5:$B$8,2,0)</f>
        <v>0.8</v>
      </c>
      <c r="L34" s="8" t="s">
        <v>8</v>
      </c>
      <c r="M34" s="23">
        <f>VLOOKUP(L34,Parametros!$A$11:$B$12,2,0)</f>
        <v>1</v>
      </c>
      <c r="N34" s="8" t="s">
        <v>4</v>
      </c>
      <c r="O34" s="23">
        <f>VLOOKUP(N34,Parametros!$A$5:$B$8,2,0)</f>
        <v>1</v>
      </c>
      <c r="P34" s="23">
        <f t="shared" si="0"/>
        <v>0.91999999999999993</v>
      </c>
    </row>
    <row r="35" spans="1:16384" ht="16.5" customHeight="1" x14ac:dyDescent="0.2">
      <c r="A35" s="9"/>
      <c r="B35" s="9"/>
      <c r="C35" s="7">
        <v>44705.291967592602</v>
      </c>
      <c r="D35" s="8" t="s">
        <v>3</v>
      </c>
      <c r="E35" s="23">
        <f>VLOOKUP(D35,Parametros!$A$5:$B$8,2,0)</f>
        <v>0.8</v>
      </c>
      <c r="F35" s="26" t="s">
        <v>3</v>
      </c>
      <c r="G35" s="23">
        <f>VLOOKUP(F35,Parametros!$A$5:$B$8,2,0)</f>
        <v>0.8</v>
      </c>
      <c r="H35" s="8" t="s">
        <v>3</v>
      </c>
      <c r="I35" s="23">
        <f>VLOOKUP(H35,Parametros!$A$5:$B$8,2,0)</f>
        <v>0.8</v>
      </c>
      <c r="J35" s="8" t="s">
        <v>3</v>
      </c>
      <c r="K35" s="23">
        <f>VLOOKUP(J35,Parametros!$A$5:$B$8,2,0)</f>
        <v>0.8</v>
      </c>
      <c r="L35" s="8" t="s">
        <v>8</v>
      </c>
      <c r="M35" s="23">
        <f>VLOOKUP(L35,Parametros!$A$11:$B$12,2,0)</f>
        <v>1</v>
      </c>
      <c r="N35" s="8" t="s">
        <v>3</v>
      </c>
      <c r="O35" s="23">
        <f>VLOOKUP(N35,Parametros!$A$5:$B$8,2,0)</f>
        <v>0.8</v>
      </c>
      <c r="P35" s="23">
        <f t="shared" si="0"/>
        <v>0.84000000000000008</v>
      </c>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c r="XFB35" s="3"/>
      <c r="XFC35" s="3"/>
      <c r="XFD35" s="3"/>
    </row>
    <row r="36" spans="1:16384" ht="16.5" customHeight="1" x14ac:dyDescent="0.2">
      <c r="A36" s="9"/>
      <c r="B36" s="9"/>
      <c r="C36" s="7">
        <v>44705.292476851901</v>
      </c>
      <c r="D36" s="8" t="s">
        <v>5</v>
      </c>
      <c r="E36" s="23">
        <f>VLOOKUP(D36,Parametros!$A$5:$B$8,2,0)</f>
        <v>0.5</v>
      </c>
      <c r="F36" s="26" t="s">
        <v>3</v>
      </c>
      <c r="G36" s="23">
        <f>VLOOKUP(F36,Parametros!$A$5:$B$8,2,0)</f>
        <v>0.8</v>
      </c>
      <c r="H36" s="8" t="s">
        <v>3</v>
      </c>
      <c r="I36" s="23">
        <f>VLOOKUP(H36,Parametros!$A$5:$B$8,2,0)</f>
        <v>0.8</v>
      </c>
      <c r="J36" s="8" t="s">
        <v>3</v>
      </c>
      <c r="K36" s="23">
        <f>VLOOKUP(J36,Parametros!$A$5:$B$8,2,0)</f>
        <v>0.8</v>
      </c>
      <c r="L36" s="8" t="s">
        <v>8</v>
      </c>
      <c r="M36" s="23">
        <f>VLOOKUP(L36,Parametros!$A$11:$B$12,2,0)</f>
        <v>1</v>
      </c>
      <c r="N36" s="8" t="s">
        <v>3</v>
      </c>
      <c r="O36" s="23">
        <f>VLOOKUP(N36,Parametros!$A$5:$B$8,2,0)</f>
        <v>0.8</v>
      </c>
      <c r="P36" s="23">
        <f t="shared" si="0"/>
        <v>0.78</v>
      </c>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c r="XFB36" s="3"/>
      <c r="XFC36" s="3"/>
      <c r="XFD36" s="3"/>
    </row>
    <row r="37" spans="1:16384" ht="16.5" customHeight="1" x14ac:dyDescent="0.2">
      <c r="A37" s="9"/>
      <c r="B37" s="9"/>
      <c r="C37" s="7">
        <v>44705.356435185196</v>
      </c>
      <c r="D37" s="8" t="s">
        <v>4</v>
      </c>
      <c r="E37" s="23">
        <f>VLOOKUP(D37,Parametros!$A$5:$B$8,2,0)</f>
        <v>1</v>
      </c>
      <c r="F37" s="26" t="s">
        <v>4</v>
      </c>
      <c r="G37" s="23">
        <f>VLOOKUP(F37,Parametros!$A$5:$B$8,2,0)</f>
        <v>1</v>
      </c>
      <c r="H37" s="8" t="s">
        <v>4</v>
      </c>
      <c r="I37" s="23">
        <f>VLOOKUP(H37,Parametros!$A$5:$B$8,2,0)</f>
        <v>1</v>
      </c>
      <c r="J37" s="8" t="s">
        <v>4</v>
      </c>
      <c r="K37" s="23">
        <f>VLOOKUP(J37,Parametros!$A$5:$B$8,2,0)</f>
        <v>1</v>
      </c>
      <c r="L37" s="8" t="s">
        <v>8</v>
      </c>
      <c r="M37" s="23">
        <f>VLOOKUP(L37,Parametros!$A$11:$B$12,2,0)</f>
        <v>1</v>
      </c>
      <c r="N37" s="8" t="s">
        <v>4</v>
      </c>
      <c r="O37" s="23">
        <f>VLOOKUP(N37,Parametros!$A$5:$B$8,2,0)</f>
        <v>1</v>
      </c>
      <c r="P37" s="23">
        <f t="shared" si="0"/>
        <v>1</v>
      </c>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c r="XFD37" s="3"/>
    </row>
    <row r="38" spans="1:16384" ht="16.5" customHeight="1" x14ac:dyDescent="0.2">
      <c r="A38" s="9"/>
      <c r="B38" s="9"/>
      <c r="C38" s="7">
        <v>44705.766192129602</v>
      </c>
      <c r="D38" s="8" t="s">
        <v>3</v>
      </c>
      <c r="E38" s="23">
        <f>VLOOKUP(D38,Parametros!$A$5:$B$8,2,0)</f>
        <v>0.8</v>
      </c>
      <c r="F38" s="26" t="s">
        <v>3</v>
      </c>
      <c r="G38" s="23">
        <f>VLOOKUP(F38,Parametros!$A$5:$B$8,2,0)</f>
        <v>0.8</v>
      </c>
      <c r="H38" s="8" t="s">
        <v>3</v>
      </c>
      <c r="I38" s="23">
        <f>VLOOKUP(H38,Parametros!$A$5:$B$8,2,0)</f>
        <v>0.8</v>
      </c>
      <c r="J38" s="8" t="s">
        <v>3</v>
      </c>
      <c r="K38" s="23">
        <f>VLOOKUP(J38,Parametros!$A$5:$B$8,2,0)</f>
        <v>0.8</v>
      </c>
      <c r="L38" s="8" t="s">
        <v>9</v>
      </c>
      <c r="M38" s="23">
        <f>VLOOKUP(L38,Parametros!$A$11:$B$12,2,0)</f>
        <v>0.2</v>
      </c>
      <c r="N38" s="8" t="s">
        <v>3</v>
      </c>
      <c r="O38" s="23">
        <f>VLOOKUP(N38,Parametros!$A$5:$B$8,2,0)</f>
        <v>0.8</v>
      </c>
      <c r="P38" s="23">
        <f t="shared" si="0"/>
        <v>0.68</v>
      </c>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c r="XFD38" s="3"/>
    </row>
    <row r="39" spans="1:16384" ht="16.5" customHeight="1" x14ac:dyDescent="0.2">
      <c r="A39" s="9"/>
      <c r="B39" s="9"/>
      <c r="C39" s="7">
        <v>44706.735115740703</v>
      </c>
      <c r="D39" s="8" t="s">
        <v>5</v>
      </c>
      <c r="E39" s="23">
        <f>VLOOKUP(D39,Parametros!$A$5:$B$8,2,0)</f>
        <v>0.5</v>
      </c>
      <c r="F39" s="25" t="s">
        <v>5</v>
      </c>
      <c r="G39" s="23">
        <f>VLOOKUP(F39,Parametros!$A$5:$B$8,2,0)</f>
        <v>0.5</v>
      </c>
      <c r="H39" s="8" t="s">
        <v>5</v>
      </c>
      <c r="I39" s="23">
        <f>VLOOKUP(H39,Parametros!$A$5:$B$8,2,0)</f>
        <v>0.5</v>
      </c>
      <c r="J39" s="8" t="s">
        <v>5</v>
      </c>
      <c r="K39" s="23">
        <f>VLOOKUP(J39,Parametros!$A$5:$B$8,2,0)</f>
        <v>0.5</v>
      </c>
      <c r="L39" s="8" t="s">
        <v>9</v>
      </c>
      <c r="M39" s="23">
        <f>VLOOKUP(L39,Parametros!$A$11:$B$12,2,0)</f>
        <v>0.2</v>
      </c>
      <c r="N39" s="8" t="s">
        <v>5</v>
      </c>
      <c r="O39" s="23">
        <f>VLOOKUP(N39,Parametros!$A$5:$B$8,2,0)</f>
        <v>0.5</v>
      </c>
      <c r="P39" s="23">
        <f t="shared" si="0"/>
        <v>0.44000000000000006</v>
      </c>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c r="XFD39" s="3"/>
    </row>
    <row r="40" spans="1:16384" ht="16.5" customHeight="1" x14ac:dyDescent="0.2">
      <c r="A40" s="9"/>
      <c r="B40" s="9"/>
      <c r="C40" s="7">
        <v>44714.714375000003</v>
      </c>
      <c r="D40" s="8" t="s">
        <v>3</v>
      </c>
      <c r="E40" s="23">
        <f>VLOOKUP(D40,Parametros!$A$5:$B$8,2,0)</f>
        <v>0.8</v>
      </c>
      <c r="F40" s="26" t="s">
        <v>3</v>
      </c>
      <c r="G40" s="23">
        <f>VLOOKUP(F40,Parametros!$A$5:$B$8,2,0)</f>
        <v>0.8</v>
      </c>
      <c r="H40" s="8" t="s">
        <v>3</v>
      </c>
      <c r="I40" s="23">
        <f>VLOOKUP(H40,Parametros!$A$5:$B$8,2,0)</f>
        <v>0.8</v>
      </c>
      <c r="J40" s="8" t="s">
        <v>3</v>
      </c>
      <c r="K40" s="23">
        <f>VLOOKUP(J40,Parametros!$A$5:$B$8,2,0)</f>
        <v>0.8</v>
      </c>
      <c r="L40" s="8" t="s">
        <v>8</v>
      </c>
      <c r="M40" s="23">
        <f>VLOOKUP(L40,Parametros!$A$11:$B$12,2,0)</f>
        <v>1</v>
      </c>
      <c r="N40" s="8" t="s">
        <v>4</v>
      </c>
      <c r="O40" s="23">
        <f>VLOOKUP(N40,Parametros!$A$5:$B$8,2,0)</f>
        <v>1</v>
      </c>
      <c r="P40" s="23">
        <f t="shared" si="0"/>
        <v>0.88000000000000012</v>
      </c>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c r="XFD40" s="3"/>
    </row>
    <row r="41" spans="1:16384" ht="16.5" customHeight="1" x14ac:dyDescent="0.2">
      <c r="A41" s="9"/>
      <c r="B41" s="9"/>
      <c r="C41" s="7">
        <v>44714.715381944399</v>
      </c>
      <c r="D41" s="8" t="s">
        <v>5</v>
      </c>
      <c r="E41" s="23">
        <f>VLOOKUP(D41,Parametros!$A$5:$B$8,2,0)</f>
        <v>0.5</v>
      </c>
      <c r="F41" s="26" t="s">
        <v>17</v>
      </c>
      <c r="G41" s="23">
        <f>VLOOKUP(F41,Parametros!$A$5:$B$8,2,0)</f>
        <v>0.8</v>
      </c>
      <c r="H41" s="8" t="s">
        <v>3</v>
      </c>
      <c r="I41" s="23">
        <f>VLOOKUP(H41,Parametros!$A$5:$B$8,2,0)</f>
        <v>0.8</v>
      </c>
      <c r="J41" s="8" t="s">
        <v>4</v>
      </c>
      <c r="K41" s="23">
        <f>VLOOKUP(J41,Parametros!$A$5:$B$8,2,0)</f>
        <v>1</v>
      </c>
      <c r="L41" s="8" t="s">
        <v>8</v>
      </c>
      <c r="M41" s="23">
        <f>VLOOKUP(L41,Parametros!$A$11:$B$12,2,0)</f>
        <v>1</v>
      </c>
      <c r="N41" s="8" t="s">
        <v>4</v>
      </c>
      <c r="O41" s="23">
        <f>VLOOKUP(N41,Parametros!$A$5:$B$8,2,0)</f>
        <v>1</v>
      </c>
      <c r="P41" s="23">
        <f t="shared" si="0"/>
        <v>0.86</v>
      </c>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c r="XFD41" s="3"/>
    </row>
    <row r="42" spans="1:16384" ht="16.5" customHeight="1" x14ac:dyDescent="0.2">
      <c r="A42" s="4"/>
      <c r="B42" s="4"/>
      <c r="C42" s="7">
        <v>44715.7504976852</v>
      </c>
      <c r="D42" s="8" t="s">
        <v>4</v>
      </c>
      <c r="E42" s="23">
        <f>VLOOKUP(D42,Parametros!$A$5:$B$8,2,0)</f>
        <v>1</v>
      </c>
      <c r="F42" s="26" t="s">
        <v>3</v>
      </c>
      <c r="G42" s="23">
        <f>VLOOKUP(F42,Parametros!$A$5:$B$8,2,0)</f>
        <v>0.8</v>
      </c>
      <c r="H42" s="8" t="s">
        <v>4</v>
      </c>
      <c r="I42" s="23">
        <f>VLOOKUP(H42,Parametros!$A$5:$B$8,2,0)</f>
        <v>1</v>
      </c>
      <c r="J42" s="8" t="s">
        <v>4</v>
      </c>
      <c r="K42" s="23">
        <f>VLOOKUP(J42,Parametros!$A$5:$B$8,2,0)</f>
        <v>1</v>
      </c>
      <c r="L42" s="8" t="s">
        <v>8</v>
      </c>
      <c r="M42" s="23">
        <f>VLOOKUP(L42,Parametros!$A$11:$B$12,2,0)</f>
        <v>1</v>
      </c>
      <c r="N42" s="8" t="s">
        <v>4</v>
      </c>
      <c r="O42" s="23">
        <f>VLOOKUP(N42,Parametros!$A$5:$B$8,2,0)</f>
        <v>1</v>
      </c>
      <c r="P42" s="23">
        <f t="shared" si="0"/>
        <v>1</v>
      </c>
    </row>
    <row r="43" spans="1:16384" ht="16.5" customHeight="1" x14ac:dyDescent="0.2">
      <c r="A43" s="4"/>
      <c r="B43" s="4"/>
      <c r="C43" s="7">
        <v>44716.873414351903</v>
      </c>
      <c r="D43" s="8" t="s">
        <v>3</v>
      </c>
      <c r="E43" s="23">
        <f>VLOOKUP(D43,Parametros!$A$5:$B$8,2,0)</f>
        <v>0.8</v>
      </c>
      <c r="F43" s="26" t="s">
        <v>3</v>
      </c>
      <c r="G43" s="23">
        <f>VLOOKUP(F43,Parametros!$A$5:$B$8,2,0)</f>
        <v>0.8</v>
      </c>
      <c r="H43" s="8" t="s">
        <v>3</v>
      </c>
      <c r="I43" s="23">
        <f>VLOOKUP(H43,Parametros!$A$5:$B$8,2,0)</f>
        <v>0.8</v>
      </c>
      <c r="J43" s="8" t="s">
        <v>4</v>
      </c>
      <c r="K43" s="23">
        <f>VLOOKUP(J43,Parametros!$A$5:$B$8,2,0)</f>
        <v>1</v>
      </c>
      <c r="L43" s="8" t="s">
        <v>8</v>
      </c>
      <c r="M43" s="23">
        <f>VLOOKUP(L43,Parametros!$A$11:$B$12,2,0)</f>
        <v>1</v>
      </c>
      <c r="N43" s="8" t="s">
        <v>3</v>
      </c>
      <c r="O43" s="23">
        <f>VLOOKUP(N43,Parametros!$A$5:$B$8,2,0)</f>
        <v>0.8</v>
      </c>
      <c r="P43" s="23">
        <f t="shared" si="0"/>
        <v>0.88000000000000012</v>
      </c>
    </row>
    <row r="44" spans="1:16384" ht="16.5" customHeight="1" x14ac:dyDescent="0.2">
      <c r="A44" s="4"/>
      <c r="B44" s="4"/>
      <c r="C44" s="7">
        <v>44716.874710648102</v>
      </c>
      <c r="D44" s="8" t="s">
        <v>4</v>
      </c>
      <c r="E44" s="23">
        <f>VLOOKUP(D44,Parametros!$A$5:$B$8,2,0)</f>
        <v>1</v>
      </c>
      <c r="F44" s="26" t="s">
        <v>4</v>
      </c>
      <c r="G44" s="23">
        <f>VLOOKUP(F44,Parametros!$A$5:$B$8,2,0)</f>
        <v>1</v>
      </c>
      <c r="H44" s="8" t="s">
        <v>4</v>
      </c>
      <c r="I44" s="23">
        <f>VLOOKUP(H44,Parametros!$A$5:$B$8,2,0)</f>
        <v>1</v>
      </c>
      <c r="J44" s="8" t="s">
        <v>4</v>
      </c>
      <c r="K44" s="23">
        <f>VLOOKUP(J44,Parametros!$A$5:$B$8,2,0)</f>
        <v>1</v>
      </c>
      <c r="L44" s="8" t="s">
        <v>8</v>
      </c>
      <c r="M44" s="23">
        <f>VLOOKUP(L44,Parametros!$A$11:$B$12,2,0)</f>
        <v>1</v>
      </c>
      <c r="N44" s="8" t="s">
        <v>4</v>
      </c>
      <c r="O44" s="23">
        <f>VLOOKUP(N44,Parametros!$A$5:$B$8,2,0)</f>
        <v>1</v>
      </c>
      <c r="P44" s="23">
        <f t="shared" si="0"/>
        <v>1</v>
      </c>
    </row>
    <row r="45" spans="1:16384" ht="16.5" customHeight="1" x14ac:dyDescent="0.2">
      <c r="A45" s="4"/>
      <c r="B45" s="4"/>
      <c r="C45" s="7">
        <v>44736.705162036997</v>
      </c>
      <c r="D45" s="8" t="s">
        <v>4</v>
      </c>
      <c r="E45" s="23">
        <f>VLOOKUP(D45,Parametros!$A$5:$B$8,2,0)</f>
        <v>1</v>
      </c>
      <c r="F45" s="26" t="s">
        <v>3</v>
      </c>
      <c r="G45" s="23">
        <f>VLOOKUP(F45,Parametros!$A$5:$B$8,2,0)</f>
        <v>0.8</v>
      </c>
      <c r="H45" s="8" t="s">
        <v>4</v>
      </c>
      <c r="I45" s="23">
        <f>VLOOKUP(H45,Parametros!$A$5:$B$8,2,0)</f>
        <v>1</v>
      </c>
      <c r="J45" s="8" t="s">
        <v>3</v>
      </c>
      <c r="K45" s="23">
        <f>VLOOKUP(J45,Parametros!$A$5:$B$8,2,0)</f>
        <v>0.8</v>
      </c>
      <c r="L45" s="8" t="s">
        <v>8</v>
      </c>
      <c r="M45" s="23">
        <f>VLOOKUP(L45,Parametros!$A$11:$B$12,2,0)</f>
        <v>1</v>
      </c>
      <c r="N45" s="8" t="s">
        <v>4</v>
      </c>
      <c r="O45" s="23">
        <f>VLOOKUP(N45,Parametros!$A$5:$B$8,2,0)</f>
        <v>1</v>
      </c>
      <c r="P45" s="23">
        <f t="shared" si="0"/>
        <v>0.96</v>
      </c>
    </row>
    <row r="46" spans="1:16384" ht="16.5" customHeight="1" x14ac:dyDescent="0.2">
      <c r="A46" s="4"/>
      <c r="B46" s="4"/>
      <c r="C46" s="7">
        <v>44736.706006944398</v>
      </c>
      <c r="D46" s="8" t="s">
        <v>5</v>
      </c>
      <c r="E46" s="23">
        <f>VLOOKUP(D46,Parametros!$A$5:$B$8,2,0)</f>
        <v>0.5</v>
      </c>
      <c r="F46" s="26" t="s">
        <v>3</v>
      </c>
      <c r="G46" s="23">
        <f>VLOOKUP(F46,Parametros!$A$5:$B$8,2,0)</f>
        <v>0.8</v>
      </c>
      <c r="H46" s="8" t="s">
        <v>4</v>
      </c>
      <c r="I46" s="23">
        <f>VLOOKUP(H46,Parametros!$A$5:$B$8,2,0)</f>
        <v>1</v>
      </c>
      <c r="J46" s="8" t="s">
        <v>4</v>
      </c>
      <c r="K46" s="23">
        <f>VLOOKUP(J46,Parametros!$A$5:$B$8,2,0)</f>
        <v>1</v>
      </c>
      <c r="L46" s="8" t="s">
        <v>8</v>
      </c>
      <c r="M46" s="23">
        <f>VLOOKUP(L46,Parametros!$A$11:$B$12,2,0)</f>
        <v>1</v>
      </c>
      <c r="N46" s="8" t="s">
        <v>4</v>
      </c>
      <c r="O46" s="23">
        <f>VLOOKUP(N46,Parametros!$A$5:$B$8,2,0)</f>
        <v>1</v>
      </c>
      <c r="P46" s="23">
        <f t="shared" si="0"/>
        <v>0.9</v>
      </c>
    </row>
    <row r="47" spans="1:16384" ht="16.5" customHeight="1" x14ac:dyDescent="0.2">
      <c r="A47" s="4"/>
      <c r="B47" s="4"/>
      <c r="C47" s="7">
        <v>44742.828680555598</v>
      </c>
      <c r="D47" s="8" t="s">
        <v>3</v>
      </c>
      <c r="E47" s="23">
        <f>VLOOKUP(D47,Parametros!$A$5:$B$8,2,0)</f>
        <v>0.8</v>
      </c>
      <c r="F47" s="26" t="s">
        <v>4</v>
      </c>
      <c r="G47" s="23">
        <f>VLOOKUP(F47,Parametros!$A$5:$B$8,2,0)</f>
        <v>1</v>
      </c>
      <c r="H47" s="8" t="s">
        <v>3</v>
      </c>
      <c r="I47" s="23">
        <f>VLOOKUP(H47,Parametros!$A$5:$B$8,2,0)</f>
        <v>0.8</v>
      </c>
      <c r="J47" s="8" t="s">
        <v>4</v>
      </c>
      <c r="K47" s="23">
        <f>VLOOKUP(J47,Parametros!$A$5:$B$8,2,0)</f>
        <v>1</v>
      </c>
      <c r="L47" s="8" t="s">
        <v>8</v>
      </c>
      <c r="M47" s="23">
        <f>VLOOKUP(L47,Parametros!$A$11:$B$12,2,0)</f>
        <v>1</v>
      </c>
      <c r="N47" s="8" t="s">
        <v>3</v>
      </c>
      <c r="O47" s="23">
        <f>VLOOKUP(N47,Parametros!$A$5:$B$8,2,0)</f>
        <v>0.8</v>
      </c>
      <c r="P47" s="23">
        <f t="shared" si="0"/>
        <v>0.88000000000000012</v>
      </c>
    </row>
    <row r="48" spans="1:16384" ht="16.5" customHeight="1" x14ac:dyDescent="0.2">
      <c r="A48" s="4"/>
      <c r="B48" s="4"/>
      <c r="C48" s="7">
        <v>44742.830081018503</v>
      </c>
      <c r="D48" s="8" t="s">
        <v>5</v>
      </c>
      <c r="E48" s="23">
        <f>VLOOKUP(D48,Parametros!$A$5:$B$8,2,0)</f>
        <v>0.5</v>
      </c>
      <c r="F48" s="26" t="s">
        <v>3</v>
      </c>
      <c r="G48" s="23">
        <f>VLOOKUP(F48,Parametros!$A$5:$B$8,2,0)</f>
        <v>0.8</v>
      </c>
      <c r="H48" s="8" t="s">
        <v>3</v>
      </c>
      <c r="I48" s="23">
        <f>VLOOKUP(H48,Parametros!$A$5:$B$8,2,0)</f>
        <v>0.8</v>
      </c>
      <c r="J48" s="8" t="s">
        <v>3</v>
      </c>
      <c r="K48" s="23">
        <f>VLOOKUP(J48,Parametros!$A$5:$B$8,2,0)</f>
        <v>0.8</v>
      </c>
      <c r="L48" s="8" t="s">
        <v>8</v>
      </c>
      <c r="M48" s="23">
        <f>VLOOKUP(L48,Parametros!$A$11:$B$12,2,0)</f>
        <v>1</v>
      </c>
      <c r="N48" s="8" t="s">
        <v>3</v>
      </c>
      <c r="O48" s="23">
        <f>VLOOKUP(N48,Parametros!$A$5:$B$8,2,0)</f>
        <v>0.8</v>
      </c>
      <c r="P48" s="23">
        <f t="shared" si="0"/>
        <v>0.78</v>
      </c>
    </row>
    <row r="49" spans="1:17" ht="16.5" customHeight="1" x14ac:dyDescent="0.2">
      <c r="A49" s="4"/>
      <c r="B49" s="4"/>
      <c r="C49" s="7">
        <v>44742.833055555602</v>
      </c>
      <c r="D49" s="8" t="s">
        <v>2</v>
      </c>
      <c r="E49" s="23">
        <f>VLOOKUP(D49,Parametros!$A$5:$B$8,2,0)</f>
        <v>0.2</v>
      </c>
      <c r="F49" s="26" t="s">
        <v>3</v>
      </c>
      <c r="G49" s="23">
        <f>VLOOKUP(F49,Parametros!$A$5:$B$8,2,0)</f>
        <v>0.8</v>
      </c>
      <c r="H49" s="8" t="s">
        <v>3</v>
      </c>
      <c r="I49" s="23">
        <f>VLOOKUP(H49,Parametros!$A$5:$B$8,2,0)</f>
        <v>0.8</v>
      </c>
      <c r="J49" s="8" t="s">
        <v>3</v>
      </c>
      <c r="K49" s="23">
        <f>VLOOKUP(J49,Parametros!$A$5:$B$8,2,0)</f>
        <v>0.8</v>
      </c>
      <c r="L49" s="8" t="s">
        <v>8</v>
      </c>
      <c r="M49" s="23">
        <f>VLOOKUP(L49,Parametros!$A$11:$B$12,2,0)</f>
        <v>1</v>
      </c>
      <c r="N49" s="8" t="s">
        <v>4</v>
      </c>
      <c r="O49" s="23">
        <f>VLOOKUP(N49,Parametros!$A$5:$B$8,2,0)</f>
        <v>1</v>
      </c>
      <c r="P49" s="23">
        <f t="shared" si="0"/>
        <v>0.76</v>
      </c>
    </row>
    <row r="50" spans="1:17" ht="16.5" customHeight="1" x14ac:dyDescent="0.25">
      <c r="A50" s="4"/>
      <c r="B50" s="4"/>
      <c r="C50" s="7"/>
      <c r="D50" s="8"/>
      <c r="E50" s="24">
        <f>AVERAGE(E5:E49)</f>
        <v>0.76222222222222247</v>
      </c>
      <c r="F50" s="24"/>
      <c r="G50" s="24">
        <f>AVERAGE(G5:G49)</f>
        <v>0.86444444444444424</v>
      </c>
      <c r="H50" s="8"/>
      <c r="I50" s="24">
        <f>AVERAGE(I5:I49)</f>
        <v>0.86444444444444424</v>
      </c>
      <c r="J50" s="8"/>
      <c r="K50" s="24">
        <f>AVERAGE(K5:K49)</f>
        <v>0.9</v>
      </c>
      <c r="L50" s="8"/>
      <c r="M50" s="24">
        <f>AVERAGE(M5:M49)</f>
        <v>0.94666666666666688</v>
      </c>
      <c r="N50" s="8"/>
      <c r="O50" s="24">
        <f>AVERAGE(O5:O49)</f>
        <v>0.87555555555555542</v>
      </c>
      <c r="P50" s="24">
        <f>AVERAGE(P5:P49)</f>
        <v>0.86977777777777798</v>
      </c>
    </row>
    <row r="51" spans="1:17" ht="15.75" customHeight="1" x14ac:dyDescent="0.2">
      <c r="D51" s="2"/>
      <c r="E51" s="2"/>
      <c r="F51" s="2"/>
      <c r="G51" s="2"/>
      <c r="H51" s="2"/>
      <c r="I51" s="2"/>
      <c r="J51" s="2"/>
      <c r="K51" s="2"/>
      <c r="L51" s="2"/>
      <c r="M51" s="2"/>
      <c r="N51" s="2"/>
      <c r="O51" s="2"/>
      <c r="P51" s="2"/>
      <c r="Q51" s="2"/>
    </row>
    <row r="52" spans="1:17" ht="17.25" customHeight="1" thickBot="1" x14ac:dyDescent="0.25">
      <c r="C52" s="2"/>
      <c r="D52" s="2"/>
      <c r="E52" s="2"/>
      <c r="F52" s="2"/>
      <c r="G52" s="2"/>
      <c r="H52" s="2"/>
      <c r="I52" s="2"/>
      <c r="J52" s="2"/>
      <c r="K52" s="2"/>
      <c r="L52" s="2"/>
      <c r="M52" s="2"/>
      <c r="N52" s="2"/>
      <c r="O52" s="2"/>
      <c r="P52" s="2"/>
      <c r="Q52" s="2"/>
    </row>
    <row r="53" spans="1:17" ht="75.75" customHeight="1" x14ac:dyDescent="0.2">
      <c r="C53" s="30" t="s">
        <v>18</v>
      </c>
      <c r="D53" s="31"/>
      <c r="E53" s="31"/>
      <c r="F53" s="31"/>
      <c r="G53" s="31"/>
      <c r="H53" s="31"/>
      <c r="I53" s="31"/>
      <c r="J53" s="31"/>
      <c r="K53" s="31"/>
      <c r="L53" s="31"/>
      <c r="M53" s="31"/>
      <c r="N53" s="32"/>
      <c r="O53" s="2"/>
      <c r="P53" s="2"/>
      <c r="Q53" s="2"/>
    </row>
    <row r="54" spans="1:17" ht="63" customHeight="1" x14ac:dyDescent="0.2">
      <c r="C54" s="33"/>
      <c r="D54" s="34"/>
      <c r="E54" s="34"/>
      <c r="F54" s="34"/>
      <c r="G54" s="34"/>
      <c r="H54" s="34"/>
      <c r="I54" s="34"/>
      <c r="J54" s="34"/>
      <c r="K54" s="34"/>
      <c r="L54" s="34"/>
      <c r="M54" s="34"/>
      <c r="N54" s="35"/>
      <c r="O54" s="2"/>
      <c r="P54" s="2"/>
      <c r="Q54" s="2"/>
    </row>
    <row r="55" spans="1:17" ht="64.5" customHeight="1" x14ac:dyDescent="0.2">
      <c r="C55" s="33"/>
      <c r="D55" s="34"/>
      <c r="E55" s="34"/>
      <c r="F55" s="34"/>
      <c r="G55" s="34"/>
      <c r="H55" s="34"/>
      <c r="I55" s="34"/>
      <c r="J55" s="34"/>
      <c r="K55" s="34"/>
      <c r="L55" s="34"/>
      <c r="M55" s="34"/>
      <c r="N55" s="35"/>
      <c r="O55" s="2"/>
      <c r="P55" s="2"/>
      <c r="Q55" s="2"/>
    </row>
    <row r="56" spans="1:17" ht="90.75" customHeight="1" x14ac:dyDescent="0.2">
      <c r="C56" s="33"/>
      <c r="D56" s="34"/>
      <c r="E56" s="34"/>
      <c r="F56" s="34"/>
      <c r="G56" s="34"/>
      <c r="H56" s="34"/>
      <c r="I56" s="34"/>
      <c r="J56" s="34"/>
      <c r="K56" s="34"/>
      <c r="L56" s="34"/>
      <c r="M56" s="34"/>
      <c r="N56" s="35"/>
      <c r="O56" s="2"/>
      <c r="P56" s="2"/>
      <c r="Q56" s="2"/>
    </row>
    <row r="57" spans="1:17" ht="409.5" customHeight="1" thickBot="1" x14ac:dyDescent="0.25">
      <c r="C57" s="36"/>
      <c r="D57" s="37"/>
      <c r="E57" s="37"/>
      <c r="F57" s="37"/>
      <c r="G57" s="37"/>
      <c r="H57" s="37"/>
      <c r="I57" s="37"/>
      <c r="J57" s="37"/>
      <c r="K57" s="37"/>
      <c r="L57" s="37"/>
      <c r="M57" s="37"/>
      <c r="N57" s="38"/>
      <c r="O57" s="2"/>
      <c r="P57" s="2"/>
      <c r="Q57" s="2"/>
    </row>
    <row r="59" spans="1:17" ht="15.75" customHeight="1" x14ac:dyDescent="0.2">
      <c r="C59" s="20"/>
      <c r="D59" s="20"/>
      <c r="E59" s="20"/>
      <c r="F59" s="20"/>
      <c r="G59" s="20"/>
      <c r="H59" s="21"/>
      <c r="I59" s="21"/>
    </row>
    <row r="60" spans="1:17" ht="55.5" customHeight="1" x14ac:dyDescent="0.2">
      <c r="C60" s="22"/>
      <c r="D60" s="22"/>
    </row>
    <row r="61" spans="1:17" ht="36" customHeight="1" x14ac:dyDescent="0.2">
      <c r="C61" s="22"/>
      <c r="D61" s="22"/>
      <c r="E61" s="22"/>
      <c r="F61" s="22"/>
      <c r="G61" s="22"/>
    </row>
    <row r="62" spans="1:17" ht="15.75" customHeight="1" x14ac:dyDescent="0.2">
      <c r="C62" s="22"/>
      <c r="D62" s="22"/>
      <c r="E62" s="22"/>
      <c r="F62" s="22"/>
      <c r="G62" s="22"/>
    </row>
    <row r="63" spans="1:17" ht="15.75" customHeight="1" x14ac:dyDescent="0.2">
      <c r="C63" s="22"/>
      <c r="D63" s="22"/>
      <c r="E63" s="22"/>
      <c r="F63" s="22"/>
      <c r="G63" s="22"/>
    </row>
    <row r="64" spans="1:17" ht="15.75" customHeight="1" x14ac:dyDescent="0.2">
      <c r="C64" s="22"/>
      <c r="D64" s="22"/>
      <c r="E64" s="22"/>
      <c r="F64" s="22"/>
      <c r="G64" s="22"/>
    </row>
    <row r="65" spans="3:7" ht="15.75" customHeight="1" x14ac:dyDescent="0.2">
      <c r="C65" s="22"/>
      <c r="D65" s="22"/>
      <c r="E65" s="22"/>
      <c r="F65" s="22"/>
      <c r="G65" s="22"/>
    </row>
    <row r="66" spans="3:7" ht="15.75" customHeight="1" x14ac:dyDescent="0.2">
      <c r="C66" s="22"/>
      <c r="D66" s="22"/>
      <c r="E66" s="22"/>
      <c r="F66" s="22"/>
      <c r="G66" s="22"/>
    </row>
    <row r="67" spans="3:7" ht="15.75" customHeight="1" x14ac:dyDescent="0.2">
      <c r="C67" s="22"/>
      <c r="D67" s="22"/>
      <c r="E67" s="22"/>
      <c r="F67" s="22"/>
      <c r="G67" s="22"/>
    </row>
    <row r="68" spans="3:7" ht="77.25" customHeight="1" x14ac:dyDescent="0.2">
      <c r="C68" s="22"/>
      <c r="D68" s="22"/>
      <c r="E68" s="22"/>
      <c r="F68" s="22"/>
      <c r="G68" s="22"/>
    </row>
  </sheetData>
  <mergeCells count="2">
    <mergeCell ref="C2:N2"/>
    <mergeCell ref="C53:N57"/>
  </mergeCells>
  <printOptions horizontalCentered="1" gridLines="1"/>
  <pageMargins left="0.70866141732283472" right="0.70866141732283472" top="0.74803149606299213" bottom="0.74803149606299213" header="0" footer="0"/>
  <pageSetup paperSize="5" scale="55"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Parametros</vt:lpstr>
      <vt:lpstr>Segundo Trimestre 2022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Cruz Montoya</dc:creator>
  <cp:lastModifiedBy>Paula Andrea Poveda Gonzalez</cp:lastModifiedBy>
  <cp:lastPrinted>2022-07-18T17:07:22Z</cp:lastPrinted>
  <dcterms:created xsi:type="dcterms:W3CDTF">2021-09-03T16:28:58Z</dcterms:created>
  <dcterms:modified xsi:type="dcterms:W3CDTF">2022-08-04T14:14:36Z</dcterms:modified>
</cp:coreProperties>
</file>