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71.08 Planeacion Estrategica Sectorial\2020\04 Documento Plan Estratégico Sectorial\07 Versión PES 05\"/>
    </mc:Choice>
  </mc:AlternateContent>
  <bookViews>
    <workbookView xWindow="360" yWindow="270" windowWidth="14940" windowHeight="9150"/>
  </bookViews>
  <sheets>
    <sheet name="Indicadores PES" sheetId="1" r:id="rId1"/>
    <sheet name="Hoja1" sheetId="14" state="hidden" r:id="rId2"/>
  </sheets>
  <externalReferences>
    <externalReference r:id="rId3"/>
  </externalReferences>
  <definedNames>
    <definedName name="_Emprendimiento">Hoja1!$P$3:$P$19</definedName>
    <definedName name="_Equidad">Hoja1!$Q$3:$Q$19</definedName>
    <definedName name="_xlnm._FilterDatabase" localSheetId="0" hidden="1">'Indicadores PES'!$A$4:$AD$255</definedName>
    <definedName name="_Legalidad">Hoja1!$O$3:$O$19</definedName>
    <definedName name="_Pacto_por_el_transporte_y_la_logística">Hoja1!$E$3:$E$6</definedName>
    <definedName name="_Pacto_por_la_Ciencia_la_Tecnología_y_la_Innovación">Hoja1!$M$3:$M$7</definedName>
    <definedName name="_Pacto_por_la_construcción_de_paz">Hoja1!$F$3:$F$6</definedName>
    <definedName name="_Pacto_por_la_Descentralización">Hoja1!$D$3:$D$16</definedName>
    <definedName name="_Pacto_por_la_equidad_de_las_mujeres">Hoja1!$G$3:$G$13</definedName>
    <definedName name="_Pacto_por_la_equidad_de_oportunidades">Hoja1!$J$3:$J$16</definedName>
    <definedName name="_Pacto_por_la_inclusión_de_todas_las_personas_con_discapacidad">Hoja1!$K$3:$K$13</definedName>
    <definedName name="_Pacto_por_la_protección_y_promoción">Hoja1!$L$3:$L$7</definedName>
    <definedName name="_Pacto_por_la_Sostenibilidad">Hoja1!$C$3:$C$15</definedName>
    <definedName name="_Pacto_por_la_Transformación_digítal_de_Colombia">Hoja1!$I$3:$I$9</definedName>
    <definedName name="_Pacto_por_una_gestión_pública_efectiva">Hoja1!$H$3:$H$8</definedName>
    <definedName name="_Pacto_Región_Océanos">Hoja1!$N$3:$N$5</definedName>
    <definedName name="_xlnm.Print_Area" localSheetId="0">'Indicadores PES'!$B$3:$O$254</definedName>
    <definedName name="Dimensión_Operativa_Modelo_Integrado_de_Planeación_y_Gestión">'[1]Hoja2 2020'!$D$23:$D$29</definedName>
    <definedName name="Objetivos_Institucionales">'[1]Hoja1 2020'!#REF!</definedName>
    <definedName name="Pactos">Hoja1!$B$3:$B$17</definedName>
    <definedName name="Politicas">'[1]Hoja1 2020'!#REF!</definedName>
    <definedName name="_xlnm.Print_Titles" localSheetId="0">'Indicadores PES'!$3:$4</definedName>
    <definedName name="UNIDADES">'[1]Hoja1 2020'!$C$2:$C$10</definedName>
    <definedName name="Z_41437E70_DD6A_4446_A876_71F85A4E0519_.wvu.FilterData" localSheetId="0" hidden="1">'Indicadores PES'!$A$4:$L$208</definedName>
    <definedName name="Z_A5E9040F_B5BC_44A4_B173_1BE0B10F6DC3_.wvu.FilterData" localSheetId="0" hidden="1">'Indicadores PES'!$A$4:$L$208</definedName>
    <definedName name="Z_C0742460_9DC3_47D1_AB62_E1EDE2D943DD_.wvu.FilterData" localSheetId="0" hidden="1">'Indicadores PES'!$A$4:$L$208</definedName>
    <definedName name="Z_E7D7E319_07D3_4657_8281_8E9CC8AB81F4_.wvu.FilterData" localSheetId="0" hidden="1">'Indicadores PES'!$A$4:$L$208</definedName>
    <definedName name="Z_EB5E099D_0C64_4B89_98F6_3F0ABA69CBD5_.wvu.FilterData" localSheetId="0" hidden="1">'Indicadores PES'!$A$4:$L$208</definedName>
  </definedNames>
  <calcPr calcId="162913"/>
  <customWorkbookViews>
    <customWorkbookView name="Javier Andrés Patarroyo Villalba - Vista personalizada" guid="{E7D7E319-07D3-4657-8281-8E9CC8AB81F4}" mergeInterval="0" personalView="1" maximized="1" xWindow="-8" yWindow="-8" windowWidth="1936" windowHeight="1056" activeSheetId="1"/>
    <customWorkbookView name="María del Rocio Lesmes Rubio - Vista personalizada" guid="{C0742460-9DC3-47D1-AB62-E1EDE2D943DD}" mergeInterval="0" personalView="1" maximized="1" xWindow="-8" yWindow="-8" windowWidth="1936" windowHeight="1056" activeSheetId="6"/>
    <customWorkbookView name="Pedro Pablo Ariza Castillo - Vista personalizada" guid="{A5E9040F-B5BC-44A4-B173-1BE0B10F6DC3}" mergeInterval="0" personalView="1" maximized="1" xWindow="1912" yWindow="-8" windowWidth="1296" windowHeight="1000" activeSheetId="1"/>
    <customWorkbookView name="Niry Yovana Andrade Tamayo - Vista personalizada" guid="{41437E70-DD6A-4446-A876-71F85A4E0519}" mergeInterval="0" personalView="1" maximized="1" xWindow="-8" yWindow="-8" windowWidth="1936" windowHeight="1056" activeSheetId="1"/>
    <customWorkbookView name="Javier Sanabria Salazar - Vista personalizada" guid="{EB5E099D-0C64-4B89-98F6-3F0ABA69CBD5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K113" i="1" l="1"/>
  <c r="K225" i="1"/>
  <c r="K252" i="1"/>
  <c r="K119" i="1"/>
  <c r="L198" i="1"/>
  <c r="M198" i="1"/>
  <c r="N198" i="1"/>
  <c r="O198" i="1"/>
  <c r="K127" i="1"/>
  <c r="O120" i="1"/>
  <c r="M120" i="1"/>
  <c r="N120" i="1"/>
  <c r="L120" i="1"/>
  <c r="K251" i="1"/>
  <c r="K250" i="1"/>
  <c r="K246" i="1"/>
  <c r="K245" i="1"/>
  <c r="K244" i="1"/>
  <c r="K240" i="1"/>
  <c r="K239" i="1"/>
  <c r="K238" i="1"/>
  <c r="K236" i="1"/>
  <c r="K235" i="1"/>
  <c r="K234" i="1"/>
  <c r="K231" i="1"/>
  <c r="K232" i="1"/>
  <c r="K230" i="1"/>
  <c r="K229" i="1"/>
  <c r="K228" i="1"/>
  <c r="K237" i="1"/>
  <c r="K227" i="1"/>
  <c r="K224" i="1"/>
  <c r="K226" i="1"/>
  <c r="K211" i="1"/>
  <c r="K215" i="1"/>
  <c r="K216" i="1"/>
  <c r="K220" i="1"/>
  <c r="K221" i="1"/>
  <c r="K223" i="1"/>
  <c r="K49" i="1"/>
  <c r="K26" i="1"/>
  <c r="K106" i="1"/>
  <c r="K94" i="1"/>
  <c r="K41" i="1"/>
  <c r="K40" i="1"/>
  <c r="K99" i="1"/>
  <c r="L12" i="1"/>
  <c r="M12" i="1"/>
  <c r="N12" i="1"/>
  <c r="O12" i="1"/>
  <c r="K7" i="1"/>
  <c r="K8" i="1"/>
  <c r="K9" i="1"/>
  <c r="K10" i="1"/>
  <c r="K11" i="1"/>
  <c r="K6" i="1"/>
  <c r="M5" i="1"/>
  <c r="N5" i="1"/>
  <c r="O5" i="1"/>
  <c r="L5" i="1"/>
  <c r="K139" i="1"/>
  <c r="K140" i="1"/>
  <c r="K141" i="1"/>
  <c r="K142" i="1"/>
  <c r="K143" i="1"/>
  <c r="K138" i="1"/>
  <c r="M137" i="1"/>
  <c r="N137" i="1"/>
  <c r="O137" i="1"/>
  <c r="L137" i="1"/>
  <c r="L165" i="1"/>
  <c r="M165" i="1"/>
  <c r="N165" i="1"/>
  <c r="O165" i="1"/>
  <c r="K171" i="1"/>
  <c r="M158" i="1"/>
  <c r="N158" i="1"/>
  <c r="O158" i="1"/>
  <c r="L158" i="1"/>
  <c r="K160" i="1"/>
  <c r="K161" i="1"/>
  <c r="K162" i="1"/>
  <c r="K163" i="1"/>
  <c r="K164" i="1"/>
  <c r="K159" i="1"/>
  <c r="L172" i="1"/>
  <c r="K39" i="1"/>
  <c r="K38" i="1"/>
  <c r="K37" i="1"/>
  <c r="K36" i="1"/>
  <c r="K27" i="1"/>
  <c r="L151" i="1"/>
  <c r="M151" i="1"/>
  <c r="N151" i="1"/>
  <c r="O151" i="1"/>
  <c r="K154" i="1"/>
  <c r="K153" i="1"/>
  <c r="K152" i="1"/>
  <c r="L144" i="1"/>
  <c r="M144" i="1"/>
  <c r="N144" i="1"/>
  <c r="O144" i="1"/>
  <c r="K147" i="1"/>
  <c r="K146" i="1"/>
  <c r="K145" i="1"/>
  <c r="K48" i="1"/>
  <c r="L65" i="1"/>
  <c r="M65" i="1"/>
  <c r="N65" i="1"/>
  <c r="O65" i="1"/>
  <c r="K65" i="1"/>
  <c r="M130" i="1"/>
  <c r="N130" i="1"/>
  <c r="O130" i="1"/>
  <c r="K130" i="1"/>
  <c r="L71" i="1"/>
  <c r="L58" i="1"/>
  <c r="M58" i="1"/>
  <c r="N58" i="1"/>
  <c r="O58" i="1"/>
  <c r="L86" i="1"/>
  <c r="M86" i="1"/>
  <c r="N86" i="1"/>
  <c r="O86" i="1"/>
  <c r="K89" i="1"/>
  <c r="K88" i="1"/>
  <c r="K87" i="1"/>
  <c r="L79" i="1"/>
  <c r="M79" i="1"/>
  <c r="N79" i="1"/>
  <c r="O79" i="1"/>
  <c r="K82" i="1"/>
  <c r="K81" i="1"/>
  <c r="K80" i="1"/>
  <c r="L98" i="1"/>
  <c r="M98" i="1"/>
  <c r="N98" i="1"/>
  <c r="O98" i="1"/>
  <c r="K101" i="1"/>
  <c r="K100" i="1"/>
  <c r="L105" i="1"/>
  <c r="M105" i="1"/>
  <c r="N105" i="1"/>
  <c r="O105" i="1"/>
  <c r="L93" i="1"/>
  <c r="M93" i="1"/>
  <c r="N93" i="1"/>
  <c r="O93" i="1"/>
  <c r="K126" i="1"/>
  <c r="K123" i="1"/>
  <c r="K122" i="1"/>
  <c r="K121" i="1"/>
  <c r="M191" i="1"/>
  <c r="N191" i="1"/>
  <c r="O191" i="1"/>
  <c r="K191" i="1"/>
  <c r="L191" i="1"/>
  <c r="K201" i="1"/>
  <c r="K200" i="1"/>
  <c r="K186" i="1"/>
  <c r="K187" i="1"/>
  <c r="K204" i="1"/>
  <c r="K203" i="1"/>
  <c r="K202" i="1"/>
  <c r="K190" i="1"/>
  <c r="K189" i="1"/>
  <c r="K188" i="1"/>
  <c r="K184" i="1"/>
  <c r="K183" i="1"/>
  <c r="K178" i="1"/>
  <c r="K177" i="1"/>
  <c r="K176" i="1"/>
  <c r="K170" i="1"/>
  <c r="K157" i="1"/>
  <c r="K156" i="1"/>
  <c r="K155" i="1"/>
  <c r="K150" i="1"/>
  <c r="K149" i="1"/>
  <c r="K148" i="1"/>
  <c r="K129" i="1"/>
  <c r="K128" i="1"/>
  <c r="K125" i="1"/>
  <c r="K124" i="1"/>
  <c r="K118" i="1"/>
  <c r="K117" i="1"/>
  <c r="K116" i="1"/>
  <c r="K111" i="1"/>
  <c r="K110" i="1"/>
  <c r="K108" i="1"/>
  <c r="K104" i="1"/>
  <c r="K103" i="1"/>
  <c r="K102" i="1"/>
  <c r="L19" i="1"/>
  <c r="M19" i="1"/>
  <c r="N19" i="1"/>
  <c r="O19" i="1"/>
  <c r="K97" i="1"/>
  <c r="K96" i="1"/>
  <c r="K95" i="1"/>
  <c r="K74" i="1"/>
  <c r="K73" i="1"/>
  <c r="K72" i="1"/>
  <c r="K92" i="1"/>
  <c r="K91" i="1"/>
  <c r="K90" i="1"/>
  <c r="K85" i="1"/>
  <c r="K84" i="1"/>
  <c r="K83" i="1"/>
  <c r="K77" i="1"/>
  <c r="K76" i="1"/>
  <c r="K75" i="1"/>
  <c r="K63" i="1"/>
  <c r="K62" i="1"/>
  <c r="K57" i="1"/>
  <c r="K55" i="1"/>
  <c r="K54" i="1"/>
  <c r="K53" i="1"/>
  <c r="K52" i="1"/>
  <c r="K51" i="1"/>
  <c r="K46" i="1"/>
  <c r="K24" i="1"/>
  <c r="K23" i="1"/>
  <c r="K15" i="1"/>
  <c r="K14" i="1"/>
  <c r="K18" i="1"/>
  <c r="K17" i="1"/>
  <c r="K16" i="1"/>
  <c r="K172" i="1" l="1"/>
  <c r="K165" i="1"/>
  <c r="K71" i="1"/>
  <c r="K58" i="1"/>
  <c r="K19" i="1"/>
  <c r="K105" i="1"/>
  <c r="K120" i="1"/>
  <c r="K12" i="1"/>
  <c r="K98" i="1"/>
  <c r="K151" i="1"/>
  <c r="K144" i="1"/>
  <c r="K86" i="1"/>
  <c r="K93" i="1"/>
  <c r="K198" i="1"/>
  <c r="K79" i="1"/>
</calcChain>
</file>

<file path=xl/sharedStrings.xml><?xml version="1.0" encoding="utf-8"?>
<sst xmlns="http://schemas.openxmlformats.org/spreadsheetml/2006/main" count="2354" uniqueCount="362">
  <si>
    <t>Pacto Plan Nacional de Desarrollo 2018 - 2022</t>
  </si>
  <si>
    <t>Dimensiones MIPG</t>
  </si>
  <si>
    <t>Política de Gestión y Desempeño Institucional</t>
  </si>
  <si>
    <t>Nombre</t>
  </si>
  <si>
    <t>Frecuencia</t>
  </si>
  <si>
    <t>Dependencia</t>
  </si>
  <si>
    <t>GESTIÓN CON VALORES PARA EL RESULTADO</t>
  </si>
  <si>
    <t>11. Gobierno Digital antes Gobierno en Línea</t>
  </si>
  <si>
    <t>Anual</t>
  </si>
  <si>
    <t>ÁREA DE TECNOLOGÍAS Y SISTEMAS DE INFORMACIÓN</t>
  </si>
  <si>
    <t>Sello de excelencia en Gobierno Digital ANIVB</t>
  </si>
  <si>
    <t>Entidad Agencia Nacional Inmobiliaria</t>
  </si>
  <si>
    <t>Sello de excelencia en Gobierno Digital ART</t>
  </si>
  <si>
    <t>Documento de diagnóstico de la Política de Gobierno Digital ART</t>
  </si>
  <si>
    <t>Documento de diagnóstico de la Política de Gobierno Digital APC</t>
  </si>
  <si>
    <t>Entidad Agencia Presidencial Cooperación Internal</t>
  </si>
  <si>
    <t>Documento de diagnóstico de la Política de Gobierno Digital ARN</t>
  </si>
  <si>
    <t>Entidad Agencia para la Reincorporación - ARN</t>
  </si>
  <si>
    <t>Documento de diagnóstico de la Política de Gobierno Digital UNGRD</t>
  </si>
  <si>
    <t>Entidad Unidad Nacional Gestión Riesgo Desastres</t>
  </si>
  <si>
    <t>Sello de excelencia en Gobierno Digital ARN</t>
  </si>
  <si>
    <t>Documento de diagnóstico de la Política de Gobierno Digital ANIVB</t>
  </si>
  <si>
    <t>Sello de excelencia en Gobierno Digital APC</t>
  </si>
  <si>
    <t>Sello de excelencia en Gobierno Digital UNGRD</t>
  </si>
  <si>
    <t>Porcentaje de avance en la adopción del Modelo de Seguridad y Privacidad de la Información - ANIVB</t>
  </si>
  <si>
    <t>Semestral</t>
  </si>
  <si>
    <t>GESTIÓN DEL CONOCIMIENTO Y LA INNOVACIÓN</t>
  </si>
  <si>
    <t>9. Gestión del conocimiento y la innovación</t>
  </si>
  <si>
    <t>Ejercicio de Innovación Implementado ART</t>
  </si>
  <si>
    <t>Ejercicio de Innovación Implementado ARN</t>
  </si>
  <si>
    <t>Ejercicio de Innovación Implementado ANIVBV</t>
  </si>
  <si>
    <t>Ejercicio de Innovación Implementado UNGRD</t>
  </si>
  <si>
    <t>Ejercicio de Innovación Implementado APC</t>
  </si>
  <si>
    <t>Ejercicio de Innovación Implementado DAPRE</t>
  </si>
  <si>
    <t>OFICINA DE PLANEACIÓN</t>
  </si>
  <si>
    <t>EVALUACIÓN DE RESULTADOS</t>
  </si>
  <si>
    <t>2. Seguimiento y evaluación del desempeño institucional</t>
  </si>
  <si>
    <t>Porcentaje de excombatientes con estado de avance de reincorporación al 50% de aquellos que se encuentran activos en el proceso de reincorporación</t>
  </si>
  <si>
    <t>Trimestral</t>
  </si>
  <si>
    <t>Personas que culminan el proceso de reintegración ARN</t>
  </si>
  <si>
    <t>Obras de Infraestructura Comunitaria en municipios PDET, Ejectutadas</t>
  </si>
  <si>
    <t>Porcentaje de personas atendidas en los procesos que lidera la ARN</t>
  </si>
  <si>
    <t>OFICINA DEL ALTO COMISIONADO PARA LA PAZ</t>
  </si>
  <si>
    <t>Área construida de proyectos inmobiliarios desarrollados</t>
  </si>
  <si>
    <t>3. Defensa jurídica</t>
  </si>
  <si>
    <t>Número de proyectos inmobiliarios ejecutados</t>
  </si>
  <si>
    <t>M2 de suelo habilitados por la Agencia</t>
  </si>
  <si>
    <t>CONSEJERÍA PRESIDENCIAL PARA LA JUVENTUD</t>
  </si>
  <si>
    <t>INFORMACIÓN Y COMUNICACIÓN</t>
  </si>
  <si>
    <t>4. Transparencia acceso a la información pública y lucha contra la corrupción</t>
  </si>
  <si>
    <t>Porcentaje de implementación del Plan Anticorrupción y Atención Ciudadana ANIVBV</t>
  </si>
  <si>
    <t>Mensual</t>
  </si>
  <si>
    <t>SECRETARÍA DE TRANSPARENCIA</t>
  </si>
  <si>
    <t>CONSEJERÍA PRESIDENCIAL PARA LOS DERECHOS HUMANOS Y ASUNTOS INTERNACIONALES</t>
  </si>
  <si>
    <t>Medidas de reparación ordenadas por órganos internacionales de derechos humanos atendidas</t>
  </si>
  <si>
    <t>Porcentaje de sujetos obligados incluidos en el Formulario Único de Reporte de Avances de la Gestión (FURAG) que avanzan en la implementación de la Ley de Transparencia y Acceso a la Información Pública</t>
  </si>
  <si>
    <t>Mapas de riesgo de corrupción sectoriales y territoriales formulados</t>
  </si>
  <si>
    <t>Eficacia en la atención Judicial y administrativa de procesos y acciones judiciales ARN</t>
  </si>
  <si>
    <t>SECRETARÍA JURÍDICA</t>
  </si>
  <si>
    <t>Eficacia en la atención Judicial y administrativa de procesos y acciones judiciales ANIVBV</t>
  </si>
  <si>
    <t>Eficacia en la atención Judicial y administrativa de procesos y acciones judiciales APC</t>
  </si>
  <si>
    <t>Eficacia en la atención Judicial y administrativa de procesos y acciones judiciales UNGRD</t>
  </si>
  <si>
    <t>Eficacia en la atención Judicial y administrativa de procesos y acciones judiciales ART</t>
  </si>
  <si>
    <t>Eficacia en la atención Judicial y administrativa de procesos y acciones judiciales DAPRE</t>
  </si>
  <si>
    <t>Porcentaje de implementación del Plan Anticorrupción y Atención Ciudadana ARN</t>
  </si>
  <si>
    <t>Porcentaje de implementación del Plan Anticorrupción y Atención Ciudadana - PAAPC -DAPRE</t>
  </si>
  <si>
    <t>Porcentaje de implementación del Plan Anticorrupción y Atención Ciudadana APC</t>
  </si>
  <si>
    <t>Porcentaje de implementación del Plan Anticorrupción y Atención Ciudadana UNGRD</t>
  </si>
  <si>
    <t>Porcentaje de implementación del Plan Anticorrupción y Atención Ciudadana ART</t>
  </si>
  <si>
    <t>Tasa de personas afectadas a causa de eventos recurrentes (Tasa por cada 100.000 habitantes) UNGRD- PND</t>
  </si>
  <si>
    <t>Porcentaje de inversiones en Conocimiento y Reducción del Riesgo UNGRD</t>
  </si>
  <si>
    <t>CONTROL INTERNO</t>
  </si>
  <si>
    <t>13. Control interno</t>
  </si>
  <si>
    <t>Campañas referentes al tema anticorrupción DAPRE</t>
  </si>
  <si>
    <t>OFICINA DE CONTROL INTERNO</t>
  </si>
  <si>
    <t>Campañas referentes al tema anticorrupción APC</t>
  </si>
  <si>
    <t>Campañas referentes al tema anticorrupción UNGRD</t>
  </si>
  <si>
    <t>Campañas referentes al tema anticorrupción ANIVB</t>
  </si>
  <si>
    <t>Campañas referentes al tema anticorrupción ARN</t>
  </si>
  <si>
    <t>Cumplimiento del Programa de auditorías del DAPRE</t>
  </si>
  <si>
    <t>Cumplimiento del Programa de auditorías ANIVBV</t>
  </si>
  <si>
    <t>Cumplimiento del programa de auditorías en la UNGRD</t>
  </si>
  <si>
    <t>Cumplimiento del Programa de auditorías APC</t>
  </si>
  <si>
    <t>Cumplimiento del Programa de auditorías ART</t>
  </si>
  <si>
    <t>Cumplimiento del Programa de auditorías ARN</t>
  </si>
  <si>
    <t>Estrategia Nacional de Cooperación Internacional 2019-2022 formulada</t>
  </si>
  <si>
    <t>Calificación Dimensión de Direccionamiento Estratégico y Planeación UNGRD</t>
  </si>
  <si>
    <t>Calificación Dimensión de Direccionamiento Estratégico y Planeación APC</t>
  </si>
  <si>
    <t>Calificación Dimensión de Direccionamiento Estratégico y Planeación ANIVB</t>
  </si>
  <si>
    <t>Calificación Dimensión de Direccionamiento Estratégico y Planeación ARN</t>
  </si>
  <si>
    <t>Calificación Dimensión de Direccionamiento Estratégico y Planeación DAPRE</t>
  </si>
  <si>
    <t>Calificación Dimensión de Direccionamiento Estratégico y Planeación ART</t>
  </si>
  <si>
    <t>6. Servicio al ciudadano</t>
  </si>
  <si>
    <t>Instrumentos normativos identificados para la implementación de la reintegración y la reincorporación</t>
  </si>
  <si>
    <t>16. Gestión presupuestal y eficiencia del gasto público</t>
  </si>
  <si>
    <t>Ejecución de recursos entregados en administración y/o patrimonios autónomos UNGRD</t>
  </si>
  <si>
    <t>Ejecución de recursos entregados en administración y/o patrimonios autónomos - DAPRE</t>
  </si>
  <si>
    <t>ÁREA FINANCIERA</t>
  </si>
  <si>
    <t>Avance en la ejecución presupuestal ANIVB</t>
  </si>
  <si>
    <t>Ejecución de recursos entregados en administración y/o patrimonios autónomos - ANIVBV</t>
  </si>
  <si>
    <t>Avance en la ejecución presupuestal de APC</t>
  </si>
  <si>
    <t>Avance en la ejecución presupuestal de ART</t>
  </si>
  <si>
    <t>Avance en la ejecución presupuestal ARN</t>
  </si>
  <si>
    <t>Avance en la ejecución presupuestal UNGRD</t>
  </si>
  <si>
    <t>Avance en la Ejecución Presupuestal DAPRE</t>
  </si>
  <si>
    <t>Ejecución de recursos entregados en administración y/o patrimonios autónomos - ARN</t>
  </si>
  <si>
    <t>Avance en la ejecución del PAC UNGRD</t>
  </si>
  <si>
    <t>Avance en la ejecución del PAC APC</t>
  </si>
  <si>
    <t>Avance en la ejecución del PAC ANIVB</t>
  </si>
  <si>
    <t>Cumplimiento en la ejecución del PAC - DAPRE</t>
  </si>
  <si>
    <t>Avance en la ejecución del PAC ARN</t>
  </si>
  <si>
    <t>Avance en la ejecución del PAC ART</t>
  </si>
  <si>
    <t>10. Gestión documental</t>
  </si>
  <si>
    <t>Campañas de sensibilización en materia de Gestión Documental ARN</t>
  </si>
  <si>
    <t>Campañas de sensibilización en materia de Gestión Documental APC</t>
  </si>
  <si>
    <t>Entidad con Diagnóstico Integral de Archivos elaborado o actualizado ANIVB</t>
  </si>
  <si>
    <t>Campañas de sensibilización en materia de Gestión Documental DAPRE</t>
  </si>
  <si>
    <t>ÁREA ADMINISTRATIVA</t>
  </si>
  <si>
    <t>Entidad con Diagnóstico Integral de Archivos elaborado o actualizado UNGRD</t>
  </si>
  <si>
    <t>Tabla de Retención elaborada o actualizada conforme a la estructura orgánico-funcional vigente, aprobada en Comité Institucional de Gestión y Desempeño DAPRE</t>
  </si>
  <si>
    <t>Tabla de Retención elaborada o actualizada conforme a la estructura orgánico-funcional vigente, aprobada en Comité Institucional de Gestión y Desempeño ART</t>
  </si>
  <si>
    <t>Tabla de Retención elaborada o actualizada conforme a la estructura orgánico-funcional vigente, aprobada en Comité Institucional de Gestión y Desempeño APC</t>
  </si>
  <si>
    <t>Campañas de sensibilización en materia de Gestión Documental ANIVB</t>
  </si>
  <si>
    <t>Campañas de sensibilización en materia de Gestión Documental UNGRD</t>
  </si>
  <si>
    <t>Tabla de Retención elaborada o actualizada conforme a la estructura orgánico-funcional vigente, aprobada en Comité Institucional de Gestión y Desempeño ANIVB</t>
  </si>
  <si>
    <t>Campañas de sensibilización en materia de Gestión Documental ART</t>
  </si>
  <si>
    <t>Entidad con Diagnóstico Integral de Archivos elaborado o actualizado APC</t>
  </si>
  <si>
    <t>Entidad con Diagnóstico Integral de Archivos elaborado o actualizado DAPRE</t>
  </si>
  <si>
    <t>Entidad con Diagnóstico Integral de Archivos elaborado o actualizado ARN</t>
  </si>
  <si>
    <t>Entidad con Diagnóstico Integral de Archivos elaborado o actualizado ART</t>
  </si>
  <si>
    <t>Tabla de Retención elaborada o actualizada conforme a la estructura orgánico-funcional vigente, aprobada en Comité Institucional de Gestión y Desempeño ARN</t>
  </si>
  <si>
    <t>Tabla de Retención elaborada o actualizada conforme a la estructura orgánico-funcional vigente, aprobada en Comité Institucional de Gestión y Desempeño UNGRD</t>
  </si>
  <si>
    <t>Calificación en el Nivel de percepción de la gestión documental del ARN</t>
  </si>
  <si>
    <t>Calificación en el Nivel de percepción de la gestión documental del ANIVB</t>
  </si>
  <si>
    <t>Calificación en el Nivel de percepción de la gestión documental del DAPRE</t>
  </si>
  <si>
    <t>Calificación en el Nivel de percepción de la gestión documental del APC</t>
  </si>
  <si>
    <t>Calificación en el Nivel de percepción de la gestión documental de UNGRD</t>
  </si>
  <si>
    <t>Calificación en el Nivel de percepción de la gestión documental del ART</t>
  </si>
  <si>
    <t>TALENTO HUMANO</t>
  </si>
  <si>
    <t>14. Talento Humano</t>
  </si>
  <si>
    <t>Porcentaje de avance de cumplimiento de los requisitos establecidos en la Norma ISO 45001 de 2018 UNGRD</t>
  </si>
  <si>
    <t>Porcentaje de avance de cumplimiento de los requisitos establecidos en la Norma ISO 45001 de 2018 ANIVB</t>
  </si>
  <si>
    <t>Porcentaje de avance de cumplimiento de los requisitos establecidos en la Norma ISO 45001 de 2018 ARN</t>
  </si>
  <si>
    <t>Porcentaje de avance de cumplimiento de los requisitos establecidos en la Norma ISO 45001 de 2018 DAPRE</t>
  </si>
  <si>
    <t>ÁREA DE TALENTO HUMANO</t>
  </si>
  <si>
    <t>Resultado de la encuesta de medición del clima laboral ART</t>
  </si>
  <si>
    <t>Calificación de encuesta frente a la apropiación del Manual de Integridad y Buen Gobierno DAPRE</t>
  </si>
  <si>
    <t>Resultado de la encuesta de medición del clima laboral UNGRD</t>
  </si>
  <si>
    <t>Resultado de la encuesta de medición del clima laboral ARN</t>
  </si>
  <si>
    <t>Calificación de encuesta frente a la apropiación del Manual de Integridad y Buen Gobierno APC</t>
  </si>
  <si>
    <t>Calificación de encuesta frente a la apropiación del Manual de Integridad y Buen Gobierno ARN</t>
  </si>
  <si>
    <t>Calificación de encuesta frente a la apropiación del Manual de Integridad y Buen Gobierno UNGRD</t>
  </si>
  <si>
    <t>Resultado de la encuesta de medición del clima laboral ANIVB</t>
  </si>
  <si>
    <t>Calificación de encuesta frente a la apropiación del Manual de Integridad y Buen Gobierno ART</t>
  </si>
  <si>
    <t>Calificación de encuesta frente a la apropiación del Manual de Integridad y Buen Gobierno ANIVBV</t>
  </si>
  <si>
    <t>Resultado de la encuesta de medición del clima laboral APC</t>
  </si>
  <si>
    <t>Área de cultivos ilícitos erradicados en el marco de los acuerdos de sustitución</t>
  </si>
  <si>
    <t>Porcentaje de familias con proceso de sustitución finalizado</t>
  </si>
  <si>
    <t>Resultado de la encuesta de medición del clima laboral</t>
  </si>
  <si>
    <t>NA</t>
  </si>
  <si>
    <t>Campañas referentes al tema anticorrupción SECTOR</t>
  </si>
  <si>
    <t>Cumplimiento del Programa de auditorías SECTOR</t>
  </si>
  <si>
    <t>Entidad Agencia Renovación del Territorio</t>
  </si>
  <si>
    <t>Ejecución de recursos entregados en administración y/o patrimonios autónomos SECTOR</t>
  </si>
  <si>
    <t>Eficacia en la atención Judicial y administrativa de procesos y acciones judiciales SECTOR</t>
  </si>
  <si>
    <t>Documento de diagnóstico de la Política de Gobierno Digital SECTOR</t>
  </si>
  <si>
    <t>Certificación o Recertificación en Norma ISO 27001:2013 SECTOR</t>
  </si>
  <si>
    <t>Sello de Excelencia en Gobierno Digital SECTOR</t>
  </si>
  <si>
    <t>Calificación Dimensión de Direccionamiento Estratégico y Planeación SECTOR</t>
  </si>
  <si>
    <t>Avance en la Ejecución Presupuestal SECTOR</t>
  </si>
  <si>
    <t>Cumplimiento en la ejecución del PAC SECTOR</t>
  </si>
  <si>
    <t>Ejercicio de Innovación Implementado SECTOR</t>
  </si>
  <si>
    <t>Porcentaje de cumplimiento de la Ley 1712 de 2014 y sus reglamentarios SECTOR</t>
  </si>
  <si>
    <t>Porcentaje de implementación del Plan Anticorrupción y Atención Ciudadana SECTOR</t>
  </si>
  <si>
    <t>Campañas de sensibilización en materia de Gestión Documental SECTOR</t>
  </si>
  <si>
    <t>Tabla de Retención elaborada o actualizada conforme a la estructura orgánico-funcional vigente, aprobada en Comité Institucional de Gestión y Desempeño SECTOR</t>
  </si>
  <si>
    <t>Entidad con Diagnóstico Integral de Archivos elaborado o actualizado SECTOR</t>
  </si>
  <si>
    <t>Calificación en el Nivel de percepción de la gestión documental SECTOR</t>
  </si>
  <si>
    <t>Porcentaje de avance de cumplimiento de los requisitos establecidos en la Norma ISO 45001 de 2018 SECTOR</t>
  </si>
  <si>
    <t>Calificación de encuesta frente a la apropiación del Manual de Integridad y Buen Gobierno SECTOR</t>
  </si>
  <si>
    <t>Resultado de la encuesta de medición del clima laboral SECTOR</t>
  </si>
  <si>
    <t>Entidades con certificación en la Norma ISO 45001 de 2018 DAPRE</t>
  </si>
  <si>
    <t>Entidades con certificación en la Norma ISO 45001 de 2018 SECTOR</t>
  </si>
  <si>
    <t>Entidades con certificación en la Norma ISO 45001 de 2018 ARN</t>
  </si>
  <si>
    <t>Entidades con certificación en la Norma ISO 45001 de 2018 UNGRD</t>
  </si>
  <si>
    <t>NA: No se registro meta para la vigencia</t>
  </si>
  <si>
    <t>17. Mejora Normativa</t>
  </si>
  <si>
    <t>Certificación en Norma ISO 27001:2013 ART</t>
  </si>
  <si>
    <t>Certificación en Norma ISO 27001:2013 APC</t>
  </si>
  <si>
    <t>Certificación en Norma ISO 27001:2013 ARN</t>
  </si>
  <si>
    <t>Certificación en Norma ISO 27001:2013 UNGRD</t>
  </si>
  <si>
    <t>Campañas referentes al tema anticorrupción ART</t>
  </si>
  <si>
    <t xml:space="preserve">Porcentaje de iniciativas de los Planes de Desarrollo con Enfoque Territorial, con viabilidad jurídica y técnica, implementadas </t>
  </si>
  <si>
    <t>Sector</t>
  </si>
  <si>
    <t>Pactos</t>
  </si>
  <si>
    <t>_Pacto_por_la_Sostenibilidad</t>
  </si>
  <si>
    <t>_Pacto_por_la_Descentralización</t>
  </si>
  <si>
    <t>_Pacto_por_el_transporte_y_la_logística</t>
  </si>
  <si>
    <t>_Pacto_por_la_construcción_de_paz</t>
  </si>
  <si>
    <t>_Pacto_por_la_equidad_de_las_mujeres</t>
  </si>
  <si>
    <t>_Pacto_por_una_gestión_pública_efectiva</t>
  </si>
  <si>
    <t>_Pacto_por_la_Transformación_digítal_de_Colombia</t>
  </si>
  <si>
    <t>_Pacto_por_la_equidad_de_oportunidades</t>
  </si>
  <si>
    <t>_Pacto_por_la_protección_y_promoción</t>
  </si>
  <si>
    <t>_Pacto_Región_Océanos</t>
  </si>
  <si>
    <t>_Legalidad</t>
  </si>
  <si>
    <t>_Emprendimiento</t>
  </si>
  <si>
    <t>_Equidad</t>
  </si>
  <si>
    <t xml:space="preserve">Fin de la Pobreza </t>
  </si>
  <si>
    <t xml:space="preserve">Fin de la pobreza </t>
  </si>
  <si>
    <t>Salud y Bienestar</t>
  </si>
  <si>
    <t>Eduación de calidad</t>
  </si>
  <si>
    <t>Educación de calidad</t>
  </si>
  <si>
    <t>Industria innoación e infraestructura</t>
  </si>
  <si>
    <t>Hambre Cero</t>
  </si>
  <si>
    <t>Reducción de las desigualdades</t>
  </si>
  <si>
    <t>Trabajo decente y crecimiento económico</t>
  </si>
  <si>
    <t>Acción por el clima</t>
  </si>
  <si>
    <t>Ciudades y comunidades sostenibles</t>
  </si>
  <si>
    <t>Paz, justicia e instituciones sólidas</t>
  </si>
  <si>
    <t>Salud y bienestar</t>
  </si>
  <si>
    <t>Industria, innovación e infraestructura</t>
  </si>
  <si>
    <t>Vida submarina</t>
  </si>
  <si>
    <t>Agua Limpia y Saneamiento</t>
  </si>
  <si>
    <t>Alianzas para lograr los objetivos</t>
  </si>
  <si>
    <t>Energia Asequible y no Contaminante</t>
  </si>
  <si>
    <t>Igualdad de género</t>
  </si>
  <si>
    <t>Agua limpia y saneamiento</t>
  </si>
  <si>
    <t>Producción y consumo responsables</t>
  </si>
  <si>
    <t>Vida de ecosistemas terrestres</t>
  </si>
  <si>
    <t>Plan Estratégico Sectorial 2020</t>
  </si>
  <si>
    <t>Objetivo de Desarrollo Sostenible</t>
  </si>
  <si>
    <t>_Pacto_por_la_Ciencia_la_Tecnología_y_la_Innovación</t>
  </si>
  <si>
    <t>_Pacto_por_la_inclusión_de_todas_las_personas_con_discapacidad</t>
  </si>
  <si>
    <t>83.8</t>
  </si>
  <si>
    <t>83.9</t>
  </si>
  <si>
    <t>Sello de Excelencia en Gobierno Digital DAPRE</t>
  </si>
  <si>
    <t>Recertificación en Norma ISO 27001:2013 DAPRE</t>
  </si>
  <si>
    <t>Documento de diagnóstico de la Política de Gobierno Digital DAPRE</t>
  </si>
  <si>
    <t>Índice de Transparencia y Acceso a la Información (ITA) DAPRE</t>
  </si>
  <si>
    <t>DESPACHO DEL JEFE DE GABINETE</t>
  </si>
  <si>
    <t>Índice de Transparencia y Acceso a la Información (ITA) APC</t>
  </si>
  <si>
    <t>Índice de Transparencia y Acceso a la Información (ITA) ART</t>
  </si>
  <si>
    <t>Índice de Transparencia y Acceso a la Información (ITA) ARN</t>
  </si>
  <si>
    <t>Índice de Transparencia y Acceso a la Información (ITA) ANIVBV</t>
  </si>
  <si>
    <t>Índice de Transparencia y Acceso a la Información (ITA) UNGRD</t>
  </si>
  <si>
    <t>Objetivo Estratégico Sectorial</t>
  </si>
  <si>
    <t xml:space="preserve">5. Fortalecer la articulación y coordinación entre los actores de la cooperación internacional, de acuerdo con los lineamientos y ejes de acción de la Estrategia Nacional de Cooperación Internacional 2019-2022
</t>
  </si>
  <si>
    <t xml:space="preserve">6. Resolver las necesidades de infraestructura física de las entidades públicas del orden nacional y territorial con criterios de sostenibilidad
</t>
  </si>
  <si>
    <t xml:space="preserve">4. Implementar estrategias de reactivación económica, social, ambiental, a nivel nacional y territorial, para la implementación de iniciativas derivadas de los Planes de Desarrollo con Enfoque Territorial – PDET
</t>
  </si>
  <si>
    <t xml:space="preserve">2. Fortalecer la comprensión del riesgo de desastres, la incorporación de la Gestión Integral del Riesgo en la cultura de los Colombianos con enfoque de resiliencia y desarrollo sostenible.
</t>
  </si>
  <si>
    <t xml:space="preserve">3.  Fortalecer las capacidades, tanto individuales como colectivas, de las personas en proceso de reincorporación y normalización.
</t>
  </si>
  <si>
    <t>Avance en la implementación de la Política de Gobierno Digital</t>
  </si>
  <si>
    <t>Plan Estratégico Sectorial 2019-2022</t>
  </si>
  <si>
    <t>Cuatrienio</t>
  </si>
  <si>
    <t>Departamentos y/o sectores con el programa de asistencia técnica implementado</t>
  </si>
  <si>
    <t>Versión 4</t>
  </si>
  <si>
    <t xml:space="preserve">Consejería Presidencial para la Juventud - Colombia Joven
</t>
  </si>
  <si>
    <t xml:space="preserve">Seguimiento y evaluación del desempeño institucional </t>
  </si>
  <si>
    <t>1. Asistir al Presidente de la República en el diseño de políticas, planes, programas y disposiciones necesarias destinadas al cumplimiento de los pactos del Plan Nacional de Desarrollo 2018-2022.</t>
  </si>
  <si>
    <t>a.Departamentos de la región Amazónica asistidos técnicamente con la participación de la juventud y de las organizaciones indígenas. (PND-Étnico)</t>
  </si>
  <si>
    <t>Consejera Presidencial de Juventud - Colombia Joven</t>
  </si>
  <si>
    <t>b. Porcentaje de lineamientos de asistencia técnica adecuados para los departamentos amazónicos que garanticen la participación de la juventud indígena en el marco de la ley 1622 del 2013 y 1885 de 2018. (PND-Étnico)</t>
  </si>
  <si>
    <t>Municipios de diferentes departamentos con población NARP con estrategia SACÚDETE implementada. (PND-Étnico)</t>
  </si>
  <si>
    <t>Consejería Presidencial para los Derechos Humanos y Asuntos Internacionales</t>
  </si>
  <si>
    <t>Consejería Presidencial para la Equidad de la Mujer</t>
  </si>
  <si>
    <t>Oficina del Alto Comisionado para la Paz</t>
  </si>
  <si>
    <t xml:space="preserve">Consejería Presidencial para la Participación de las Personas con Discapacidad
</t>
  </si>
  <si>
    <t>Consejería Presidencial para la Estabilización y la Consolidación</t>
  </si>
  <si>
    <t xml:space="preserve">Porcentaje de familias indígenas que estan vinculadas al programa PNIS que pertenecen a resguardos indígenas atendidos con los lineamientos concertados (PND-Étnico) </t>
  </si>
  <si>
    <t xml:space="preserve">Porcentaje de familias vinculadas al proceso de sustitución ubicadas en territorios colectivos, tradicionales y/o ancestrales de comunidades NARP con implementación del programa de desarrollo social y productivo  (PND-Étnico) </t>
  </si>
  <si>
    <t xml:space="preserve">Documento de lineamientos que guíe modalidades de sustitución voluntaria, concertado participativamente con la MPC (PND-Étnico) </t>
  </si>
  <si>
    <t>2. Fortalecer la comprensión del riesgo de desastres, la incorporación de la Gestión Integral del Riesgo en la cultura de los Colombianos con enfoque de resiliencia y desarrollo sostenible.</t>
  </si>
  <si>
    <t>Pacto por la equidad de oportunidades para grupos étnicos</t>
  </si>
  <si>
    <t>Porcentaje de construcción del capítulo indígena concertado en la Política Pública de Juventud (PND-Étnico)</t>
  </si>
  <si>
    <t>Porcentaje de oportunidades e iniciativas de cooperación internacional identificadas que beneficien a la población NARP en todos los departamentos, con apoyo técnico de APC-Colombia</t>
  </si>
  <si>
    <t>3. Fortalecer las capacidades, tanto individuales como colectivas, de las personas en proceso de reincorporación y normalización.</t>
  </si>
  <si>
    <t>1. Coordinar el diseño e implementación de políticas publicas de inclusión social.</t>
  </si>
  <si>
    <t>Informe de monitoreo y seguimiento al diseño e implementación de las rutas de prevención, atención de todos los tipos de violencia y restablecimiento de los derechos individuales y colectivos de mujer, familia y generación (PND - Étnico).</t>
  </si>
  <si>
    <t>Porcentaje de observatorios de los pueblos indígenas fortalecidos en materia de DDHH (PND - Étnico).</t>
  </si>
  <si>
    <t>Porcentaje de avance en el diseño de las rutas de prevención, atención de todos los tipos de violencia y restablecimiento de los derechos individuales y colectivos de mujer, familia y generación concertadas con la CNMI y CPDDHHPI (PND - Étnico).</t>
  </si>
  <si>
    <t>Porcentaje de comunidades NARP participantes en la formulación del Plan Nacional de Acción en DDHH (PND - Étnico).</t>
  </si>
  <si>
    <t>Programa de formación no formal en DDHH y DIH para comunidades NARP elaborado (PND - Étnico).</t>
  </si>
  <si>
    <t>Asistencias técnicas brindadas al Observatorio contra la Discriminación Racial a través del Sistema Nacional de Información de DDHH (PND - Étnico).</t>
  </si>
  <si>
    <t>Porcentaje de municipios o áreas no municipalizadas con acompañamiento para la implementación de las rutas de prevención, atención de todos los tipos de violencia y restablecimiento de los derechos individuales  y colectivos de mujer, familia y generación concertadas con la CNMI y CPDDHHPI (PND - Étnico).</t>
  </si>
  <si>
    <t>Porcentaje de implementación del componente estratégico del PATR y del PDET (Étnico).</t>
  </si>
  <si>
    <t>Consejos Departamentales de Gestión del Riesgo de Desastres y consejo distrital de gestión de riesgos y cambio climático, asistidos técnicamente en la incorporación  y ejecución de respuesta ante emergencias y desastres para las comunidades Negras, Afro, Raizales y Palenqueras en preparación (PND-Étnico).</t>
  </si>
  <si>
    <t>Porcentaje de ejecución de los proyectos de energía eléctrica en territorios indígenas de la zona Pacífica (PND-Étnico).</t>
  </si>
  <si>
    <t>Porcentaje de construcción de los protocolos y herramientas para el conocimiento, la reducción y el manejo de desastres con enfoque diferencial para pueblos indígenas de la Amazonía (PND-Étnico).</t>
  </si>
  <si>
    <t>Lineamientos construidos para operativizar el artículo 13 del Decreto 893 de 2017, relacionado con la participación en la ejecución de proyectos de los pueblos indígenas (PND-Étnico).</t>
  </si>
  <si>
    <t>Porcentaje de avance en la concertación e implementación del mecanismo de seguimiento a la ejecución de la hoja de ruta de las subregiones PDET en los territorios y zonas con presencia de pueblos indígenas (PND-Étnico).</t>
  </si>
  <si>
    <t>Rutas de participación para el seguimiento a la ejecución de los PATR de los PDET implementadas  (PND- Étnico).</t>
  </si>
  <si>
    <t>Lineamiento para la implementación de modalidades de acuerdos de sustitución voluntaria de cultivos ilícitos construidos con la participación activa de las comunidades Negras, Afrocolombianas, Raizales y Palenqueras (PND-Étnico).</t>
  </si>
  <si>
    <t>Porcentaje de implementación del componente indígena del "Programa especial de armonización para la reintegración y reincorporación social y económica con enfoque diferencial étnico y de género" (PND-Étnico).</t>
  </si>
  <si>
    <t>Porcentaje de implementación del componente para comunidades NARP del "Programa especial de armonización para la reintegración y reincorporación social y económica con enfoque diferencial étnico y de género“ (PND-Étnico)</t>
  </si>
  <si>
    <t>Estrategia Sacúdete implementada en Departamentos de la región Amazónica (PND-Étnico)</t>
  </si>
  <si>
    <t>c. Porcentaje de avance en la  socialización del documento de caracterización de las vulneraciones de los derechos de los jóvenes  de pueblos indígenas en el marco de la CNMI. (PND-Étnico)</t>
  </si>
  <si>
    <t>Porcentaje de territorios indígenas concertados con la MPC afectados por MAP/MUSE desminados (PND - Étnico)</t>
  </si>
  <si>
    <t>Construcción de la ruta metodológica  para el diagnóstico de la población indígena con discapacidad concertada con la MPC, CNMI, la Subcomisión de Salud y el CND (PND-Étnico)</t>
  </si>
  <si>
    <t>Avance en la ejecución presupuestal DSCI</t>
  </si>
  <si>
    <t>Entidad Agencia Renovación del Territorio- Dirección de Sustitución de Cultivos Ilícitos</t>
  </si>
  <si>
    <t>Porcentaje de observatorios indígenas fortalecidos que brinden información sobre violencias basadas en género que afectan a las mujeres indígenas en el marco de las funciones de la CPEM (PND - Étnico)</t>
  </si>
  <si>
    <t>Porcentaje de variables e indicadores incluidos en el SIVIGE concertados con la CNMI (PND - Étnico)</t>
  </si>
  <si>
    <t>Porcentaje de entidades del gobierno nacional, territorial y organizaciones sociales  que recibieron asistencia técnica para la inclusión del enfoque diferencial  étnico en los programas y proyectos en el marco de la CNMI (PND - Étnico)</t>
  </si>
  <si>
    <t>Porcentaje de orientaciones en la inclusión de acciones dirigidas a las mujeres pertenecientes a las comunidades negras, afrocolombianas, raizales y palenqueras en los planes sectoriales (PND - Étnico)</t>
  </si>
  <si>
    <t>Porcentaje de implementación las metas e indicadores definidos para las mujeres negras, afrocolombianas, raizales y palenqueras en el marco del PND (PND-Étnico)</t>
  </si>
  <si>
    <t>Territorios indígenas afectados por MAP/MUSE con actividades en AICMA (PND - Étnico)</t>
  </si>
  <si>
    <t>Territorios de Comunidades NARP afectados por MAP/MUSE con intervenciones AICMA (PND - Étnico)</t>
  </si>
  <si>
    <t>Porcentaje de sesiones de articulación entre la CNMI y la alta instancia étnica (IEANPE) para la revisión de los informes de seguimiento a los indicadores y metas para las mujeres indígenas en el PMI (PND - Étnico)</t>
  </si>
  <si>
    <t>Sesiones de articulación entre la CDDHHPI y la alta instancia étnica (IEANPE) para la revisión de los informes de seguimiento a los indicadores y metas asociados al Capítulo étnico del Acuerdo final, los cuales deberán ser socializados ante la CSIVI (PND - Étnico)</t>
  </si>
  <si>
    <t>Reportes de información sobre el estado de avance entregados a la MPC, contenidos en el SIIPO (PND - Étnico)</t>
  </si>
  <si>
    <t>Reportes de información con observaciones de la MPC contestados por parte de las entidades que implementan el capítulo étnico (PND - Étnico).</t>
  </si>
  <si>
    <t>Política Pública para la Equidad de la Mujer formulada (PND Étnico)</t>
  </si>
  <si>
    <r>
      <t>Programa Nacional de Asistencia Técnica Formulado</t>
    </r>
    <r>
      <rPr>
        <sz val="8"/>
        <color rgb="FFFF0000"/>
        <rFont val="Verdana"/>
        <family val="2"/>
      </rPr>
      <t xml:space="preserve"> </t>
    </r>
    <r>
      <rPr>
        <sz val="8"/>
        <color theme="0"/>
        <rFont val="Verdana"/>
        <family val="2"/>
      </rPr>
      <t>UNGRD</t>
    </r>
  </si>
  <si>
    <t xml:space="preserve">Asistencias técnicas a entidades territoriales realizadas.(PND-Étnico)
</t>
  </si>
  <si>
    <t>Porcentaje de avance en la  socialización del documento de caracterización de las vulneraciones de los derechos de las mujeres de pueblos indígenas en el marco de la CNMI (PND - Étnico)</t>
  </si>
  <si>
    <t>Porcentaje de implementación de la estrategia para el desarrollo de campañas de prevención y atención de todas las formas de violencia contra las mujeres indígenas concertada (PND - Étnico)</t>
  </si>
  <si>
    <t>Estaba en porcentaje y cambió a número</t>
  </si>
  <si>
    <t xml:space="preserve">Porcentaje de territorios colectivos, tradicionales y/o ancestrales con condiciones de seguridad, concertados (PND - Étnico) </t>
  </si>
  <si>
    <t>Municipios que implementan iniciativas comunitarias de fortalecimiento de entornos de protección de niños, niñas y adolescentes (PND)</t>
  </si>
  <si>
    <t>Porcentaje de denuncias con atención priorizada recibidas a través de los mecanismos de denuncia (PND)</t>
  </si>
  <si>
    <t>Municipios asistidos en la construcción e implementación de la política de prevención del reclutamiento, uso, utilización y violencia sexual contra niñas, niños y adolescentes por grupos delictivos organizados (PND)</t>
  </si>
  <si>
    <t>Porcentaje de víctimas civiles de map y muse orientadas en la ruta de asistencia, atención y reparación a víctimas (PND)</t>
  </si>
  <si>
    <t>Intervenciones en asistencia técnica a las entidades territoriales para la implementación y seguimiento de la acción integral contra minas antipersonal (AICMA) (PND)</t>
  </si>
  <si>
    <t>Porcentaje de municipios libres de sospecha de minas antipersonal (PND)</t>
  </si>
  <si>
    <t>Intervenciones de Educación en el riesgo de minas en zonas afectadas (PND)</t>
  </si>
  <si>
    <t>Jóvenes beneficiados de la estrategia SACÚDETE (PND)</t>
  </si>
  <si>
    <t>Nodos Sacúdete creados (PND)</t>
  </si>
  <si>
    <t>Entidades territoriales asistidas técnicamente en la inclusión del componente de empresas y derechos humanos en los instrumentos de planeación territorial (PND)</t>
  </si>
  <si>
    <t xml:space="preserve">Porcentaje de Implementación de las actividades bajo responsabilidad de APC Colombia en el marco de la Estrategia Nacional de Cooperación Internacional 2019-2022 </t>
  </si>
  <si>
    <t>Mapas de riesgos de vulneraciones de Derechos Humanos publicados (PND)</t>
  </si>
  <si>
    <t>Observatorios activados en la Red Nacional de Observatorios de Derechos Humanos y DIH (PND)</t>
  </si>
  <si>
    <t>Tasa de éxito procesal del Sector Presidencia</t>
  </si>
  <si>
    <t>Versión 5</t>
  </si>
  <si>
    <t>Porcentaje de avance en el desarrollo de un mecanismo implementado para la gestión de atenciones no cumplidas para la primera infancia negra, afro, raizal y palenquera; de acuerdo con el plan de trabajo construido con el ENCP a través de la comisión correspondiente, en los espacios técnicos definidos para su desarrollo. PND-ET</t>
  </si>
  <si>
    <t>Consejería Presidencial para la Niñez y Adolescencia</t>
  </si>
  <si>
    <t xml:space="preserve">4. Implementar estrategias que promuevan la estructuración y ejecución de proyectos de ordenamiento social de la propiedad, desarrollo económico, social, ambiental, infraestructura y hábitat, así como de reconciliación en las zonas priorizadas
</t>
  </si>
  <si>
    <t>-</t>
  </si>
  <si>
    <t>Porcentaje del nivel de satisfacción del cliente frente a la respuesta a peticiones DAPRE</t>
  </si>
  <si>
    <t>Porcentaje del nivel de satisfacción del cliente frente a la respuesta a peticiones APC.</t>
  </si>
  <si>
    <t>Porcentaje del nivel de satisfacción del cliente frente a la respuesta a peticiones ART</t>
  </si>
  <si>
    <t>Porcentaje del nivel de satisfacción del cliente frente a la respuesta a peticiones ARN</t>
  </si>
  <si>
    <t>Porcentaje del nivel de satisfacción del cliente frente a la respuesta a peticiones ANIVB</t>
  </si>
  <si>
    <t>Porcentaje de satisfacción del cliente externo SECTOR</t>
  </si>
  <si>
    <t>Porcentaje de satisfacción del cliente externo DAPRE</t>
  </si>
  <si>
    <t>Porcentaje de satisfacción del cliente externo APC</t>
  </si>
  <si>
    <t>Porcentaje de satisfacción del cliente externo ARN</t>
  </si>
  <si>
    <t>Porcentaje de satisfacción del cliente externo ART</t>
  </si>
  <si>
    <t>Porcentaje de satisfacción del cliente externo ANIVBV</t>
  </si>
  <si>
    <t>Porcentaje de satisfacción del cliente externo UNGRD</t>
  </si>
  <si>
    <t>Subregiones con hoja de ruta de intervención para la estabilización en operación (PND)</t>
  </si>
  <si>
    <t>Porcentaje del nivel de satisfacción del cliente frente a la respuesta a peticiones SECTOR</t>
  </si>
  <si>
    <t>Porcentaje del nivel de satisfacción del cliente frente a la respuesta a peticiones - UNGRD</t>
  </si>
  <si>
    <t>Porcentaje atención oportuna a las Peticiones, Sugerencias, Quejas, Reclamos y Denuncias SECTOR</t>
  </si>
  <si>
    <t>Porcentaje atención oportuna a las Peticiones, Sugerencias, Quejas, Reclamos y Denuncias DAPRE</t>
  </si>
  <si>
    <t>Porcenaje atención oportuna a las Peticiones, Sugerencias, Quejas, Reclamos y Denuncias APC</t>
  </si>
  <si>
    <t>Porcentaje atención oportuna a las Peticiones, Sugerencias, Quejas, Reclamos y Denuncias ART</t>
  </si>
  <si>
    <t>Porcentaje atención oportuna a las Peticiones, Sugerencias, Quejas, Reclamos y Denuncias ARN</t>
  </si>
  <si>
    <t>Porcentaje atención oportuna a las Peticiones, Sugerencias, Quejas, Reclamos y Denuncias ANIVB</t>
  </si>
  <si>
    <t>Porcentaje atención oportuna a las Peticiones, Sugerencias, Quejas, Reclamos y Denuncias UNGRD</t>
  </si>
  <si>
    <t xml:space="preserve">7. Innovar los procesos estratégicos y de apoyo, a través de los recursos logísticos para fortalecer la gestión de la Entidad.
</t>
  </si>
  <si>
    <t xml:space="preserve">7. Innovar los procesos estratégicos y de apoyo, a través de los recursos logísticos para fortalecer la gestión de la Entidad.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</si>
</sst>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.0%"/>
    <numFmt numFmtId="165" formatCode="#,##0.0"/>
    <numFmt numFmtId="166" formatCode="0.0"/>
    <numFmt numFmtId="167" formatCode="_(* #,##0.00_);_(* \(#,##0.00\);_(* &quot;-&quot;??_);_(@_)"/>
    <numFmt numFmtId="168" formatCode="_-* #,##0_-;\-* #,##0_-;_-* &quot;-&quot;??_-;_-@_-"/>
  </numFmts>
  <fonts count="2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Verdana"/>
      <family val="2"/>
    </font>
    <font>
      <sz val="8"/>
      <color indexed="72"/>
      <name val="Arial"/>
      <family val="2"/>
    </font>
    <font>
      <sz val="8"/>
      <name val="Arial"/>
      <family val="2"/>
    </font>
    <font>
      <b/>
      <sz val="8"/>
      <color indexed="72"/>
      <name val="Verdana"/>
      <family val="2"/>
    </font>
    <font>
      <sz val="8"/>
      <color indexed="72"/>
      <name val="Verdana"/>
      <family val="2"/>
    </font>
    <font>
      <sz val="10"/>
      <name val="Calibri Light"/>
      <family val="2"/>
    </font>
    <font>
      <sz val="8"/>
      <color rgb="FFFF0000"/>
      <name val="Verdana"/>
      <family val="2"/>
    </font>
    <font>
      <b/>
      <sz val="9"/>
      <color theme="0"/>
      <name val="Verdana"/>
      <family val="2"/>
    </font>
    <font>
      <b/>
      <sz val="8"/>
      <color theme="0"/>
      <name val="Verdana"/>
      <family val="2"/>
    </font>
    <font>
      <b/>
      <sz val="11"/>
      <color theme="5" tint="0.79998168889431442"/>
      <name val="Arial Narrow"/>
      <family val="2"/>
    </font>
    <font>
      <b/>
      <sz val="10"/>
      <color theme="0"/>
      <name val="Calibri Light"/>
      <family val="2"/>
    </font>
    <font>
      <sz val="9"/>
      <color theme="1"/>
      <name val="Calibri Light"/>
      <family val="2"/>
    </font>
    <font>
      <sz val="11"/>
      <color theme="1"/>
      <name val="Calibri Light"/>
      <family val="2"/>
    </font>
    <font>
      <sz val="10"/>
      <color theme="1"/>
      <name val="Calibri Light"/>
      <family val="2"/>
    </font>
    <font>
      <sz val="8"/>
      <color theme="0"/>
      <name val="Arial"/>
      <family val="2"/>
    </font>
    <font>
      <sz val="8"/>
      <color theme="0"/>
      <name val="Verdana"/>
      <family val="2"/>
    </font>
    <font>
      <b/>
      <sz val="18"/>
      <color theme="0"/>
      <name val="Arial Narrow"/>
      <family val="2"/>
    </font>
    <font>
      <sz val="10"/>
      <name val="Arial"/>
      <family val="2"/>
    </font>
    <font>
      <b/>
      <sz val="20"/>
      <color theme="5" tint="0.79998168889431442"/>
      <name val="Work Sans"/>
    </font>
    <font>
      <b/>
      <sz val="14"/>
      <color theme="5" tint="0.79998168889431442"/>
      <name val="Work Sans"/>
    </font>
    <font>
      <sz val="10"/>
      <name val="Arial"/>
      <family val="2"/>
    </font>
    <font>
      <sz val="8"/>
      <color theme="9"/>
      <name val="Arial"/>
      <family val="2"/>
    </font>
    <font>
      <b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double">
        <color theme="7" tint="0.79998168889431442"/>
      </left>
      <right style="double">
        <color theme="7" tint="0.79998168889431442"/>
      </right>
      <top style="double">
        <color theme="7" tint="0.79998168889431442"/>
      </top>
      <bottom style="double">
        <color theme="7" tint="0.79998168889431442"/>
      </bottom>
      <diagonal/>
    </border>
    <border>
      <left/>
      <right/>
      <top/>
      <bottom style="double">
        <color theme="7" tint="0.79998168889431442"/>
      </bottom>
      <diagonal/>
    </border>
    <border>
      <left style="medium">
        <color theme="7"/>
      </left>
      <right/>
      <top style="medium">
        <color theme="7"/>
      </top>
      <bottom/>
      <diagonal/>
    </border>
    <border>
      <left style="medium">
        <color theme="7"/>
      </left>
      <right/>
      <top/>
      <bottom/>
      <diagonal/>
    </border>
    <border>
      <left style="medium">
        <color theme="7"/>
      </left>
      <right/>
      <top/>
      <bottom style="medium">
        <color theme="7"/>
      </bottom>
      <diagonal/>
    </border>
    <border>
      <left style="medium">
        <color theme="7"/>
      </left>
      <right style="thin">
        <color indexed="64"/>
      </right>
      <top/>
      <bottom style="medium">
        <color theme="7"/>
      </bottom>
      <diagonal/>
    </border>
    <border>
      <left/>
      <right/>
      <top style="medium">
        <color theme="7"/>
      </top>
      <bottom/>
      <diagonal/>
    </border>
    <border>
      <left/>
      <right style="double">
        <color theme="7" tint="0.79998168889431442"/>
      </right>
      <top style="double">
        <color theme="7" tint="0.79998168889431442"/>
      </top>
      <bottom style="double">
        <color theme="7" tint="0.79998168889431442"/>
      </bottom>
      <diagonal/>
    </border>
    <border>
      <left style="double">
        <color theme="7" tint="0.79998168889431442"/>
      </left>
      <right/>
      <top style="double">
        <color theme="7" tint="0.79998168889431442"/>
      </top>
      <bottom style="double">
        <color theme="7" tint="0.79998168889431442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/>
      <diagonal/>
    </border>
    <border>
      <left style="medium">
        <color rgb="FFFFC000"/>
      </left>
      <right style="medium">
        <color rgb="FFFFC000"/>
      </right>
      <top/>
      <bottom/>
      <diagonal/>
    </border>
    <border>
      <left style="medium">
        <color rgb="FFFFC000"/>
      </left>
      <right style="medium">
        <color rgb="FFFFC000"/>
      </right>
      <top/>
      <bottom style="medium">
        <color rgb="FFFFC000"/>
      </bottom>
      <diagonal/>
    </border>
    <border>
      <left/>
      <right style="medium">
        <color rgb="FFFFC000"/>
      </right>
      <top style="medium">
        <color rgb="FFFFC000"/>
      </top>
      <bottom/>
      <diagonal/>
    </border>
    <border>
      <left/>
      <right style="medium">
        <color rgb="FFFFC000"/>
      </right>
      <top/>
      <bottom/>
      <diagonal/>
    </border>
    <border>
      <left/>
      <right style="medium">
        <color rgb="FFFFC000"/>
      </right>
      <top/>
      <bottom style="medium">
        <color rgb="FFFFC000"/>
      </bottom>
      <diagonal/>
    </border>
    <border>
      <left/>
      <right/>
      <top/>
      <bottom style="medium">
        <color theme="7"/>
      </bottom>
      <diagonal/>
    </border>
    <border>
      <left style="medium">
        <color rgb="FFFFC000"/>
      </left>
      <right style="medium">
        <color rgb="FFFFC000"/>
      </right>
      <top style="medium">
        <color theme="7"/>
      </top>
      <bottom/>
      <diagonal/>
    </border>
    <border>
      <left style="medium">
        <color rgb="FFFFC000"/>
      </left>
      <right style="medium">
        <color rgb="FFFFC000"/>
      </right>
      <top style="medium">
        <color theme="7"/>
      </top>
      <bottom style="medium">
        <color rgb="FFFFC00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7" tint="0.79998168889431442"/>
      </top>
      <bottom style="double">
        <color theme="7" tint="0.79998168889431442"/>
      </bottom>
      <diagonal/>
    </border>
    <border>
      <left/>
      <right/>
      <top style="double">
        <color theme="7" tint="0.79998168889431442"/>
      </top>
      <bottom style="double">
        <color theme="7" tint="0.79998168889431442"/>
      </bottom>
      <diagonal/>
    </border>
  </borders>
  <cellStyleXfs count="12">
    <xf numFmtId="0" fontId="0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9" fontId="1" fillId="0" borderId="0" applyNumberFormat="0" applyFont="0" applyFill="0" applyBorder="0" applyAlignment="0" applyProtection="0"/>
    <xf numFmtId="9" fontId="2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9" fontId="20" fillId="0" borderId="0" applyNumberFormat="0" applyFont="0" applyFill="0" applyBorder="0" applyAlignment="0" applyProtection="0"/>
    <xf numFmtId="9" fontId="1" fillId="0" borderId="0" applyNumberFormat="0" applyFont="0" applyFill="0" applyBorder="0" applyAlignment="0" applyProtection="0"/>
    <xf numFmtId="0" fontId="23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3" fillId="0" borderId="0" applyFont="0" applyFill="0" applyBorder="0" applyAlignment="0" applyProtection="0"/>
  </cellStyleXfs>
  <cellXfs count="138">
    <xf numFmtId="0" fontId="0" fillId="0" borderId="0" xfId="0" applyNumberFormat="1" applyFont="1" applyFill="1" applyBorder="1" applyAlignment="1"/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 applyProtection="1">
      <alignment vertical="center" wrapText="1"/>
    </xf>
    <xf numFmtId="0" fontId="10" fillId="3" borderId="2" xfId="0" applyNumberFormat="1" applyFont="1" applyFill="1" applyBorder="1" applyAlignment="1" applyProtection="1">
      <alignment horizontal="left" vertical="center" wrapText="1"/>
    </xf>
    <xf numFmtId="0" fontId="10" fillId="3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1" applyNumberFormat="1" applyFont="1" applyFill="1" applyBorder="1" applyAlignment="1" applyProtection="1">
      <alignment horizontal="left"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3" fontId="7" fillId="0" borderId="2" xfId="1" applyNumberFormat="1" applyFont="1" applyFill="1" applyBorder="1" applyAlignment="1" applyProtection="1">
      <alignment horizontal="center" vertical="center" wrapText="1"/>
    </xf>
    <xf numFmtId="9" fontId="7" fillId="0" borderId="2" xfId="0" applyNumberFormat="1" applyFont="1" applyFill="1" applyBorder="1" applyAlignment="1" applyProtection="1">
      <alignment horizontal="center" vertical="center" wrapText="1"/>
    </xf>
    <xf numFmtId="9" fontId="7" fillId="0" borderId="2" xfId="1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166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2" xfId="1" applyNumberFormat="1" applyFont="1" applyFill="1" applyBorder="1" applyAlignment="1" applyProtection="1">
      <alignment horizontal="center" vertical="center" wrapText="1"/>
    </xf>
    <xf numFmtId="166" fontId="7" fillId="0" borderId="2" xfId="1" applyNumberFormat="1" applyFont="1" applyFill="1" applyBorder="1" applyAlignment="1" applyProtection="1">
      <alignment horizontal="center" vertical="center" wrapText="1"/>
    </xf>
    <xf numFmtId="1" fontId="7" fillId="0" borderId="2" xfId="2" applyNumberFormat="1" applyFont="1" applyFill="1" applyBorder="1" applyAlignment="1" applyProtection="1">
      <alignment horizontal="center" vertical="center" wrapText="1"/>
    </xf>
    <xf numFmtId="165" fontId="7" fillId="0" borderId="2" xfId="1" applyNumberFormat="1" applyFont="1" applyFill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left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10" fontId="7" fillId="0" borderId="2" xfId="0" applyNumberFormat="1" applyFont="1" applyFill="1" applyBorder="1" applyAlignment="1" applyProtection="1">
      <alignment horizontal="center" vertical="center" wrapText="1"/>
    </xf>
    <xf numFmtId="10" fontId="7" fillId="0" borderId="2" xfId="1" applyNumberFormat="1" applyFont="1" applyFill="1" applyBorder="1" applyAlignment="1" applyProtection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9" fontId="3" fillId="0" borderId="2" xfId="1" applyNumberFormat="1" applyFont="1" applyFill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 wrapText="1"/>
    </xf>
    <xf numFmtId="9" fontId="7" fillId="0" borderId="2" xfId="3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11" fillId="3" borderId="2" xfId="0" applyNumberFormat="1" applyFont="1" applyFill="1" applyBorder="1" applyAlignment="1" applyProtection="1">
      <alignment horizontal="left" vertical="center" wrapText="1"/>
    </xf>
    <xf numFmtId="0" fontId="11" fillId="3" borderId="2" xfId="0" applyNumberFormat="1" applyFont="1" applyFill="1" applyBorder="1" applyAlignment="1" applyProtection="1">
      <alignment horizontal="center" vertical="center" wrapText="1"/>
    </xf>
    <xf numFmtId="9" fontId="11" fillId="3" borderId="2" xfId="1" applyNumberFormat="1" applyFont="1" applyFill="1" applyBorder="1" applyAlignment="1" applyProtection="1">
      <alignment horizontal="center" vertical="center" wrapText="1"/>
    </xf>
    <xf numFmtId="9" fontId="11" fillId="3" borderId="2" xfId="0" applyNumberFormat="1" applyFont="1" applyFill="1" applyBorder="1" applyAlignment="1" applyProtection="1">
      <alignment horizontal="center" vertical="center" wrapText="1"/>
    </xf>
    <xf numFmtId="10" fontId="11" fillId="3" borderId="2" xfId="0" applyNumberFormat="1" applyFont="1" applyFill="1" applyBorder="1" applyAlignment="1" applyProtection="1">
      <alignment horizontal="center" vertical="center" wrapText="1"/>
    </xf>
    <xf numFmtId="0" fontId="11" fillId="3" borderId="2" xfId="1" applyNumberFormat="1" applyFont="1" applyFill="1" applyBorder="1" applyAlignment="1" applyProtection="1">
      <alignment horizontal="left" vertical="center" wrapText="1"/>
    </xf>
    <xf numFmtId="0" fontId="11" fillId="3" borderId="2" xfId="1" applyNumberFormat="1" applyFont="1" applyFill="1" applyBorder="1" applyAlignment="1" applyProtection="1">
      <alignment horizontal="center" vertical="center" wrapText="1"/>
    </xf>
    <xf numFmtId="9" fontId="11" fillId="3" borderId="2" xfId="3" applyNumberFormat="1" applyFont="1" applyFill="1" applyBorder="1" applyAlignment="1" applyProtection="1">
      <alignment horizontal="center" vertical="center" wrapText="1"/>
    </xf>
    <xf numFmtId="2" fontId="10" fillId="3" borderId="2" xfId="2" applyNumberFormat="1" applyFont="1" applyFill="1" applyBorder="1" applyAlignment="1" applyProtection="1">
      <alignment horizontal="center" vertical="center" wrapText="1"/>
    </xf>
    <xf numFmtId="166" fontId="10" fillId="3" borderId="2" xfId="2" applyNumberFormat="1" applyFont="1" applyFill="1" applyBorder="1" applyAlignment="1" applyProtection="1">
      <alignment horizontal="center" vertical="center" wrapText="1"/>
    </xf>
    <xf numFmtId="9" fontId="10" fillId="3" borderId="2" xfId="0" applyNumberFormat="1" applyFont="1" applyFill="1" applyBorder="1" applyAlignment="1" applyProtection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wrapText="1"/>
    </xf>
    <xf numFmtId="0" fontId="15" fillId="0" borderId="0" xfId="0" applyFont="1" applyAlignment="1"/>
    <xf numFmtId="0" fontId="15" fillId="0" borderId="0" xfId="0" applyFont="1"/>
    <xf numFmtId="0" fontId="14" fillId="0" borderId="0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14" fillId="0" borderId="6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10" fillId="7" borderId="2" xfId="0" applyNumberFormat="1" applyFont="1" applyFill="1" applyBorder="1" applyAlignment="1" applyProtection="1">
      <alignment horizontal="left" vertical="center" wrapText="1"/>
    </xf>
    <xf numFmtId="0" fontId="11" fillId="7" borderId="2" xfId="0" applyNumberFormat="1" applyFont="1" applyFill="1" applyBorder="1" applyAlignment="1" applyProtection="1">
      <alignment horizontal="left" vertical="center" wrapText="1"/>
    </xf>
    <xf numFmtId="0" fontId="11" fillId="7" borderId="2" xfId="0" applyNumberFormat="1" applyFont="1" applyFill="1" applyBorder="1" applyAlignment="1" applyProtection="1">
      <alignment horizontal="center" vertical="center" wrapText="1"/>
    </xf>
    <xf numFmtId="9" fontId="11" fillId="7" borderId="2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>
      <alignment vertical="center"/>
    </xf>
    <xf numFmtId="0" fontId="14" fillId="0" borderId="13" xfId="0" applyFont="1" applyBorder="1" applyAlignment="1">
      <alignment vertical="center" wrapText="1"/>
    </xf>
    <xf numFmtId="0" fontId="14" fillId="0" borderId="14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4" fillId="0" borderId="17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0" fontId="14" fillId="0" borderId="19" xfId="0" applyFont="1" applyBorder="1" applyAlignment="1">
      <alignment vertical="center" wrapText="1"/>
    </xf>
    <xf numFmtId="0" fontId="14" fillId="0" borderId="7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0" fontId="14" fillId="0" borderId="15" xfId="0" applyFont="1" applyBorder="1" applyAlignment="1">
      <alignment wrapText="1"/>
    </xf>
    <xf numFmtId="0" fontId="14" fillId="0" borderId="20" xfId="0" applyFont="1" applyBorder="1" applyAlignment="1">
      <alignment vertical="center" wrapText="1"/>
    </xf>
    <xf numFmtId="0" fontId="14" fillId="0" borderId="21" xfId="0" applyFont="1" applyBorder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vertical="center"/>
    </xf>
    <xf numFmtId="0" fontId="18" fillId="7" borderId="2" xfId="0" applyNumberFormat="1" applyFont="1" applyFill="1" applyBorder="1" applyAlignment="1" applyProtection="1">
      <alignment horizontal="left" vertical="center" wrapText="1"/>
    </xf>
    <xf numFmtId="0" fontId="3" fillId="8" borderId="12" xfId="0" applyFont="1" applyFill="1" applyBorder="1" applyAlignment="1">
      <alignment horizontal="left" vertical="center" wrapText="1"/>
    </xf>
    <xf numFmtId="0" fontId="7" fillId="8" borderId="2" xfId="1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justify" vertical="center" wrapText="1"/>
    </xf>
    <xf numFmtId="0" fontId="10" fillId="3" borderId="2" xfId="0" applyNumberFormat="1" applyFont="1" applyFill="1" applyBorder="1" applyAlignment="1" applyProtection="1">
      <alignment horizontal="justify" vertical="center" wrapText="1"/>
    </xf>
    <xf numFmtId="0" fontId="11" fillId="3" borderId="2" xfId="1" applyNumberFormat="1" applyFont="1" applyFill="1" applyBorder="1" applyAlignment="1" applyProtection="1">
      <alignment horizontal="justify" vertical="center" wrapText="1"/>
    </xf>
    <xf numFmtId="0" fontId="5" fillId="0" borderId="0" xfId="0" applyNumberFormat="1" applyFont="1" applyFill="1" applyBorder="1" applyAlignment="1">
      <alignment horizontal="justify" vertical="center"/>
    </xf>
    <xf numFmtId="0" fontId="7" fillId="0" borderId="2" xfId="1" applyNumberFormat="1" applyFont="1" applyFill="1" applyBorder="1" applyAlignment="1" applyProtection="1">
      <alignment horizontal="justify" vertical="center" wrapText="1"/>
    </xf>
    <xf numFmtId="0" fontId="7" fillId="2" borderId="2" xfId="0" applyNumberFormat="1" applyFont="1" applyFill="1" applyBorder="1" applyAlignment="1" applyProtection="1">
      <alignment horizontal="justify" vertical="center" wrapText="1"/>
    </xf>
    <xf numFmtId="0" fontId="3" fillId="0" borderId="2" xfId="0" applyNumberFormat="1" applyFont="1" applyFill="1" applyBorder="1" applyAlignment="1" applyProtection="1">
      <alignment horizontal="justify" vertical="center" wrapText="1"/>
    </xf>
    <xf numFmtId="0" fontId="3" fillId="0" borderId="2" xfId="1" applyNumberFormat="1" applyFont="1" applyFill="1" applyBorder="1" applyAlignment="1" applyProtection="1">
      <alignment horizontal="justify" vertical="center" wrapText="1"/>
    </xf>
    <xf numFmtId="0" fontId="24" fillId="0" borderId="0" xfId="0" applyNumberFormat="1" applyFont="1" applyFill="1" applyBorder="1" applyAlignment="1">
      <alignment vertical="center"/>
    </xf>
    <xf numFmtId="0" fontId="24" fillId="0" borderId="0" xfId="0" applyNumberFormat="1" applyFont="1" applyFill="1" applyBorder="1" applyAlignment="1">
      <alignment horizontal="justify" vertical="center"/>
    </xf>
    <xf numFmtId="0" fontId="2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vertical="center"/>
    </xf>
    <xf numFmtId="9" fontId="7" fillId="8" borderId="2" xfId="1" applyNumberFormat="1" applyFont="1" applyFill="1" applyBorder="1" applyAlignment="1" applyProtection="1">
      <alignment horizontal="center" vertical="center" wrapText="1"/>
    </xf>
    <xf numFmtId="0" fontId="18" fillId="3" borderId="2" xfId="1" applyNumberFormat="1" applyFont="1" applyFill="1" applyBorder="1" applyAlignment="1" applyProtection="1">
      <alignment horizontal="left" vertical="center" wrapText="1"/>
    </xf>
    <xf numFmtId="0" fontId="18" fillId="3" borderId="2" xfId="1" applyNumberFormat="1" applyFont="1" applyFill="1" applyBorder="1" applyAlignment="1" applyProtection="1">
      <alignment horizontal="justify" vertical="center" wrapText="1"/>
    </xf>
    <xf numFmtId="0" fontId="18" fillId="3" borderId="2" xfId="1" applyNumberFormat="1" applyFont="1" applyFill="1" applyBorder="1" applyAlignment="1" applyProtection="1">
      <alignment horizontal="center" vertical="center" wrapText="1"/>
    </xf>
    <xf numFmtId="3" fontId="18" fillId="3" borderId="2" xfId="1" applyNumberFormat="1" applyFont="1" applyFill="1" applyBorder="1" applyAlignment="1" applyProtection="1">
      <alignment horizontal="center" vertical="center" wrapText="1"/>
    </xf>
    <xf numFmtId="9" fontId="18" fillId="3" borderId="2" xfId="1" applyNumberFormat="1" applyFont="1" applyFill="1" applyBorder="1" applyAlignment="1" applyProtection="1">
      <alignment horizontal="center" vertical="center" wrapText="1"/>
    </xf>
    <xf numFmtId="0" fontId="18" fillId="3" borderId="2" xfId="0" applyNumberFormat="1" applyFont="1" applyFill="1" applyBorder="1" applyAlignment="1" applyProtection="1">
      <alignment horizontal="center" vertical="center" wrapText="1"/>
    </xf>
    <xf numFmtId="0" fontId="18" fillId="3" borderId="2" xfId="0" applyNumberFormat="1" applyFont="1" applyFill="1" applyBorder="1" applyAlignment="1" applyProtection="1">
      <alignment horizontal="justify" vertical="center" wrapText="1"/>
    </xf>
    <xf numFmtId="9" fontId="18" fillId="3" borderId="2" xfId="0" applyNumberFormat="1" applyFont="1" applyFill="1" applyBorder="1" applyAlignment="1" applyProtection="1">
      <alignment horizontal="center" vertical="center" wrapText="1"/>
    </xf>
    <xf numFmtId="164" fontId="18" fillId="3" borderId="2" xfId="0" applyNumberFormat="1" applyFont="1" applyFill="1" applyBorder="1" applyAlignment="1" applyProtection="1">
      <alignment horizontal="center" vertical="center" wrapText="1"/>
    </xf>
    <xf numFmtId="0" fontId="18" fillId="3" borderId="2" xfId="0" applyNumberFormat="1" applyFont="1" applyFill="1" applyBorder="1" applyAlignment="1" applyProtection="1">
      <alignment horizontal="left" vertical="center" wrapText="1"/>
    </xf>
    <xf numFmtId="9" fontId="18" fillId="3" borderId="2" xfId="2" applyNumberFormat="1" applyFont="1" applyFill="1" applyBorder="1" applyAlignment="1" applyProtection="1">
      <alignment horizontal="center" vertical="center" wrapText="1"/>
    </xf>
    <xf numFmtId="10" fontId="18" fillId="3" borderId="2" xfId="0" applyNumberFormat="1" applyFont="1" applyFill="1" applyBorder="1" applyAlignment="1" applyProtection="1">
      <alignment horizontal="center" vertical="center" wrapText="1"/>
    </xf>
    <xf numFmtId="0" fontId="25" fillId="0" borderId="0" xfId="0" applyNumberFormat="1" applyFont="1" applyFill="1" applyBorder="1" applyAlignment="1">
      <alignment vertical="center"/>
    </xf>
    <xf numFmtId="2" fontId="7" fillId="0" borderId="2" xfId="1" applyNumberFormat="1" applyFont="1" applyFill="1" applyBorder="1" applyAlignment="1" applyProtection="1">
      <alignment horizontal="center" vertical="center" wrapText="1"/>
    </xf>
    <xf numFmtId="168" fontId="18" fillId="3" borderId="2" xfId="11" applyNumberFormat="1" applyFont="1" applyFill="1" applyBorder="1" applyAlignment="1" applyProtection="1">
      <alignment horizontal="center" vertical="center" wrapText="1"/>
    </xf>
    <xf numFmtId="3" fontId="18" fillId="3" borderId="2" xfId="0" applyNumberFormat="1" applyFont="1" applyFill="1" applyBorder="1" applyAlignment="1" applyProtection="1">
      <alignment horizontal="center" vertical="center" wrapText="1"/>
    </xf>
    <xf numFmtId="10" fontId="7" fillId="0" borderId="2" xfId="4" applyNumberFormat="1" applyFont="1" applyFill="1" applyBorder="1" applyAlignment="1" applyProtection="1">
      <alignment horizontal="center" vertical="center" wrapText="1"/>
    </xf>
    <xf numFmtId="0" fontId="18" fillId="3" borderId="2" xfId="4" applyNumberFormat="1" applyFont="1" applyFill="1" applyBorder="1" applyAlignment="1" applyProtection="1">
      <alignment horizontal="left" vertical="center" wrapText="1"/>
    </xf>
    <xf numFmtId="0" fontId="18" fillId="3" borderId="2" xfId="4" applyNumberFormat="1" applyFont="1" applyFill="1" applyBorder="1" applyAlignment="1" applyProtection="1">
      <alignment horizontal="justify" vertical="center" wrapText="1"/>
    </xf>
    <xf numFmtId="0" fontId="18" fillId="8" borderId="2" xfId="0" applyNumberFormat="1" applyFont="1" applyFill="1" applyBorder="1" applyAlignment="1" applyProtection="1">
      <alignment horizontal="center" vertical="center" wrapText="1"/>
    </xf>
    <xf numFmtId="0" fontId="5" fillId="8" borderId="0" xfId="0" applyNumberFormat="1" applyFont="1" applyFill="1" applyBorder="1" applyAlignment="1">
      <alignment vertical="center"/>
    </xf>
    <xf numFmtId="0" fontId="18" fillId="3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21" fillId="5" borderId="22" xfId="0" applyFont="1" applyFill="1" applyBorder="1" applyAlignment="1">
      <alignment horizontal="center" vertical="center" wrapText="1"/>
    </xf>
    <xf numFmtId="0" fontId="21" fillId="5" borderId="23" xfId="0" applyFont="1" applyFill="1" applyBorder="1" applyAlignment="1">
      <alignment horizontal="center" vertical="center" wrapText="1"/>
    </xf>
    <xf numFmtId="0" fontId="21" fillId="5" borderId="24" xfId="0" applyFont="1" applyFill="1" applyBorder="1" applyAlignment="1">
      <alignment horizontal="center" vertical="center" wrapText="1"/>
    </xf>
    <xf numFmtId="15" fontId="22" fillId="5" borderId="25" xfId="0" applyNumberFormat="1" applyFont="1" applyFill="1" applyBorder="1" applyAlignment="1">
      <alignment horizontal="center" vertical="center"/>
    </xf>
    <xf numFmtId="15" fontId="22" fillId="5" borderId="26" xfId="0" applyNumberFormat="1" applyFont="1" applyFill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justify" vertical="center" wrapText="1"/>
    </xf>
    <xf numFmtId="0" fontId="10" fillId="3" borderId="2" xfId="0" applyFont="1" applyFill="1" applyBorder="1" applyAlignment="1">
      <alignment horizontal="justify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8" fillId="3" borderId="2" xfId="4" applyFont="1" applyFill="1" applyBorder="1" applyAlignment="1">
      <alignment horizontal="justify" vertical="center" wrapText="1"/>
    </xf>
    <xf numFmtId="0" fontId="18" fillId="3" borderId="2" xfId="1" applyFont="1" applyFill="1" applyBorder="1" applyAlignment="1">
      <alignment horizontal="justify" vertical="center" wrapText="1"/>
    </xf>
    <xf numFmtId="0" fontId="11" fillId="3" borderId="2" xfId="0" applyFont="1" applyFill="1" applyBorder="1" applyAlignment="1">
      <alignment horizontal="justify" vertical="center" wrapText="1"/>
    </xf>
    <xf numFmtId="0" fontId="3" fillId="0" borderId="2" xfId="1" applyFont="1" applyFill="1" applyBorder="1" applyAlignment="1">
      <alignment horizontal="justify" vertical="center" wrapText="1"/>
    </xf>
    <xf numFmtId="0" fontId="11" fillId="3" borderId="2" xfId="1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11" fillId="7" borderId="2" xfId="0" applyFont="1" applyFill="1" applyBorder="1" applyAlignment="1">
      <alignment horizontal="justify" vertical="center" wrapText="1"/>
    </xf>
  </cellXfs>
  <cellStyles count="12">
    <cellStyle name="Millares" xfId="11" builtinId="3"/>
    <cellStyle name="Millares 2" xfId="9"/>
    <cellStyle name="Normal" xfId="0" builtinId="0"/>
    <cellStyle name="Normal 2" xfId="1"/>
    <cellStyle name="Normal 2 2" xfId="4"/>
    <cellStyle name="Normal 2 3" xfId="8"/>
    <cellStyle name="Normal 3" xfId="7"/>
    <cellStyle name="Porcentaje" xfId="2" builtinId="5"/>
    <cellStyle name="Porcentaje 2" xfId="3"/>
    <cellStyle name="Porcentaje 2 2" xfId="6"/>
    <cellStyle name="Porcentaje 3" xfId="5"/>
    <cellStyle name="Porcentaje 4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1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8000"/>
      <rgbColor rgb="00008080"/>
      <rgbColor rgb="00D4D0C8"/>
      <rgbColor rgb="00808080"/>
      <rgbColor rgb="009999FF"/>
      <rgbColor rgb="00993366"/>
      <rgbColor rgb="00FFFFCC"/>
      <rgbColor rgb="00F5F9FC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1CBDE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CC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295274</xdr:colOff>
      <xdr:row>1</xdr:row>
      <xdr:rowOff>9524</xdr:rowOff>
    </xdr:from>
    <xdr:to>
      <xdr:col>3</xdr:col>
      <xdr:colOff>333374</xdr:colOff>
      <xdr:row>2</xdr:row>
      <xdr:rowOff>691733</xdr:rowOff>
    </xdr:to>
    <xdr:pic>
      <xdr:nvPicPr>
        <xdr:cNvPr id="102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4" y="257174"/>
          <a:ext cx="2447925" cy="6822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era1\ccnas$\71.08%20Planeacion%20Estrategica%20Sectorial\2020\02%20Indicadores%20Sectoriales\ART\Fichas%20Indicadores%20ART%202020\Dimensi&#243;n%204.%20Evaluaci&#243;n%20de%20Resultados\Porcentaje%20flias%20ind&#237;genas%20vinculadas%20a%20PN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DE-30 -2019"/>
      <sheetName val="Hoja6-2019"/>
      <sheetName val="Hoja1- 2019"/>
      <sheetName val="Hoja2 - 2019"/>
      <sheetName val="F-DE-30 - 2020"/>
      <sheetName val="F-DE-30 - 2020 I"/>
      <sheetName val="F-DE-30 - 2020 II"/>
      <sheetName val="F-DE-30 - 2020 III"/>
      <sheetName val="F-DE-30 - 2020 IV"/>
      <sheetName val="F-DE-30 - 2020 V"/>
      <sheetName val="Tipos de acumulación Sinergia"/>
      <sheetName val="Hoja1"/>
      <sheetName val="Tipos de acumulación"/>
      <sheetName val="Hoja1 2020"/>
      <sheetName val="Hoja2 20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C2" t="str">
            <v>Número</v>
          </cell>
        </row>
        <row r="3">
          <cell r="C3" t="str">
            <v>Porcentaje</v>
          </cell>
        </row>
        <row r="4">
          <cell r="C4" t="str">
            <v>Unidades</v>
          </cell>
        </row>
        <row r="5">
          <cell r="C5" t="str">
            <v>Decimal</v>
          </cell>
        </row>
        <row r="6">
          <cell r="C6" t="str">
            <v>Dólar</v>
          </cell>
        </row>
        <row r="7">
          <cell r="C7" t="str">
            <v>Pesos</v>
          </cell>
        </row>
        <row r="8">
          <cell r="C8" t="str">
            <v>Millones de dólares</v>
          </cell>
        </row>
        <row r="9">
          <cell r="C9" t="str">
            <v>Millones de pesos</v>
          </cell>
        </row>
        <row r="10">
          <cell r="C10" t="str">
            <v>Días</v>
          </cell>
        </row>
      </sheetData>
      <sheetData sheetId="14">
        <row r="23">
          <cell r="D23" t="str">
            <v>_1._Talento_Humano</v>
          </cell>
        </row>
        <row r="24">
          <cell r="D24" t="str">
            <v>_2._Direccionamiento_Estratégico_y_Planeación</v>
          </cell>
        </row>
        <row r="25">
          <cell r="D25" t="str">
            <v>_3._Gestión_con_Valores_para_Resultados</v>
          </cell>
        </row>
        <row r="26">
          <cell r="D26" t="str">
            <v>_4._Evaluación_de_Resultados</v>
          </cell>
        </row>
        <row r="27">
          <cell r="D27" t="str">
            <v>_5._Información_y_Comunicación</v>
          </cell>
        </row>
        <row r="28">
          <cell r="D28" t="str">
            <v>_6._Gestión_del_Conocimiento_y_la_Innovación</v>
          </cell>
        </row>
        <row r="29">
          <cell r="D29" t="str">
            <v>_7.Control_Interno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5"/>
  <sheetViews>
    <sheetView showGridLines="0" tabSelected="1" zoomScaleNormal="100" workbookViewId="0">
      <selection activeCell="G6" sqref="G6:H6"/>
    </sheetView>
  </sheetViews>
  <sheetFormatPr baseColWidth="10" defaultColWidth="9.140625" defaultRowHeight="11.25" x14ac:dyDescent="0.2"/>
  <cols>
    <col min="1" max="1" width="2" style="2" customWidth="1"/>
    <col min="2" max="2" width="17.42578125" style="66" customWidth="1"/>
    <col min="3" max="3" width="18.7109375" style="2" customWidth="1"/>
    <col min="4" max="4" width="13.42578125" style="2" customWidth="1"/>
    <col min="5" max="5" width="17.85546875" style="2" customWidth="1"/>
    <col min="6" max="6" width="35.7109375" style="2" customWidth="1"/>
    <col min="7" max="8" width="13.140625" style="88" customWidth="1"/>
    <col min="9" max="9" width="12" style="3" customWidth="1"/>
    <col min="10" max="10" width="16.7109375" style="3" customWidth="1"/>
    <col min="11" max="11" width="10.85546875" style="2" customWidth="1"/>
    <col min="12" max="15" width="9.5703125" style="2" bestFit="1" customWidth="1"/>
    <col min="16" max="16384" width="9.140625" style="2"/>
  </cols>
  <sheetData>
    <row r="1" spans="1:15" ht="20.100000000000001" customHeight="1" thickBot="1" x14ac:dyDescent="0.25">
      <c r="A1" s="1"/>
      <c r="C1" s="4"/>
      <c r="L1" s="1"/>
    </row>
    <row r="2" spans="1:15" ht="56.1" hidden="1" customHeight="1" thickBot="1" x14ac:dyDescent="0.25">
      <c r="A2" s="1"/>
      <c r="C2" s="42"/>
      <c r="D2" s="42"/>
      <c r="E2" s="126" t="s">
        <v>230</v>
      </c>
      <c r="F2" s="126"/>
      <c r="G2" s="126"/>
      <c r="H2" s="126"/>
      <c r="I2" s="126"/>
      <c r="J2" s="126"/>
      <c r="K2" s="126"/>
      <c r="L2" s="126"/>
      <c r="M2" s="126"/>
      <c r="N2" s="126" t="s">
        <v>256</v>
      </c>
      <c r="O2" s="126"/>
    </row>
    <row r="3" spans="1:15" s="81" customFormat="1" ht="56.1" customHeight="1" thickTop="1" thickBot="1" x14ac:dyDescent="0.25">
      <c r="A3" s="1"/>
      <c r="B3" s="80"/>
      <c r="C3" s="80"/>
      <c r="D3" s="80"/>
      <c r="E3" s="121" t="s">
        <v>253</v>
      </c>
      <c r="F3" s="122"/>
      <c r="G3" s="122"/>
      <c r="H3" s="122"/>
      <c r="I3" s="122"/>
      <c r="J3" s="122"/>
      <c r="K3" s="122"/>
      <c r="L3" s="123"/>
      <c r="M3" s="124" t="s">
        <v>333</v>
      </c>
      <c r="N3" s="125"/>
      <c r="O3" s="125"/>
    </row>
    <row r="4" spans="1:15" ht="51.95" customHeight="1" thickTop="1" thickBot="1" x14ac:dyDescent="0.25">
      <c r="A4" s="1"/>
      <c r="B4" s="41" t="s">
        <v>231</v>
      </c>
      <c r="C4" s="41" t="s">
        <v>0</v>
      </c>
      <c r="D4" s="41" t="s">
        <v>1</v>
      </c>
      <c r="E4" s="41" t="s">
        <v>2</v>
      </c>
      <c r="F4" s="41" t="s">
        <v>246</v>
      </c>
      <c r="G4" s="129" t="s">
        <v>3</v>
      </c>
      <c r="H4" s="130"/>
      <c r="I4" s="41" t="s">
        <v>4</v>
      </c>
      <c r="J4" s="41" t="s">
        <v>5</v>
      </c>
      <c r="K4" s="41" t="s">
        <v>254</v>
      </c>
      <c r="L4" s="41">
        <v>2019</v>
      </c>
      <c r="M4" s="41">
        <v>2020</v>
      </c>
      <c r="N4" s="41">
        <v>2021</v>
      </c>
      <c r="O4" s="41">
        <v>2022</v>
      </c>
    </row>
    <row r="5" spans="1:15" ht="68.25" customHeight="1" thickTop="1" x14ac:dyDescent="0.2">
      <c r="B5" s="5" t="s">
        <v>219</v>
      </c>
      <c r="C5" s="82" t="s">
        <v>200</v>
      </c>
      <c r="D5" s="5" t="s">
        <v>71</v>
      </c>
      <c r="E5" s="5" t="s">
        <v>72</v>
      </c>
      <c r="F5" s="86" t="s">
        <v>360</v>
      </c>
      <c r="G5" s="128" t="s">
        <v>160</v>
      </c>
      <c r="H5" s="128"/>
      <c r="I5" s="6" t="s">
        <v>8</v>
      </c>
      <c r="J5" s="31" t="s">
        <v>193</v>
      </c>
      <c r="K5" s="6">
        <v>23</v>
      </c>
      <c r="L5" s="6">
        <f>SUBTOTAL(9,L6:L11)</f>
        <v>5</v>
      </c>
      <c r="M5" s="6">
        <f>SUBTOTAL(9,M6:M11)</f>
        <v>6</v>
      </c>
      <c r="N5" s="6">
        <f>SUBTOTAL(9,N6:N11)</f>
        <v>6</v>
      </c>
      <c r="O5" s="6">
        <f>SUBTOTAL(9,O6:O11)</f>
        <v>6</v>
      </c>
    </row>
    <row r="6" spans="1:15" ht="48" customHeight="1" x14ac:dyDescent="0.2">
      <c r="B6" s="7" t="s">
        <v>219</v>
      </c>
      <c r="C6" s="7" t="s">
        <v>200</v>
      </c>
      <c r="D6" s="7" t="s">
        <v>71</v>
      </c>
      <c r="E6" s="7" t="s">
        <v>72</v>
      </c>
      <c r="F6" s="85" t="s">
        <v>361</v>
      </c>
      <c r="G6" s="120" t="s">
        <v>73</v>
      </c>
      <c r="H6" s="120"/>
      <c r="I6" s="8" t="s">
        <v>8</v>
      </c>
      <c r="J6" s="85" t="s">
        <v>74</v>
      </c>
      <c r="K6" s="8">
        <f t="shared" ref="K6:K11" si="0">SUBTOTAL(9,L6:O6)</f>
        <v>4</v>
      </c>
      <c r="L6" s="8">
        <v>1</v>
      </c>
      <c r="M6" s="8">
        <v>1</v>
      </c>
      <c r="N6" s="8">
        <v>1</v>
      </c>
      <c r="O6" s="8">
        <v>1</v>
      </c>
    </row>
    <row r="7" spans="1:15" ht="49.5" customHeight="1" x14ac:dyDescent="0.2">
      <c r="B7" s="7" t="s">
        <v>219</v>
      </c>
      <c r="C7" s="7" t="s">
        <v>200</v>
      </c>
      <c r="D7" s="7" t="s">
        <v>71</v>
      </c>
      <c r="E7" s="7" t="s">
        <v>72</v>
      </c>
      <c r="F7" s="85" t="s">
        <v>361</v>
      </c>
      <c r="G7" s="120" t="s">
        <v>75</v>
      </c>
      <c r="H7" s="120"/>
      <c r="I7" s="8" t="s">
        <v>8</v>
      </c>
      <c r="J7" s="85" t="s">
        <v>15</v>
      </c>
      <c r="K7" s="8">
        <f t="shared" si="0"/>
        <v>4</v>
      </c>
      <c r="L7" s="8">
        <v>1</v>
      </c>
      <c r="M7" s="8">
        <v>1</v>
      </c>
      <c r="N7" s="8">
        <v>1</v>
      </c>
      <c r="O7" s="8">
        <v>1</v>
      </c>
    </row>
    <row r="8" spans="1:15" ht="65.25" customHeight="1" x14ac:dyDescent="0.2">
      <c r="B8" s="7" t="s">
        <v>219</v>
      </c>
      <c r="C8" s="7" t="s">
        <v>200</v>
      </c>
      <c r="D8" s="7" t="s">
        <v>71</v>
      </c>
      <c r="E8" s="7" t="s">
        <v>72</v>
      </c>
      <c r="F8" s="85" t="s">
        <v>361</v>
      </c>
      <c r="G8" s="120" t="s">
        <v>191</v>
      </c>
      <c r="H8" s="120"/>
      <c r="I8" s="8" t="s">
        <v>8</v>
      </c>
      <c r="J8" s="85" t="s">
        <v>162</v>
      </c>
      <c r="K8" s="8">
        <f t="shared" si="0"/>
        <v>3</v>
      </c>
      <c r="L8" s="8" t="s">
        <v>159</v>
      </c>
      <c r="M8" s="8">
        <v>1</v>
      </c>
      <c r="N8" s="8">
        <v>1</v>
      </c>
      <c r="O8" s="8">
        <v>1</v>
      </c>
    </row>
    <row r="9" spans="1:15" ht="43.5" customHeight="1" x14ac:dyDescent="0.2">
      <c r="B9" s="7" t="s">
        <v>219</v>
      </c>
      <c r="C9" s="7" t="s">
        <v>200</v>
      </c>
      <c r="D9" s="9" t="s">
        <v>71</v>
      </c>
      <c r="E9" s="9" t="s">
        <v>72</v>
      </c>
      <c r="F9" s="85" t="s">
        <v>361</v>
      </c>
      <c r="G9" s="127" t="s">
        <v>78</v>
      </c>
      <c r="H9" s="127"/>
      <c r="I9" s="10" t="s">
        <v>8</v>
      </c>
      <c r="J9" s="89" t="s">
        <v>17</v>
      </c>
      <c r="K9" s="8">
        <f t="shared" si="0"/>
        <v>4</v>
      </c>
      <c r="L9" s="10">
        <v>1</v>
      </c>
      <c r="M9" s="10">
        <v>1</v>
      </c>
      <c r="N9" s="10">
        <v>1</v>
      </c>
      <c r="O9" s="10">
        <v>1</v>
      </c>
    </row>
    <row r="10" spans="1:15" ht="45.75" customHeight="1" x14ac:dyDescent="0.2">
      <c r="B10" s="7" t="s">
        <v>219</v>
      </c>
      <c r="C10" s="7" t="s">
        <v>200</v>
      </c>
      <c r="D10" s="9" t="s">
        <v>71</v>
      </c>
      <c r="E10" s="9" t="s">
        <v>72</v>
      </c>
      <c r="F10" s="85" t="s">
        <v>361</v>
      </c>
      <c r="G10" s="127" t="s">
        <v>77</v>
      </c>
      <c r="H10" s="127"/>
      <c r="I10" s="10" t="s">
        <v>8</v>
      </c>
      <c r="J10" s="89" t="s">
        <v>11</v>
      </c>
      <c r="K10" s="8">
        <f t="shared" si="0"/>
        <v>4</v>
      </c>
      <c r="L10" s="10">
        <v>1</v>
      </c>
      <c r="M10" s="10">
        <v>1</v>
      </c>
      <c r="N10" s="10">
        <v>1</v>
      </c>
      <c r="O10" s="10">
        <v>1</v>
      </c>
    </row>
    <row r="11" spans="1:15" ht="40.5" customHeight="1" x14ac:dyDescent="0.2">
      <c r="B11" s="7" t="s">
        <v>219</v>
      </c>
      <c r="C11" s="7" t="s">
        <v>200</v>
      </c>
      <c r="D11" s="9" t="s">
        <v>71</v>
      </c>
      <c r="E11" s="9" t="s">
        <v>72</v>
      </c>
      <c r="F11" s="85" t="s">
        <v>361</v>
      </c>
      <c r="G11" s="127" t="s">
        <v>76</v>
      </c>
      <c r="H11" s="127"/>
      <c r="I11" s="10" t="s">
        <v>8</v>
      </c>
      <c r="J11" s="89" t="s">
        <v>19</v>
      </c>
      <c r="K11" s="8">
        <f t="shared" si="0"/>
        <v>4</v>
      </c>
      <c r="L11" s="11">
        <v>1</v>
      </c>
      <c r="M11" s="11">
        <v>1</v>
      </c>
      <c r="N11" s="11">
        <v>1</v>
      </c>
      <c r="O11" s="11">
        <v>1</v>
      </c>
    </row>
    <row r="12" spans="1:15" ht="63.75" customHeight="1" x14ac:dyDescent="0.2">
      <c r="B12" s="5" t="s">
        <v>219</v>
      </c>
      <c r="C12" s="63" t="s">
        <v>200</v>
      </c>
      <c r="D12" s="5" t="s">
        <v>71</v>
      </c>
      <c r="E12" s="5" t="s">
        <v>72</v>
      </c>
      <c r="F12" s="86" t="s">
        <v>360</v>
      </c>
      <c r="G12" s="128" t="s">
        <v>161</v>
      </c>
      <c r="H12" s="128"/>
      <c r="I12" s="6" t="s">
        <v>25</v>
      </c>
      <c r="J12" s="31" t="s">
        <v>193</v>
      </c>
      <c r="K12" s="40">
        <f>+AVERAGE(K13:K18)</f>
        <v>0.875</v>
      </c>
      <c r="L12" s="40">
        <f>+AVERAGE(L13:L18)</f>
        <v>0.875</v>
      </c>
      <c r="M12" s="40">
        <f>+AVERAGE(M13:M18)</f>
        <v>0.875</v>
      </c>
      <c r="N12" s="40">
        <f>+AVERAGE(N13:N18)</f>
        <v>0.875</v>
      </c>
      <c r="O12" s="40">
        <f>+AVERAGE(O13:O18)</f>
        <v>0.875</v>
      </c>
    </row>
    <row r="13" spans="1:15" ht="55.5" customHeight="1" x14ac:dyDescent="0.2">
      <c r="B13" s="83" t="s">
        <v>219</v>
      </c>
      <c r="C13" s="7" t="s">
        <v>200</v>
      </c>
      <c r="D13" s="7" t="s">
        <v>71</v>
      </c>
      <c r="E13" s="7" t="s">
        <v>72</v>
      </c>
      <c r="F13" s="85" t="s">
        <v>361</v>
      </c>
      <c r="G13" s="120" t="s">
        <v>79</v>
      </c>
      <c r="H13" s="120"/>
      <c r="I13" s="8" t="s">
        <v>25</v>
      </c>
      <c r="J13" s="85" t="s">
        <v>74</v>
      </c>
      <c r="K13" s="12">
        <v>1</v>
      </c>
      <c r="L13" s="12">
        <v>1</v>
      </c>
      <c r="M13" s="12">
        <v>1</v>
      </c>
      <c r="N13" s="12">
        <v>1</v>
      </c>
      <c r="O13" s="12">
        <v>1</v>
      </c>
    </row>
    <row r="14" spans="1:15" ht="53.25" customHeight="1" x14ac:dyDescent="0.2">
      <c r="B14" s="83" t="s">
        <v>219</v>
      </c>
      <c r="C14" s="7" t="s">
        <v>200</v>
      </c>
      <c r="D14" s="7" t="s">
        <v>71</v>
      </c>
      <c r="E14" s="7" t="s">
        <v>72</v>
      </c>
      <c r="F14" s="85" t="s">
        <v>361</v>
      </c>
      <c r="G14" s="120" t="s">
        <v>82</v>
      </c>
      <c r="H14" s="120"/>
      <c r="I14" s="8" t="s">
        <v>25</v>
      </c>
      <c r="J14" s="85" t="s">
        <v>15</v>
      </c>
      <c r="K14" s="13">
        <f>+O14</f>
        <v>0.85</v>
      </c>
      <c r="L14" s="13">
        <v>0.85</v>
      </c>
      <c r="M14" s="13">
        <v>0.85</v>
      </c>
      <c r="N14" s="13">
        <v>0.85</v>
      </c>
      <c r="O14" s="13">
        <v>0.85</v>
      </c>
    </row>
    <row r="15" spans="1:15" ht="52.5" customHeight="1" x14ac:dyDescent="0.2">
      <c r="B15" s="83" t="s">
        <v>219</v>
      </c>
      <c r="C15" s="7" t="s">
        <v>200</v>
      </c>
      <c r="D15" s="7" t="s">
        <v>71</v>
      </c>
      <c r="E15" s="7" t="s">
        <v>72</v>
      </c>
      <c r="F15" s="85" t="s">
        <v>361</v>
      </c>
      <c r="G15" s="120" t="s">
        <v>83</v>
      </c>
      <c r="H15" s="120"/>
      <c r="I15" s="8" t="s">
        <v>25</v>
      </c>
      <c r="J15" s="85" t="s">
        <v>162</v>
      </c>
      <c r="K15" s="13">
        <f>+O15</f>
        <v>0.85</v>
      </c>
      <c r="L15" s="13">
        <v>0.85</v>
      </c>
      <c r="M15" s="13">
        <v>0.85</v>
      </c>
      <c r="N15" s="13">
        <v>0.85</v>
      </c>
      <c r="O15" s="13">
        <v>0.85</v>
      </c>
    </row>
    <row r="16" spans="1:15" ht="53.25" customHeight="1" x14ac:dyDescent="0.2">
      <c r="B16" s="83" t="s">
        <v>219</v>
      </c>
      <c r="C16" s="7" t="s">
        <v>200</v>
      </c>
      <c r="D16" s="9" t="s">
        <v>71</v>
      </c>
      <c r="E16" s="9" t="s">
        <v>72</v>
      </c>
      <c r="F16" s="85" t="s">
        <v>361</v>
      </c>
      <c r="G16" s="127" t="s">
        <v>84</v>
      </c>
      <c r="H16" s="127"/>
      <c r="I16" s="10" t="s">
        <v>25</v>
      </c>
      <c r="J16" s="89" t="s">
        <v>17</v>
      </c>
      <c r="K16" s="13">
        <f>+O16</f>
        <v>0.85</v>
      </c>
      <c r="L16" s="13">
        <v>0.85</v>
      </c>
      <c r="M16" s="13">
        <v>0.85</v>
      </c>
      <c r="N16" s="13">
        <v>0.85</v>
      </c>
      <c r="O16" s="13">
        <v>0.85</v>
      </c>
    </row>
    <row r="17" spans="2:15" ht="53.25" customHeight="1" x14ac:dyDescent="0.2">
      <c r="B17" s="83" t="s">
        <v>219</v>
      </c>
      <c r="C17" s="7" t="s">
        <v>200</v>
      </c>
      <c r="D17" s="9" t="s">
        <v>71</v>
      </c>
      <c r="E17" s="9" t="s">
        <v>72</v>
      </c>
      <c r="F17" s="85" t="s">
        <v>361</v>
      </c>
      <c r="G17" s="127" t="s">
        <v>80</v>
      </c>
      <c r="H17" s="127"/>
      <c r="I17" s="10" t="s">
        <v>25</v>
      </c>
      <c r="J17" s="89" t="s">
        <v>11</v>
      </c>
      <c r="K17" s="13">
        <f>+O17</f>
        <v>0.85</v>
      </c>
      <c r="L17" s="13">
        <v>0.85</v>
      </c>
      <c r="M17" s="13">
        <v>0.85</v>
      </c>
      <c r="N17" s="13">
        <v>0.85</v>
      </c>
      <c r="O17" s="13">
        <v>0.85</v>
      </c>
    </row>
    <row r="18" spans="2:15" ht="53.25" customHeight="1" x14ac:dyDescent="0.2">
      <c r="B18" s="83" t="s">
        <v>219</v>
      </c>
      <c r="C18" s="7" t="s">
        <v>200</v>
      </c>
      <c r="D18" s="9" t="s">
        <v>71</v>
      </c>
      <c r="E18" s="9" t="s">
        <v>72</v>
      </c>
      <c r="F18" s="85" t="s">
        <v>361</v>
      </c>
      <c r="G18" s="127" t="s">
        <v>81</v>
      </c>
      <c r="H18" s="127"/>
      <c r="I18" s="10" t="s">
        <v>38</v>
      </c>
      <c r="J18" s="89" t="s">
        <v>19</v>
      </c>
      <c r="K18" s="13">
        <f>+O18</f>
        <v>0.85</v>
      </c>
      <c r="L18" s="13">
        <v>0.85</v>
      </c>
      <c r="M18" s="13">
        <v>0.85</v>
      </c>
      <c r="N18" s="13">
        <v>0.85</v>
      </c>
      <c r="O18" s="13">
        <v>0.85</v>
      </c>
    </row>
    <row r="19" spans="2:15" ht="68.25" customHeight="1" x14ac:dyDescent="0.2">
      <c r="B19" s="5" t="s">
        <v>219</v>
      </c>
      <c r="C19" s="63" t="s">
        <v>200</v>
      </c>
      <c r="D19" s="62" t="s">
        <v>35</v>
      </c>
      <c r="E19" s="5" t="s">
        <v>36</v>
      </c>
      <c r="F19" s="86" t="s">
        <v>360</v>
      </c>
      <c r="G19" s="128" t="s">
        <v>168</v>
      </c>
      <c r="H19" s="128"/>
      <c r="I19" s="6" t="s">
        <v>8</v>
      </c>
      <c r="J19" s="31" t="s">
        <v>193</v>
      </c>
      <c r="K19" s="38">
        <f>+AVERAGE(K20:K25)</f>
        <v>82.38333333333334</v>
      </c>
      <c r="L19" s="38">
        <f>+AVERAGE(L20:L25)</f>
        <v>74.25</v>
      </c>
      <c r="M19" s="38">
        <f>+AVERAGE(M20:M25)</f>
        <v>76.140000000000015</v>
      </c>
      <c r="N19" s="39">
        <f>+AVERAGE(N20:N25)</f>
        <v>79.140000000000015</v>
      </c>
      <c r="O19" s="38">
        <f>+AVERAGE(O20:O25)</f>
        <v>82.45</v>
      </c>
    </row>
    <row r="20" spans="2:15" ht="53.25" customHeight="1" x14ac:dyDescent="0.2">
      <c r="B20" s="83" t="s">
        <v>219</v>
      </c>
      <c r="C20" s="7" t="s">
        <v>200</v>
      </c>
      <c r="D20" s="7" t="s">
        <v>35</v>
      </c>
      <c r="E20" s="7" t="s">
        <v>36</v>
      </c>
      <c r="F20" s="85" t="s">
        <v>361</v>
      </c>
      <c r="G20" s="120" t="s">
        <v>90</v>
      </c>
      <c r="H20" s="120"/>
      <c r="I20" s="8" t="s">
        <v>8</v>
      </c>
      <c r="J20" s="85" t="s">
        <v>34</v>
      </c>
      <c r="K20" s="14">
        <v>90</v>
      </c>
      <c r="L20" s="15">
        <v>83.5</v>
      </c>
      <c r="M20" s="8">
        <v>85</v>
      </c>
      <c r="N20" s="8">
        <v>87</v>
      </c>
      <c r="O20" s="8">
        <v>90</v>
      </c>
    </row>
    <row r="21" spans="2:15" ht="53.25" customHeight="1" x14ac:dyDescent="0.2">
      <c r="B21" s="83" t="s">
        <v>219</v>
      </c>
      <c r="C21" s="7" t="s">
        <v>200</v>
      </c>
      <c r="D21" s="7" t="s">
        <v>35</v>
      </c>
      <c r="E21" s="7" t="s">
        <v>36</v>
      </c>
      <c r="F21" s="85" t="s">
        <v>361</v>
      </c>
      <c r="G21" s="120" t="s">
        <v>87</v>
      </c>
      <c r="H21" s="120"/>
      <c r="I21" s="8" t="s">
        <v>8</v>
      </c>
      <c r="J21" s="85" t="s">
        <v>15</v>
      </c>
      <c r="K21" s="8">
        <v>75</v>
      </c>
      <c r="L21" s="15">
        <v>72.099999999999994</v>
      </c>
      <c r="M21" s="8">
        <v>73</v>
      </c>
      <c r="N21" s="8">
        <v>74</v>
      </c>
      <c r="O21" s="8">
        <v>75</v>
      </c>
    </row>
    <row r="22" spans="2:15" ht="52.5" customHeight="1" x14ac:dyDescent="0.2">
      <c r="B22" s="83" t="s">
        <v>219</v>
      </c>
      <c r="C22" s="7" t="s">
        <v>200</v>
      </c>
      <c r="D22" s="7" t="s">
        <v>35</v>
      </c>
      <c r="E22" s="7" t="s">
        <v>36</v>
      </c>
      <c r="F22" s="85" t="s">
        <v>361</v>
      </c>
      <c r="G22" s="120" t="s">
        <v>91</v>
      </c>
      <c r="H22" s="120"/>
      <c r="I22" s="8" t="s">
        <v>8</v>
      </c>
      <c r="J22" s="85" t="s">
        <v>162</v>
      </c>
      <c r="K22" s="8">
        <v>83</v>
      </c>
      <c r="L22" s="15">
        <v>62.9</v>
      </c>
      <c r="M22" s="8">
        <v>73</v>
      </c>
      <c r="N22" s="8">
        <v>78</v>
      </c>
      <c r="O22" s="8">
        <v>83</v>
      </c>
    </row>
    <row r="23" spans="2:15" ht="53.25" customHeight="1" x14ac:dyDescent="0.2">
      <c r="B23" s="83" t="s">
        <v>219</v>
      </c>
      <c r="C23" s="7" t="s">
        <v>200</v>
      </c>
      <c r="D23" s="9" t="s">
        <v>35</v>
      </c>
      <c r="E23" s="9" t="s">
        <v>36</v>
      </c>
      <c r="F23" s="85" t="s">
        <v>361</v>
      </c>
      <c r="G23" s="127" t="s">
        <v>89</v>
      </c>
      <c r="H23" s="127"/>
      <c r="I23" s="10" t="s">
        <v>8</v>
      </c>
      <c r="J23" s="89" t="s">
        <v>17</v>
      </c>
      <c r="K23" s="16">
        <f>+O23</f>
        <v>84</v>
      </c>
      <c r="L23" s="17">
        <v>83.3</v>
      </c>
      <c r="M23" s="17" t="s">
        <v>234</v>
      </c>
      <c r="N23" s="17" t="s">
        <v>235</v>
      </c>
      <c r="O23" s="16">
        <v>84</v>
      </c>
    </row>
    <row r="24" spans="2:15" ht="53.25" customHeight="1" x14ac:dyDescent="0.2">
      <c r="B24" s="83" t="s">
        <v>219</v>
      </c>
      <c r="C24" s="7" t="s">
        <v>200</v>
      </c>
      <c r="D24" s="9" t="s">
        <v>35</v>
      </c>
      <c r="E24" s="9" t="s">
        <v>36</v>
      </c>
      <c r="F24" s="85" t="s">
        <v>361</v>
      </c>
      <c r="G24" s="127" t="s">
        <v>88</v>
      </c>
      <c r="H24" s="127"/>
      <c r="I24" s="10" t="s">
        <v>8</v>
      </c>
      <c r="J24" s="89" t="s">
        <v>11</v>
      </c>
      <c r="K24" s="16">
        <f>+O24</f>
        <v>82.3</v>
      </c>
      <c r="L24" s="17">
        <v>72.3</v>
      </c>
      <c r="M24" s="111">
        <v>76.3</v>
      </c>
      <c r="N24" s="17">
        <v>80.3</v>
      </c>
      <c r="O24" s="16">
        <v>82.3</v>
      </c>
    </row>
    <row r="25" spans="2:15" ht="53.25" customHeight="1" x14ac:dyDescent="0.2">
      <c r="B25" s="83" t="s">
        <v>219</v>
      </c>
      <c r="C25" s="7" t="s">
        <v>200</v>
      </c>
      <c r="D25" s="9" t="s">
        <v>35</v>
      </c>
      <c r="E25" s="9" t="s">
        <v>36</v>
      </c>
      <c r="F25" s="85" t="s">
        <v>361</v>
      </c>
      <c r="G25" s="127" t="s">
        <v>86</v>
      </c>
      <c r="H25" s="127"/>
      <c r="I25" s="10" t="s">
        <v>8</v>
      </c>
      <c r="J25" s="89" t="s">
        <v>19</v>
      </c>
      <c r="K25" s="18">
        <v>80</v>
      </c>
      <c r="L25" s="19">
        <v>71.400000000000006</v>
      </c>
      <c r="M25" s="11">
        <v>73.400000000000006</v>
      </c>
      <c r="N25" s="11">
        <v>76.400000000000006</v>
      </c>
      <c r="O25" s="11">
        <v>80.400000000000006</v>
      </c>
    </row>
    <row r="26" spans="2:15" s="96" customFormat="1" ht="73.5" customHeight="1" x14ac:dyDescent="0.2">
      <c r="B26" s="82" t="s">
        <v>219</v>
      </c>
      <c r="C26" s="82" t="s">
        <v>198</v>
      </c>
      <c r="D26" s="107" t="s">
        <v>35</v>
      </c>
      <c r="E26" s="107" t="s">
        <v>36</v>
      </c>
      <c r="F26" s="104" t="s">
        <v>336</v>
      </c>
      <c r="G26" s="119" t="s">
        <v>156</v>
      </c>
      <c r="H26" s="119"/>
      <c r="I26" s="103" t="s">
        <v>8</v>
      </c>
      <c r="J26" s="104" t="s">
        <v>162</v>
      </c>
      <c r="K26" s="103">
        <f>N26</f>
        <v>50000</v>
      </c>
      <c r="L26" s="103">
        <v>40000</v>
      </c>
      <c r="M26" s="103">
        <v>45000</v>
      </c>
      <c r="N26" s="103">
        <v>50000</v>
      </c>
      <c r="O26" s="103" t="s">
        <v>159</v>
      </c>
    </row>
    <row r="27" spans="2:15" s="96" customFormat="1" ht="73.5" customHeight="1" x14ac:dyDescent="0.2">
      <c r="B27" s="82" t="s">
        <v>219</v>
      </c>
      <c r="C27" s="82" t="s">
        <v>198</v>
      </c>
      <c r="D27" s="107" t="s">
        <v>35</v>
      </c>
      <c r="E27" s="107" t="s">
        <v>36</v>
      </c>
      <c r="F27" s="104" t="s">
        <v>336</v>
      </c>
      <c r="G27" s="119" t="s">
        <v>157</v>
      </c>
      <c r="H27" s="119"/>
      <c r="I27" s="103" t="s">
        <v>8</v>
      </c>
      <c r="J27" s="104" t="s">
        <v>162</v>
      </c>
      <c r="K27" s="108">
        <f>SUBTOTAL(9,L27:O27)</f>
        <v>1</v>
      </c>
      <c r="L27" s="109">
        <v>5.0000000000000001E-3</v>
      </c>
      <c r="M27" s="109">
        <v>5.5E-2</v>
      </c>
      <c r="N27" s="105">
        <v>0.47</v>
      </c>
      <c r="O27" s="105">
        <v>0.47</v>
      </c>
    </row>
    <row r="28" spans="2:15" s="96" customFormat="1" ht="74.25" customHeight="1" x14ac:dyDescent="0.2">
      <c r="B28" s="82" t="s">
        <v>219</v>
      </c>
      <c r="C28" s="82" t="s">
        <v>198</v>
      </c>
      <c r="D28" s="107" t="s">
        <v>35</v>
      </c>
      <c r="E28" s="107" t="s">
        <v>36</v>
      </c>
      <c r="F28" s="99" t="s">
        <v>259</v>
      </c>
      <c r="G28" s="119" t="s">
        <v>325</v>
      </c>
      <c r="H28" s="119"/>
      <c r="I28" s="103" t="s">
        <v>8</v>
      </c>
      <c r="J28" s="104" t="s">
        <v>42</v>
      </c>
      <c r="K28" s="103">
        <v>9000</v>
      </c>
      <c r="L28" s="103">
        <v>3151</v>
      </c>
      <c r="M28" s="103">
        <v>4926</v>
      </c>
      <c r="N28" s="103">
        <v>6876</v>
      </c>
      <c r="O28" s="103">
        <v>9000</v>
      </c>
    </row>
    <row r="29" spans="2:15" s="96" customFormat="1" ht="74.25" customHeight="1" x14ac:dyDescent="0.2">
      <c r="B29" s="82" t="s">
        <v>219</v>
      </c>
      <c r="C29" s="82" t="s">
        <v>198</v>
      </c>
      <c r="D29" s="107" t="s">
        <v>35</v>
      </c>
      <c r="E29" s="107" t="s">
        <v>36</v>
      </c>
      <c r="F29" s="99" t="s">
        <v>259</v>
      </c>
      <c r="G29" s="119" t="s">
        <v>322</v>
      </c>
      <c r="H29" s="119"/>
      <c r="I29" s="103" t="s">
        <v>8</v>
      </c>
      <c r="J29" s="104" t="s">
        <v>42</v>
      </c>
      <c r="K29" s="105">
        <v>1</v>
      </c>
      <c r="L29" s="105">
        <v>1</v>
      </c>
      <c r="M29" s="105">
        <v>1</v>
      </c>
      <c r="N29" s="105">
        <v>1</v>
      </c>
      <c r="O29" s="105">
        <v>1</v>
      </c>
    </row>
    <row r="30" spans="2:15" s="96" customFormat="1" ht="74.25" customHeight="1" x14ac:dyDescent="0.2">
      <c r="B30" s="82" t="s">
        <v>219</v>
      </c>
      <c r="C30" s="82" t="s">
        <v>198</v>
      </c>
      <c r="D30" s="107" t="s">
        <v>35</v>
      </c>
      <c r="E30" s="107" t="s">
        <v>36</v>
      </c>
      <c r="F30" s="99" t="s">
        <v>259</v>
      </c>
      <c r="G30" s="119" t="s">
        <v>324</v>
      </c>
      <c r="H30" s="119"/>
      <c r="I30" s="103" t="s">
        <v>8</v>
      </c>
      <c r="J30" s="104" t="s">
        <v>42</v>
      </c>
      <c r="K30" s="109">
        <v>0.81459999999999999</v>
      </c>
      <c r="L30" s="109">
        <v>0.71289999999999998</v>
      </c>
      <c r="M30" s="109">
        <v>0.74409999999999998</v>
      </c>
      <c r="N30" s="109">
        <v>0.75519999999999998</v>
      </c>
      <c r="O30" s="109">
        <v>0.81459999999999999</v>
      </c>
    </row>
    <row r="31" spans="2:15" s="96" customFormat="1" ht="74.25" customHeight="1" x14ac:dyDescent="0.2">
      <c r="B31" s="82" t="s">
        <v>219</v>
      </c>
      <c r="C31" s="82" t="s">
        <v>198</v>
      </c>
      <c r="D31" s="107" t="s">
        <v>35</v>
      </c>
      <c r="E31" s="107" t="s">
        <v>36</v>
      </c>
      <c r="F31" s="99" t="s">
        <v>259</v>
      </c>
      <c r="G31" s="119" t="s">
        <v>323</v>
      </c>
      <c r="H31" s="119"/>
      <c r="I31" s="103" t="s">
        <v>8</v>
      </c>
      <c r="J31" s="104" t="s">
        <v>42</v>
      </c>
      <c r="K31" s="103">
        <v>480</v>
      </c>
      <c r="L31" s="103">
        <v>180</v>
      </c>
      <c r="M31" s="103">
        <v>280</v>
      </c>
      <c r="N31" s="103">
        <v>380</v>
      </c>
      <c r="O31" s="103">
        <v>480</v>
      </c>
    </row>
    <row r="32" spans="2:15" s="96" customFormat="1" ht="74.25" customHeight="1" x14ac:dyDescent="0.2">
      <c r="B32" s="82" t="s">
        <v>215</v>
      </c>
      <c r="C32" s="82" t="s">
        <v>207</v>
      </c>
      <c r="D32" s="107" t="s">
        <v>35</v>
      </c>
      <c r="E32" s="107" t="s">
        <v>36</v>
      </c>
      <c r="F32" s="99" t="s">
        <v>259</v>
      </c>
      <c r="G32" s="119" t="s">
        <v>326</v>
      </c>
      <c r="H32" s="119"/>
      <c r="I32" s="103" t="s">
        <v>8</v>
      </c>
      <c r="J32" s="104" t="s">
        <v>47</v>
      </c>
      <c r="K32" s="113">
        <v>400500</v>
      </c>
      <c r="L32" s="113">
        <v>4500</v>
      </c>
      <c r="M32" s="113">
        <v>90000</v>
      </c>
      <c r="N32" s="113">
        <v>155000</v>
      </c>
      <c r="O32" s="113">
        <v>151000</v>
      </c>
    </row>
    <row r="33" spans="2:15" s="96" customFormat="1" ht="74.25" customHeight="1" x14ac:dyDescent="0.2">
      <c r="B33" s="82" t="s">
        <v>215</v>
      </c>
      <c r="C33" s="82" t="s">
        <v>207</v>
      </c>
      <c r="D33" s="107" t="s">
        <v>35</v>
      </c>
      <c r="E33" s="107" t="s">
        <v>36</v>
      </c>
      <c r="F33" s="99" t="s">
        <v>259</v>
      </c>
      <c r="G33" s="119" t="s">
        <v>327</v>
      </c>
      <c r="H33" s="119"/>
      <c r="I33" s="103" t="s">
        <v>8</v>
      </c>
      <c r="J33" s="104" t="s">
        <v>47</v>
      </c>
      <c r="K33" s="103">
        <v>140</v>
      </c>
      <c r="L33" s="103">
        <v>6</v>
      </c>
      <c r="M33" s="103">
        <v>47</v>
      </c>
      <c r="N33" s="103">
        <v>47</v>
      </c>
      <c r="O33" s="103">
        <v>40</v>
      </c>
    </row>
    <row r="34" spans="2:15" s="96" customFormat="1" ht="74.25" customHeight="1" x14ac:dyDescent="0.2">
      <c r="B34" s="82" t="s">
        <v>226</v>
      </c>
      <c r="C34" s="82" t="s">
        <v>273</v>
      </c>
      <c r="D34" s="107" t="s">
        <v>35</v>
      </c>
      <c r="E34" s="107" t="s">
        <v>36</v>
      </c>
      <c r="F34" s="99" t="s">
        <v>259</v>
      </c>
      <c r="G34" s="119" t="s">
        <v>312</v>
      </c>
      <c r="H34" s="119"/>
      <c r="I34" s="103" t="s">
        <v>8</v>
      </c>
      <c r="J34" s="104" t="s">
        <v>265</v>
      </c>
      <c r="K34" s="103">
        <v>1</v>
      </c>
      <c r="L34" s="103" t="s">
        <v>159</v>
      </c>
      <c r="M34" s="103" t="s">
        <v>159</v>
      </c>
      <c r="N34" s="103" t="s">
        <v>159</v>
      </c>
      <c r="O34" s="103">
        <v>1</v>
      </c>
    </row>
    <row r="35" spans="2:15" s="96" customFormat="1" ht="74.25" customHeight="1" x14ac:dyDescent="0.2">
      <c r="B35" s="82" t="s">
        <v>219</v>
      </c>
      <c r="C35" s="82" t="s">
        <v>205</v>
      </c>
      <c r="D35" s="107" t="s">
        <v>35</v>
      </c>
      <c r="E35" s="107" t="s">
        <v>36</v>
      </c>
      <c r="F35" s="99" t="s">
        <v>259</v>
      </c>
      <c r="G35" s="119" t="s">
        <v>320</v>
      </c>
      <c r="H35" s="119"/>
      <c r="I35" s="103" t="s">
        <v>51</v>
      </c>
      <c r="J35" s="104" t="s">
        <v>52</v>
      </c>
      <c r="K35" s="105">
        <v>1</v>
      </c>
      <c r="L35" s="105">
        <v>1</v>
      </c>
      <c r="M35" s="105">
        <v>1</v>
      </c>
      <c r="N35" s="105">
        <v>1</v>
      </c>
      <c r="O35" s="105">
        <v>1</v>
      </c>
    </row>
    <row r="36" spans="2:15" s="96" customFormat="1" ht="84.75" customHeight="1" x14ac:dyDescent="0.2">
      <c r="B36" s="82" t="s">
        <v>219</v>
      </c>
      <c r="C36" s="82" t="s">
        <v>205</v>
      </c>
      <c r="D36" s="107" t="s">
        <v>35</v>
      </c>
      <c r="E36" s="107" t="s">
        <v>36</v>
      </c>
      <c r="F36" s="99" t="s">
        <v>259</v>
      </c>
      <c r="G36" s="119" t="s">
        <v>330</v>
      </c>
      <c r="H36" s="119"/>
      <c r="I36" s="103" t="s">
        <v>8</v>
      </c>
      <c r="J36" s="104" t="s">
        <v>53</v>
      </c>
      <c r="K36" s="103">
        <f>SUBTOTAL(9,L36:O36)</f>
        <v>8</v>
      </c>
      <c r="L36" s="103">
        <v>4</v>
      </c>
      <c r="M36" s="103">
        <v>0</v>
      </c>
      <c r="N36" s="103">
        <v>2</v>
      </c>
      <c r="O36" s="103">
        <v>2</v>
      </c>
    </row>
    <row r="37" spans="2:15" s="96" customFormat="1" ht="84.75" customHeight="1" x14ac:dyDescent="0.2">
      <c r="B37" s="82" t="s">
        <v>219</v>
      </c>
      <c r="C37" s="82" t="s">
        <v>205</v>
      </c>
      <c r="D37" s="107" t="s">
        <v>35</v>
      </c>
      <c r="E37" s="107" t="s">
        <v>36</v>
      </c>
      <c r="F37" s="99" t="s">
        <v>259</v>
      </c>
      <c r="G37" s="119" t="s">
        <v>54</v>
      </c>
      <c r="H37" s="119"/>
      <c r="I37" s="103" t="s">
        <v>8</v>
      </c>
      <c r="J37" s="104" t="s">
        <v>53</v>
      </c>
      <c r="K37" s="103">
        <f>SUBTOTAL(9,L37:O37)</f>
        <v>20</v>
      </c>
      <c r="L37" s="103">
        <v>5</v>
      </c>
      <c r="M37" s="103">
        <v>3</v>
      </c>
      <c r="N37" s="103">
        <v>6</v>
      </c>
      <c r="O37" s="103">
        <v>6</v>
      </c>
    </row>
    <row r="38" spans="2:15" s="96" customFormat="1" ht="107.25" customHeight="1" x14ac:dyDescent="0.2">
      <c r="B38" s="82" t="s">
        <v>219</v>
      </c>
      <c r="C38" s="82" t="s">
        <v>205</v>
      </c>
      <c r="D38" s="107" t="s">
        <v>35</v>
      </c>
      <c r="E38" s="107" t="s">
        <v>36</v>
      </c>
      <c r="F38" s="99" t="s">
        <v>259</v>
      </c>
      <c r="G38" s="119" t="s">
        <v>321</v>
      </c>
      <c r="H38" s="119"/>
      <c r="I38" s="103" t="s">
        <v>25</v>
      </c>
      <c r="J38" s="104" t="s">
        <v>53</v>
      </c>
      <c r="K38" s="103">
        <f>SUBTOTAL(9,L38:O38)</f>
        <v>150</v>
      </c>
      <c r="L38" s="103">
        <v>40</v>
      </c>
      <c r="M38" s="103">
        <v>30</v>
      </c>
      <c r="N38" s="103">
        <v>40</v>
      </c>
      <c r="O38" s="103">
        <v>40</v>
      </c>
    </row>
    <row r="39" spans="2:15" s="96" customFormat="1" ht="84.75" customHeight="1" x14ac:dyDescent="0.2">
      <c r="B39" s="82" t="s">
        <v>219</v>
      </c>
      <c r="C39" s="82" t="s">
        <v>205</v>
      </c>
      <c r="D39" s="107" t="s">
        <v>35</v>
      </c>
      <c r="E39" s="107" t="s">
        <v>36</v>
      </c>
      <c r="F39" s="99" t="s">
        <v>259</v>
      </c>
      <c r="G39" s="119" t="s">
        <v>319</v>
      </c>
      <c r="H39" s="119"/>
      <c r="I39" s="103" t="s">
        <v>25</v>
      </c>
      <c r="J39" s="104" t="s">
        <v>53</v>
      </c>
      <c r="K39" s="103">
        <f>SUBTOTAL(9,L39:O39)</f>
        <v>240</v>
      </c>
      <c r="L39" s="103">
        <v>30</v>
      </c>
      <c r="M39" s="103">
        <v>90</v>
      </c>
      <c r="N39" s="103">
        <v>60</v>
      </c>
      <c r="O39" s="103">
        <v>60</v>
      </c>
    </row>
    <row r="40" spans="2:15" s="96" customFormat="1" ht="84.75" customHeight="1" x14ac:dyDescent="0.2">
      <c r="B40" s="82" t="s">
        <v>219</v>
      </c>
      <c r="C40" s="82" t="s">
        <v>205</v>
      </c>
      <c r="D40" s="107" t="s">
        <v>35</v>
      </c>
      <c r="E40" s="107" t="s">
        <v>36</v>
      </c>
      <c r="F40" s="99" t="s">
        <v>259</v>
      </c>
      <c r="G40" s="119" t="s">
        <v>331</v>
      </c>
      <c r="H40" s="119"/>
      <c r="I40" s="103" t="s">
        <v>8</v>
      </c>
      <c r="J40" s="104" t="s">
        <v>53</v>
      </c>
      <c r="K40" s="103">
        <f>SUM(L40:O40)</f>
        <v>12</v>
      </c>
      <c r="L40" s="103">
        <v>3</v>
      </c>
      <c r="M40" s="103">
        <v>2</v>
      </c>
      <c r="N40" s="103">
        <v>3</v>
      </c>
      <c r="O40" s="103">
        <v>4</v>
      </c>
    </row>
    <row r="41" spans="2:15" s="96" customFormat="1" ht="84.75" customHeight="1" x14ac:dyDescent="0.2">
      <c r="B41" s="82" t="s">
        <v>219</v>
      </c>
      <c r="C41" s="82" t="s">
        <v>205</v>
      </c>
      <c r="D41" s="107" t="s">
        <v>35</v>
      </c>
      <c r="E41" s="107" t="s">
        <v>36</v>
      </c>
      <c r="F41" s="99" t="s">
        <v>259</v>
      </c>
      <c r="G41" s="119" t="s">
        <v>328</v>
      </c>
      <c r="H41" s="119"/>
      <c r="I41" s="103" t="s">
        <v>8</v>
      </c>
      <c r="J41" s="104" t="s">
        <v>53</v>
      </c>
      <c r="K41" s="103">
        <f>SUBTOTAL(9,L41:O41)</f>
        <v>21</v>
      </c>
      <c r="L41" s="103">
        <v>7</v>
      </c>
      <c r="M41" s="103">
        <v>9</v>
      </c>
      <c r="N41" s="103">
        <v>0</v>
      </c>
      <c r="O41" s="103">
        <v>5</v>
      </c>
    </row>
    <row r="42" spans="2:15" s="96" customFormat="1" ht="74.25" customHeight="1" x14ac:dyDescent="0.2">
      <c r="B42" s="82" t="s">
        <v>219</v>
      </c>
      <c r="C42" s="82" t="s">
        <v>205</v>
      </c>
      <c r="D42" s="107" t="s">
        <v>35</v>
      </c>
      <c r="E42" s="107" t="s">
        <v>36</v>
      </c>
      <c r="F42" s="99" t="s">
        <v>259</v>
      </c>
      <c r="G42" s="119" t="s">
        <v>55</v>
      </c>
      <c r="H42" s="119"/>
      <c r="I42" s="103" t="s">
        <v>8</v>
      </c>
      <c r="J42" s="104" t="s">
        <v>52</v>
      </c>
      <c r="K42" s="105">
        <v>0.44</v>
      </c>
      <c r="L42" s="105">
        <v>0.34</v>
      </c>
      <c r="M42" s="105">
        <v>0.37</v>
      </c>
      <c r="N42" s="105">
        <v>0.4</v>
      </c>
      <c r="O42" s="105">
        <v>0.44</v>
      </c>
    </row>
    <row r="43" spans="2:15" s="96" customFormat="1" ht="74.25" customHeight="1" x14ac:dyDescent="0.2">
      <c r="B43" s="82" t="s">
        <v>219</v>
      </c>
      <c r="C43" s="82" t="s">
        <v>205</v>
      </c>
      <c r="D43" s="107" t="s">
        <v>35</v>
      </c>
      <c r="E43" s="107" t="s">
        <v>36</v>
      </c>
      <c r="F43" s="99" t="s">
        <v>259</v>
      </c>
      <c r="G43" s="119" t="s">
        <v>56</v>
      </c>
      <c r="H43" s="119"/>
      <c r="I43" s="103" t="s">
        <v>8</v>
      </c>
      <c r="J43" s="104" t="s">
        <v>52</v>
      </c>
      <c r="K43" s="103">
        <v>20</v>
      </c>
      <c r="L43" s="103">
        <v>6</v>
      </c>
      <c r="M43" s="103">
        <v>12</v>
      </c>
      <c r="N43" s="103">
        <v>18</v>
      </c>
      <c r="O43" s="103">
        <v>20</v>
      </c>
    </row>
    <row r="44" spans="2:15" s="96" customFormat="1" ht="72.75" customHeight="1" x14ac:dyDescent="0.2">
      <c r="B44" s="82" t="s">
        <v>224</v>
      </c>
      <c r="C44" s="82" t="s">
        <v>200</v>
      </c>
      <c r="D44" s="107" t="s">
        <v>35</v>
      </c>
      <c r="E44" s="107" t="s">
        <v>36</v>
      </c>
      <c r="F44" s="104" t="s">
        <v>247</v>
      </c>
      <c r="G44" s="119" t="s">
        <v>85</v>
      </c>
      <c r="H44" s="119"/>
      <c r="I44" s="103" t="s">
        <v>8</v>
      </c>
      <c r="J44" s="104" t="s">
        <v>15</v>
      </c>
      <c r="K44" s="103">
        <v>1</v>
      </c>
      <c r="L44" s="103">
        <v>1</v>
      </c>
      <c r="M44" s="103" t="s">
        <v>159</v>
      </c>
      <c r="N44" s="103" t="s">
        <v>159</v>
      </c>
      <c r="O44" s="103" t="s">
        <v>159</v>
      </c>
    </row>
    <row r="45" spans="2:15" s="96" customFormat="1" ht="74.25" customHeight="1" x14ac:dyDescent="0.2">
      <c r="B45" s="82" t="s">
        <v>224</v>
      </c>
      <c r="C45" s="82" t="s">
        <v>200</v>
      </c>
      <c r="D45" s="107" t="s">
        <v>35</v>
      </c>
      <c r="E45" s="107" t="s">
        <v>36</v>
      </c>
      <c r="F45" s="104" t="s">
        <v>247</v>
      </c>
      <c r="G45" s="119" t="s">
        <v>329</v>
      </c>
      <c r="H45" s="119"/>
      <c r="I45" s="103" t="s">
        <v>8</v>
      </c>
      <c r="J45" s="104" t="s">
        <v>15</v>
      </c>
      <c r="K45" s="103">
        <v>100</v>
      </c>
      <c r="L45" s="103">
        <v>15</v>
      </c>
      <c r="M45" s="103">
        <v>50</v>
      </c>
      <c r="N45" s="103">
        <v>85</v>
      </c>
      <c r="O45" s="103">
        <v>100</v>
      </c>
    </row>
    <row r="46" spans="2:15" s="96" customFormat="1" ht="84" x14ac:dyDescent="0.2">
      <c r="B46" s="82" t="s">
        <v>215</v>
      </c>
      <c r="C46" s="82" t="s">
        <v>198</v>
      </c>
      <c r="D46" s="107" t="s">
        <v>35</v>
      </c>
      <c r="E46" s="107" t="s">
        <v>36</v>
      </c>
      <c r="F46" s="104" t="s">
        <v>336</v>
      </c>
      <c r="G46" s="119" t="s">
        <v>40</v>
      </c>
      <c r="H46" s="119"/>
      <c r="I46" s="103" t="s">
        <v>51</v>
      </c>
      <c r="J46" s="104" t="s">
        <v>162</v>
      </c>
      <c r="K46" s="103">
        <f>SUM(L46:O46)</f>
        <v>1620</v>
      </c>
      <c r="L46" s="103">
        <v>400</v>
      </c>
      <c r="M46" s="103">
        <v>420</v>
      </c>
      <c r="N46" s="103">
        <v>400</v>
      </c>
      <c r="O46" s="103">
        <v>400</v>
      </c>
    </row>
    <row r="47" spans="2:15" s="96" customFormat="1" ht="73.5" customHeight="1" x14ac:dyDescent="0.2">
      <c r="B47" s="82" t="s">
        <v>215</v>
      </c>
      <c r="C47" s="82" t="s">
        <v>198</v>
      </c>
      <c r="D47" s="107" t="s">
        <v>35</v>
      </c>
      <c r="E47" s="107" t="s">
        <v>36</v>
      </c>
      <c r="F47" s="104" t="s">
        <v>249</v>
      </c>
      <c r="G47" s="119" t="s">
        <v>192</v>
      </c>
      <c r="H47" s="119"/>
      <c r="I47" s="103" t="s">
        <v>38</v>
      </c>
      <c r="J47" s="104" t="s">
        <v>162</v>
      </c>
      <c r="K47" s="105">
        <v>0.43</v>
      </c>
      <c r="L47" s="106">
        <v>7.5999999999999998E-2</v>
      </c>
      <c r="M47" s="105">
        <v>0.17</v>
      </c>
      <c r="N47" s="105">
        <v>0.35</v>
      </c>
      <c r="O47" s="105">
        <v>0.43</v>
      </c>
    </row>
    <row r="48" spans="2:15" s="96" customFormat="1" ht="68.25" customHeight="1" x14ac:dyDescent="0.2">
      <c r="B48" s="82" t="s">
        <v>215</v>
      </c>
      <c r="C48" s="82" t="s">
        <v>198</v>
      </c>
      <c r="D48" s="98" t="s">
        <v>35</v>
      </c>
      <c r="E48" s="98" t="s">
        <v>36</v>
      </c>
      <c r="F48" s="99" t="s">
        <v>251</v>
      </c>
      <c r="G48" s="132" t="s">
        <v>37</v>
      </c>
      <c r="H48" s="132"/>
      <c r="I48" s="100" t="s">
        <v>38</v>
      </c>
      <c r="J48" s="99" t="s">
        <v>17</v>
      </c>
      <c r="K48" s="102">
        <f>SUBTOTAL(9,L48:O48)</f>
        <v>1</v>
      </c>
      <c r="L48" s="102">
        <v>0.3</v>
      </c>
      <c r="M48" s="102">
        <v>0.25</v>
      </c>
      <c r="N48" s="102">
        <v>0.25</v>
      </c>
      <c r="O48" s="102">
        <v>0.2</v>
      </c>
    </row>
    <row r="49" spans="2:15" s="96" customFormat="1" ht="52.5" customHeight="1" x14ac:dyDescent="0.2">
      <c r="B49" s="82" t="s">
        <v>215</v>
      </c>
      <c r="C49" s="82" t="s">
        <v>198</v>
      </c>
      <c r="D49" s="98" t="s">
        <v>35</v>
      </c>
      <c r="E49" s="98" t="s">
        <v>36</v>
      </c>
      <c r="F49" s="99" t="s">
        <v>251</v>
      </c>
      <c r="G49" s="132" t="s">
        <v>39</v>
      </c>
      <c r="H49" s="132"/>
      <c r="I49" s="100" t="s">
        <v>38</v>
      </c>
      <c r="J49" s="99" t="s">
        <v>17</v>
      </c>
      <c r="K49" s="101">
        <f>+O49</f>
        <v>27082</v>
      </c>
      <c r="L49" s="101">
        <v>25033</v>
      </c>
      <c r="M49" s="101">
        <v>25883</v>
      </c>
      <c r="N49" s="101">
        <v>26632</v>
      </c>
      <c r="O49" s="101">
        <v>27082</v>
      </c>
    </row>
    <row r="50" spans="2:15" s="96" customFormat="1" ht="52.5" customHeight="1" x14ac:dyDescent="0.2">
      <c r="B50" s="82" t="s">
        <v>215</v>
      </c>
      <c r="C50" s="82" t="s">
        <v>198</v>
      </c>
      <c r="D50" s="98" t="s">
        <v>35</v>
      </c>
      <c r="E50" s="98" t="s">
        <v>36</v>
      </c>
      <c r="F50" s="99" t="s">
        <v>251</v>
      </c>
      <c r="G50" s="132" t="s">
        <v>41</v>
      </c>
      <c r="H50" s="132"/>
      <c r="I50" s="100" t="s">
        <v>38</v>
      </c>
      <c r="J50" s="99" t="s">
        <v>17</v>
      </c>
      <c r="K50" s="102">
        <v>0.8</v>
      </c>
      <c r="L50" s="102">
        <v>0.7</v>
      </c>
      <c r="M50" s="102">
        <v>0.7</v>
      </c>
      <c r="N50" s="102">
        <v>0.8</v>
      </c>
      <c r="O50" s="102">
        <v>0.8</v>
      </c>
    </row>
    <row r="51" spans="2:15" s="96" customFormat="1" ht="67.5" customHeight="1" x14ac:dyDescent="0.2">
      <c r="B51" s="82" t="s">
        <v>218</v>
      </c>
      <c r="C51" s="82" t="s">
        <v>196</v>
      </c>
      <c r="D51" s="98" t="s">
        <v>35</v>
      </c>
      <c r="E51" s="98" t="s">
        <v>36</v>
      </c>
      <c r="F51" s="99" t="s">
        <v>248</v>
      </c>
      <c r="G51" s="132" t="s">
        <v>43</v>
      </c>
      <c r="H51" s="132"/>
      <c r="I51" s="100" t="s">
        <v>8</v>
      </c>
      <c r="J51" s="99" t="s">
        <v>11</v>
      </c>
      <c r="K51" s="100">
        <f>+O51</f>
        <v>102000</v>
      </c>
      <c r="L51" s="100" t="s">
        <v>159</v>
      </c>
      <c r="M51" s="100">
        <v>14000</v>
      </c>
      <c r="N51" s="100">
        <v>32000</v>
      </c>
      <c r="O51" s="100">
        <v>102000</v>
      </c>
    </row>
    <row r="52" spans="2:15" s="96" customFormat="1" ht="65.25" customHeight="1" x14ac:dyDescent="0.2">
      <c r="B52" s="82" t="s">
        <v>218</v>
      </c>
      <c r="C52" s="82" t="s">
        <v>196</v>
      </c>
      <c r="D52" s="98" t="s">
        <v>35</v>
      </c>
      <c r="E52" s="98" t="s">
        <v>36</v>
      </c>
      <c r="F52" s="99" t="s">
        <v>248</v>
      </c>
      <c r="G52" s="132" t="s">
        <v>45</v>
      </c>
      <c r="H52" s="132"/>
      <c r="I52" s="100" t="s">
        <v>8</v>
      </c>
      <c r="J52" s="99" t="s">
        <v>11</v>
      </c>
      <c r="K52" s="100">
        <f>+O52</f>
        <v>20</v>
      </c>
      <c r="L52" s="100">
        <v>4</v>
      </c>
      <c r="M52" s="100">
        <v>8</v>
      </c>
      <c r="N52" s="100">
        <v>16</v>
      </c>
      <c r="O52" s="100">
        <v>20</v>
      </c>
    </row>
    <row r="53" spans="2:15" s="96" customFormat="1" ht="52.5" customHeight="1" x14ac:dyDescent="0.2">
      <c r="B53" s="82" t="s">
        <v>218</v>
      </c>
      <c r="C53" s="82" t="s">
        <v>196</v>
      </c>
      <c r="D53" s="98" t="s">
        <v>35</v>
      </c>
      <c r="E53" s="98" t="s">
        <v>36</v>
      </c>
      <c r="F53" s="99" t="s">
        <v>248</v>
      </c>
      <c r="G53" s="132" t="s">
        <v>46</v>
      </c>
      <c r="H53" s="132"/>
      <c r="I53" s="100" t="s">
        <v>8</v>
      </c>
      <c r="J53" s="99" t="s">
        <v>11</v>
      </c>
      <c r="K53" s="100">
        <f>+O53</f>
        <v>588763</v>
      </c>
      <c r="L53" s="100">
        <v>547384</v>
      </c>
      <c r="M53" s="100">
        <v>559116</v>
      </c>
      <c r="N53" s="100">
        <v>571746</v>
      </c>
      <c r="O53" s="100">
        <v>588763</v>
      </c>
    </row>
    <row r="54" spans="2:15" s="96" customFormat="1" ht="61.5" customHeight="1" x14ac:dyDescent="0.2">
      <c r="B54" s="82" t="s">
        <v>218</v>
      </c>
      <c r="C54" s="82" t="s">
        <v>195</v>
      </c>
      <c r="D54" s="98" t="s">
        <v>35</v>
      </c>
      <c r="E54" s="98" t="s">
        <v>36</v>
      </c>
      <c r="F54" s="99" t="s">
        <v>250</v>
      </c>
      <c r="G54" s="131" t="s">
        <v>313</v>
      </c>
      <c r="H54" s="131"/>
      <c r="I54" s="100" t="s">
        <v>8</v>
      </c>
      <c r="J54" s="99" t="s">
        <v>19</v>
      </c>
      <c r="K54" s="102">
        <f>+N54</f>
        <v>1</v>
      </c>
      <c r="L54" s="102">
        <v>0.3</v>
      </c>
      <c r="M54" s="102">
        <v>0.6</v>
      </c>
      <c r="N54" s="102">
        <v>1</v>
      </c>
      <c r="O54" s="102">
        <v>1</v>
      </c>
    </row>
    <row r="55" spans="2:15" s="96" customFormat="1" ht="86.25" customHeight="1" x14ac:dyDescent="0.2">
      <c r="B55" s="82" t="s">
        <v>218</v>
      </c>
      <c r="C55" s="82" t="s">
        <v>195</v>
      </c>
      <c r="D55" s="98" t="s">
        <v>35</v>
      </c>
      <c r="E55" s="98" t="s">
        <v>36</v>
      </c>
      <c r="F55" s="99" t="s">
        <v>250</v>
      </c>
      <c r="G55" s="132" t="s">
        <v>69</v>
      </c>
      <c r="H55" s="132"/>
      <c r="I55" s="100" t="s">
        <v>8</v>
      </c>
      <c r="J55" s="99" t="s">
        <v>19</v>
      </c>
      <c r="K55" s="101">
        <f>+O55</f>
        <v>987</v>
      </c>
      <c r="L55" s="101">
        <v>1024</v>
      </c>
      <c r="M55" s="101">
        <v>1011</v>
      </c>
      <c r="N55" s="101">
        <v>999</v>
      </c>
      <c r="O55" s="101">
        <v>987</v>
      </c>
    </row>
    <row r="56" spans="2:15" s="96" customFormat="1" ht="58.5" customHeight="1" x14ac:dyDescent="0.2">
      <c r="B56" s="82" t="s">
        <v>218</v>
      </c>
      <c r="C56" s="82" t="s">
        <v>195</v>
      </c>
      <c r="D56" s="98" t="s">
        <v>35</v>
      </c>
      <c r="E56" s="98" t="s">
        <v>36</v>
      </c>
      <c r="F56" s="99" t="s">
        <v>250</v>
      </c>
      <c r="G56" s="132" t="s">
        <v>255</v>
      </c>
      <c r="H56" s="132"/>
      <c r="I56" s="100" t="s">
        <v>8</v>
      </c>
      <c r="J56" s="99" t="s">
        <v>19</v>
      </c>
      <c r="K56" s="101">
        <v>4</v>
      </c>
      <c r="L56" s="101" t="s">
        <v>159</v>
      </c>
      <c r="M56" s="101" t="s">
        <v>159</v>
      </c>
      <c r="N56" s="101" t="s">
        <v>159</v>
      </c>
      <c r="O56" s="101">
        <v>4</v>
      </c>
    </row>
    <row r="57" spans="2:15" s="96" customFormat="1" ht="68.25" customHeight="1" x14ac:dyDescent="0.2">
      <c r="B57" s="82" t="s">
        <v>218</v>
      </c>
      <c r="C57" s="82" t="s">
        <v>195</v>
      </c>
      <c r="D57" s="98" t="s">
        <v>35</v>
      </c>
      <c r="E57" s="98" t="s">
        <v>36</v>
      </c>
      <c r="F57" s="99" t="s">
        <v>250</v>
      </c>
      <c r="G57" s="132" t="s">
        <v>70</v>
      </c>
      <c r="H57" s="132"/>
      <c r="I57" s="100" t="s">
        <v>8</v>
      </c>
      <c r="J57" s="99" t="s">
        <v>19</v>
      </c>
      <c r="K57" s="102">
        <f>+O57</f>
        <v>0.5</v>
      </c>
      <c r="L57" s="102">
        <v>0.35</v>
      </c>
      <c r="M57" s="102">
        <v>0.4</v>
      </c>
      <c r="N57" s="102">
        <v>0.45</v>
      </c>
      <c r="O57" s="102">
        <v>0.5</v>
      </c>
    </row>
    <row r="58" spans="2:15" s="110" customFormat="1" ht="67.5" customHeight="1" x14ac:dyDescent="0.2">
      <c r="B58" s="5" t="s">
        <v>219</v>
      </c>
      <c r="C58" s="63" t="s">
        <v>232</v>
      </c>
      <c r="D58" s="30" t="s">
        <v>6</v>
      </c>
      <c r="E58" s="30" t="s">
        <v>7</v>
      </c>
      <c r="F58" s="86" t="s">
        <v>360</v>
      </c>
      <c r="G58" s="133" t="s">
        <v>167</v>
      </c>
      <c r="H58" s="133"/>
      <c r="I58" s="31" t="s">
        <v>8</v>
      </c>
      <c r="J58" s="31" t="s">
        <v>193</v>
      </c>
      <c r="K58" s="31">
        <f>SUBTOTAL(9,K59:K64)</f>
        <v>6</v>
      </c>
      <c r="L58" s="31">
        <f>SUBTOTAL(9,L59:L64)</f>
        <v>6</v>
      </c>
      <c r="M58" s="31">
        <f>SUBTOTAL(9,M59:M64)</f>
        <v>6</v>
      </c>
      <c r="N58" s="31">
        <f>SUBTOTAL(9,N59:N64)</f>
        <v>6</v>
      </c>
      <c r="O58" s="31">
        <f>SUBTOTAL(9,O59:O64)</f>
        <v>6</v>
      </c>
    </row>
    <row r="59" spans="2:15" ht="58.5" customHeight="1" x14ac:dyDescent="0.2">
      <c r="B59" s="7" t="s">
        <v>219</v>
      </c>
      <c r="C59" s="7" t="s">
        <v>232</v>
      </c>
      <c r="D59" s="7" t="s">
        <v>6</v>
      </c>
      <c r="E59" s="7" t="s">
        <v>7</v>
      </c>
      <c r="F59" s="85" t="s">
        <v>361</v>
      </c>
      <c r="G59" s="120" t="s">
        <v>236</v>
      </c>
      <c r="H59" s="120"/>
      <c r="I59" s="8" t="s">
        <v>8</v>
      </c>
      <c r="J59" s="85" t="s">
        <v>9</v>
      </c>
      <c r="K59" s="8">
        <v>1</v>
      </c>
      <c r="L59" s="8">
        <v>1</v>
      </c>
      <c r="M59" s="8">
        <v>1</v>
      </c>
      <c r="N59" s="8">
        <v>1</v>
      </c>
      <c r="O59" s="8">
        <v>1</v>
      </c>
    </row>
    <row r="60" spans="2:15" ht="58.5" customHeight="1" x14ac:dyDescent="0.2">
      <c r="B60" s="7" t="s">
        <v>213</v>
      </c>
      <c r="C60" s="7" t="s">
        <v>232</v>
      </c>
      <c r="D60" s="7" t="s">
        <v>6</v>
      </c>
      <c r="E60" s="7" t="s">
        <v>7</v>
      </c>
      <c r="F60" s="85" t="s">
        <v>361</v>
      </c>
      <c r="G60" s="120" t="s">
        <v>22</v>
      </c>
      <c r="H60" s="120"/>
      <c r="I60" s="8" t="s">
        <v>8</v>
      </c>
      <c r="J60" s="85" t="s">
        <v>15</v>
      </c>
      <c r="K60" s="8">
        <v>1</v>
      </c>
      <c r="L60" s="8">
        <v>1</v>
      </c>
      <c r="M60" s="8">
        <v>1</v>
      </c>
      <c r="N60" s="8">
        <v>1</v>
      </c>
      <c r="O60" s="8">
        <v>1</v>
      </c>
    </row>
    <row r="61" spans="2:15" ht="58.5" customHeight="1" x14ac:dyDescent="0.2">
      <c r="B61" s="7" t="s">
        <v>219</v>
      </c>
      <c r="C61" s="7" t="s">
        <v>232</v>
      </c>
      <c r="D61" s="7" t="s">
        <v>6</v>
      </c>
      <c r="E61" s="7" t="s">
        <v>7</v>
      </c>
      <c r="F61" s="85" t="s">
        <v>361</v>
      </c>
      <c r="G61" s="120" t="s">
        <v>12</v>
      </c>
      <c r="H61" s="120"/>
      <c r="I61" s="8" t="s">
        <v>8</v>
      </c>
      <c r="J61" s="85" t="s">
        <v>162</v>
      </c>
      <c r="K61" s="8">
        <v>1</v>
      </c>
      <c r="L61" s="8">
        <v>1</v>
      </c>
      <c r="M61" s="8">
        <v>1</v>
      </c>
      <c r="N61" s="8">
        <v>1</v>
      </c>
      <c r="O61" s="8">
        <v>1</v>
      </c>
    </row>
    <row r="62" spans="2:15" ht="58.5" customHeight="1" x14ac:dyDescent="0.2">
      <c r="B62" s="7" t="s">
        <v>219</v>
      </c>
      <c r="C62" s="7" t="s">
        <v>232</v>
      </c>
      <c r="D62" s="9" t="s">
        <v>6</v>
      </c>
      <c r="E62" s="9" t="s">
        <v>7</v>
      </c>
      <c r="F62" s="85" t="s">
        <v>361</v>
      </c>
      <c r="G62" s="127" t="s">
        <v>20</v>
      </c>
      <c r="H62" s="127"/>
      <c r="I62" s="10" t="s">
        <v>8</v>
      </c>
      <c r="J62" s="89" t="s">
        <v>17</v>
      </c>
      <c r="K62" s="10">
        <f>+O62</f>
        <v>1</v>
      </c>
      <c r="L62" s="10">
        <v>1</v>
      </c>
      <c r="M62" s="10">
        <v>1</v>
      </c>
      <c r="N62" s="10">
        <v>1</v>
      </c>
      <c r="O62" s="10">
        <v>1</v>
      </c>
    </row>
    <row r="63" spans="2:15" ht="58.5" customHeight="1" x14ac:dyDescent="0.2">
      <c r="B63" s="7" t="s">
        <v>213</v>
      </c>
      <c r="C63" s="7" t="s">
        <v>232</v>
      </c>
      <c r="D63" s="9" t="s">
        <v>6</v>
      </c>
      <c r="E63" s="9" t="s">
        <v>7</v>
      </c>
      <c r="F63" s="85" t="s">
        <v>361</v>
      </c>
      <c r="G63" s="127" t="s">
        <v>10</v>
      </c>
      <c r="H63" s="127"/>
      <c r="I63" s="10" t="s">
        <v>8</v>
      </c>
      <c r="J63" s="89" t="s">
        <v>11</v>
      </c>
      <c r="K63" s="10">
        <f>+O63</f>
        <v>1</v>
      </c>
      <c r="L63" s="10">
        <v>1</v>
      </c>
      <c r="M63" s="10">
        <v>1</v>
      </c>
      <c r="N63" s="10">
        <v>1</v>
      </c>
      <c r="O63" s="10">
        <v>1</v>
      </c>
    </row>
    <row r="64" spans="2:15" ht="58.5" customHeight="1" x14ac:dyDescent="0.2">
      <c r="B64" s="7" t="s">
        <v>219</v>
      </c>
      <c r="C64" s="7" t="s">
        <v>232</v>
      </c>
      <c r="D64" s="9" t="s">
        <v>6</v>
      </c>
      <c r="E64" s="9" t="s">
        <v>7</v>
      </c>
      <c r="F64" s="85" t="s">
        <v>361</v>
      </c>
      <c r="G64" s="127" t="s">
        <v>23</v>
      </c>
      <c r="H64" s="127"/>
      <c r="I64" s="10" t="s">
        <v>8</v>
      </c>
      <c r="J64" s="89" t="s">
        <v>19</v>
      </c>
      <c r="K64" s="11">
        <v>1</v>
      </c>
      <c r="L64" s="11">
        <v>1</v>
      </c>
      <c r="M64" s="11">
        <v>1</v>
      </c>
      <c r="N64" s="11">
        <v>1</v>
      </c>
      <c r="O64" s="11">
        <v>1</v>
      </c>
    </row>
    <row r="65" spans="2:15" ht="69.75" customHeight="1" x14ac:dyDescent="0.2">
      <c r="B65" s="5" t="s">
        <v>219</v>
      </c>
      <c r="C65" s="63" t="s">
        <v>232</v>
      </c>
      <c r="D65" s="30" t="s">
        <v>6</v>
      </c>
      <c r="E65" s="30" t="s">
        <v>7</v>
      </c>
      <c r="F65" s="86" t="s">
        <v>360</v>
      </c>
      <c r="G65" s="133" t="s">
        <v>166</v>
      </c>
      <c r="H65" s="133"/>
      <c r="I65" s="31" t="s">
        <v>8</v>
      </c>
      <c r="J65" s="31" t="s">
        <v>193</v>
      </c>
      <c r="K65" s="31">
        <f>SUM(K66:K70)</f>
        <v>5</v>
      </c>
      <c r="L65" s="31">
        <f>SUM(L66:L70)</f>
        <v>1</v>
      </c>
      <c r="M65" s="31">
        <f>SUM(M66:M70)</f>
        <v>1</v>
      </c>
      <c r="N65" s="31">
        <f>SUM(N66:N70)</f>
        <v>2</v>
      </c>
      <c r="O65" s="31">
        <f>SUM(O66:O70)</f>
        <v>5</v>
      </c>
    </row>
    <row r="66" spans="2:15" ht="58.5" customHeight="1" x14ac:dyDescent="0.2">
      <c r="B66" s="7" t="s">
        <v>219</v>
      </c>
      <c r="C66" s="7" t="s">
        <v>232</v>
      </c>
      <c r="D66" s="20" t="s">
        <v>6</v>
      </c>
      <c r="E66" s="20" t="s">
        <v>7</v>
      </c>
      <c r="F66" s="85" t="s">
        <v>361</v>
      </c>
      <c r="G66" s="120" t="s">
        <v>237</v>
      </c>
      <c r="H66" s="120"/>
      <c r="I66" s="21" t="s">
        <v>8</v>
      </c>
      <c r="J66" s="90" t="s">
        <v>9</v>
      </c>
      <c r="K66" s="21">
        <v>1</v>
      </c>
      <c r="L66" s="21">
        <v>1</v>
      </c>
      <c r="M66" s="21">
        <v>1</v>
      </c>
      <c r="N66" s="21">
        <v>1</v>
      </c>
      <c r="O66" s="21">
        <v>1</v>
      </c>
    </row>
    <row r="67" spans="2:15" ht="58.5" customHeight="1" x14ac:dyDescent="0.2">
      <c r="B67" s="7" t="s">
        <v>219</v>
      </c>
      <c r="C67" s="7" t="s">
        <v>232</v>
      </c>
      <c r="D67" s="7" t="s">
        <v>6</v>
      </c>
      <c r="E67" s="7" t="s">
        <v>7</v>
      </c>
      <c r="F67" s="85" t="s">
        <v>361</v>
      </c>
      <c r="G67" s="120" t="s">
        <v>187</v>
      </c>
      <c r="H67" s="120"/>
      <c r="I67" s="8" t="s">
        <v>8</v>
      </c>
      <c r="J67" s="85" t="s">
        <v>162</v>
      </c>
      <c r="K67" s="8">
        <v>1</v>
      </c>
      <c r="L67" s="8" t="s">
        <v>159</v>
      </c>
      <c r="M67" s="8" t="s">
        <v>159</v>
      </c>
      <c r="N67" s="8" t="s">
        <v>159</v>
      </c>
      <c r="O67" s="8">
        <v>1</v>
      </c>
    </row>
    <row r="68" spans="2:15" ht="58.5" customHeight="1" x14ac:dyDescent="0.2">
      <c r="B68" s="7" t="s">
        <v>219</v>
      </c>
      <c r="C68" s="7" t="s">
        <v>232</v>
      </c>
      <c r="D68" s="7" t="s">
        <v>6</v>
      </c>
      <c r="E68" s="7" t="s">
        <v>7</v>
      </c>
      <c r="F68" s="85" t="s">
        <v>361</v>
      </c>
      <c r="G68" s="120" t="s">
        <v>189</v>
      </c>
      <c r="H68" s="120"/>
      <c r="I68" s="8" t="s">
        <v>8</v>
      </c>
      <c r="J68" s="89" t="s">
        <v>17</v>
      </c>
      <c r="K68" s="8">
        <v>1</v>
      </c>
      <c r="L68" s="8" t="s">
        <v>159</v>
      </c>
      <c r="M68" s="8" t="s">
        <v>159</v>
      </c>
      <c r="N68" s="8" t="s">
        <v>159</v>
      </c>
      <c r="O68" s="8">
        <v>1</v>
      </c>
    </row>
    <row r="69" spans="2:15" ht="58.5" customHeight="1" x14ac:dyDescent="0.2">
      <c r="B69" s="7" t="s">
        <v>213</v>
      </c>
      <c r="C69" s="7" t="s">
        <v>232</v>
      </c>
      <c r="D69" s="7" t="s">
        <v>6</v>
      </c>
      <c r="E69" s="7" t="s">
        <v>7</v>
      </c>
      <c r="F69" s="85" t="s">
        <v>361</v>
      </c>
      <c r="G69" s="120" t="s">
        <v>188</v>
      </c>
      <c r="H69" s="120"/>
      <c r="I69" s="8" t="s">
        <v>8</v>
      </c>
      <c r="J69" s="85" t="s">
        <v>15</v>
      </c>
      <c r="K69" s="8">
        <v>1</v>
      </c>
      <c r="L69" s="8" t="s">
        <v>159</v>
      </c>
      <c r="M69" s="8" t="s">
        <v>159</v>
      </c>
      <c r="N69" s="8">
        <v>1</v>
      </c>
      <c r="O69" s="8">
        <v>1</v>
      </c>
    </row>
    <row r="70" spans="2:15" ht="58.5" customHeight="1" x14ac:dyDescent="0.2">
      <c r="B70" s="7" t="s">
        <v>219</v>
      </c>
      <c r="C70" s="7" t="s">
        <v>232</v>
      </c>
      <c r="D70" s="7" t="s">
        <v>6</v>
      </c>
      <c r="E70" s="7" t="s">
        <v>7</v>
      </c>
      <c r="F70" s="85" t="s">
        <v>361</v>
      </c>
      <c r="G70" s="120" t="s">
        <v>190</v>
      </c>
      <c r="H70" s="120"/>
      <c r="I70" s="8" t="s">
        <v>8</v>
      </c>
      <c r="J70" s="89" t="s">
        <v>19</v>
      </c>
      <c r="K70" s="8">
        <v>1</v>
      </c>
      <c r="L70" s="8" t="s">
        <v>159</v>
      </c>
      <c r="M70" s="8" t="s">
        <v>159</v>
      </c>
      <c r="N70" s="8" t="s">
        <v>159</v>
      </c>
      <c r="O70" s="8">
        <v>1</v>
      </c>
    </row>
    <row r="71" spans="2:15" ht="70.5" customHeight="1" x14ac:dyDescent="0.2">
      <c r="B71" s="5" t="s">
        <v>219</v>
      </c>
      <c r="C71" s="63" t="s">
        <v>232</v>
      </c>
      <c r="D71" s="30" t="s">
        <v>6</v>
      </c>
      <c r="E71" s="30" t="s">
        <v>7</v>
      </c>
      <c r="F71" s="86" t="s">
        <v>360</v>
      </c>
      <c r="G71" s="133" t="s">
        <v>165</v>
      </c>
      <c r="H71" s="133"/>
      <c r="I71" s="31" t="s">
        <v>8</v>
      </c>
      <c r="J71" s="31" t="s">
        <v>193</v>
      </c>
      <c r="K71" s="36">
        <f>SUBTOTAL(9,K72:K77)</f>
        <v>6</v>
      </c>
      <c r="L71" s="36">
        <f>SUBTOTAL(9,L72:L77)</f>
        <v>6</v>
      </c>
      <c r="M71" s="31" t="s">
        <v>159</v>
      </c>
      <c r="N71" s="31" t="s">
        <v>159</v>
      </c>
      <c r="O71" s="31" t="s">
        <v>159</v>
      </c>
    </row>
    <row r="72" spans="2:15" ht="70.5" customHeight="1" x14ac:dyDescent="0.2">
      <c r="B72" s="7" t="s">
        <v>219</v>
      </c>
      <c r="C72" s="7" t="s">
        <v>232</v>
      </c>
      <c r="D72" s="7" t="s">
        <v>6</v>
      </c>
      <c r="E72" s="7" t="s">
        <v>7</v>
      </c>
      <c r="F72" s="85" t="s">
        <v>361</v>
      </c>
      <c r="G72" s="120" t="s">
        <v>238</v>
      </c>
      <c r="H72" s="120"/>
      <c r="I72" s="8" t="s">
        <v>8</v>
      </c>
      <c r="J72" s="85" t="s">
        <v>9</v>
      </c>
      <c r="K72" s="10">
        <f t="shared" ref="K72:K77" si="1">SUM(L72:O72)</f>
        <v>1</v>
      </c>
      <c r="L72" s="8">
        <v>1</v>
      </c>
      <c r="M72" s="8" t="s">
        <v>159</v>
      </c>
      <c r="N72" s="8" t="s">
        <v>159</v>
      </c>
      <c r="O72" s="8" t="s">
        <v>159</v>
      </c>
    </row>
    <row r="73" spans="2:15" ht="70.5" customHeight="1" x14ac:dyDescent="0.2">
      <c r="B73" s="7" t="s">
        <v>213</v>
      </c>
      <c r="C73" s="7" t="s">
        <v>232</v>
      </c>
      <c r="D73" s="7" t="s">
        <v>6</v>
      </c>
      <c r="E73" s="7" t="s">
        <v>7</v>
      </c>
      <c r="F73" s="85" t="s">
        <v>361</v>
      </c>
      <c r="G73" s="120" t="s">
        <v>14</v>
      </c>
      <c r="H73" s="120"/>
      <c r="I73" s="8" t="s">
        <v>8</v>
      </c>
      <c r="J73" s="85" t="s">
        <v>15</v>
      </c>
      <c r="K73" s="10">
        <f t="shared" si="1"/>
        <v>1</v>
      </c>
      <c r="L73" s="8">
        <v>1</v>
      </c>
      <c r="M73" s="8" t="s">
        <v>159</v>
      </c>
      <c r="N73" s="8" t="s">
        <v>159</v>
      </c>
      <c r="O73" s="8" t="s">
        <v>159</v>
      </c>
    </row>
    <row r="74" spans="2:15" ht="70.5" customHeight="1" x14ac:dyDescent="0.2">
      <c r="B74" s="7" t="s">
        <v>219</v>
      </c>
      <c r="C74" s="7" t="s">
        <v>232</v>
      </c>
      <c r="D74" s="7" t="s">
        <v>6</v>
      </c>
      <c r="E74" s="7" t="s">
        <v>7</v>
      </c>
      <c r="F74" s="85" t="s">
        <v>361</v>
      </c>
      <c r="G74" s="120" t="s">
        <v>13</v>
      </c>
      <c r="H74" s="120"/>
      <c r="I74" s="8" t="s">
        <v>8</v>
      </c>
      <c r="J74" s="85" t="s">
        <v>162</v>
      </c>
      <c r="K74" s="10">
        <f t="shared" si="1"/>
        <v>1</v>
      </c>
      <c r="L74" s="8">
        <v>1</v>
      </c>
      <c r="M74" s="8" t="s">
        <v>159</v>
      </c>
      <c r="N74" s="8" t="s">
        <v>159</v>
      </c>
      <c r="O74" s="8" t="s">
        <v>159</v>
      </c>
    </row>
    <row r="75" spans="2:15" ht="70.5" customHeight="1" x14ac:dyDescent="0.2">
      <c r="B75" s="7" t="s">
        <v>219</v>
      </c>
      <c r="C75" s="7" t="s">
        <v>232</v>
      </c>
      <c r="D75" s="9" t="s">
        <v>6</v>
      </c>
      <c r="E75" s="9" t="s">
        <v>7</v>
      </c>
      <c r="F75" s="85" t="s">
        <v>361</v>
      </c>
      <c r="G75" s="127" t="s">
        <v>16</v>
      </c>
      <c r="H75" s="127"/>
      <c r="I75" s="10" t="s">
        <v>8</v>
      </c>
      <c r="J75" s="89" t="s">
        <v>17</v>
      </c>
      <c r="K75" s="10">
        <f t="shared" si="1"/>
        <v>1</v>
      </c>
      <c r="L75" s="10">
        <v>1</v>
      </c>
      <c r="M75" s="8" t="s">
        <v>159</v>
      </c>
      <c r="N75" s="8" t="s">
        <v>159</v>
      </c>
      <c r="O75" s="8" t="s">
        <v>159</v>
      </c>
    </row>
    <row r="76" spans="2:15" ht="70.5" customHeight="1" x14ac:dyDescent="0.2">
      <c r="B76" s="7" t="s">
        <v>213</v>
      </c>
      <c r="C76" s="7" t="s">
        <v>232</v>
      </c>
      <c r="D76" s="9" t="s">
        <v>6</v>
      </c>
      <c r="E76" s="9" t="s">
        <v>7</v>
      </c>
      <c r="F76" s="85" t="s">
        <v>361</v>
      </c>
      <c r="G76" s="127" t="s">
        <v>21</v>
      </c>
      <c r="H76" s="127"/>
      <c r="I76" s="10" t="s">
        <v>8</v>
      </c>
      <c r="J76" s="89" t="s">
        <v>11</v>
      </c>
      <c r="K76" s="10">
        <f t="shared" si="1"/>
        <v>1</v>
      </c>
      <c r="L76" s="10">
        <v>1</v>
      </c>
      <c r="M76" s="8" t="s">
        <v>159</v>
      </c>
      <c r="N76" s="8" t="s">
        <v>159</v>
      </c>
      <c r="O76" s="8" t="s">
        <v>159</v>
      </c>
    </row>
    <row r="77" spans="2:15" ht="70.5" customHeight="1" x14ac:dyDescent="0.2">
      <c r="B77" s="7" t="s">
        <v>219</v>
      </c>
      <c r="C77" s="7" t="s">
        <v>232</v>
      </c>
      <c r="D77" s="9" t="s">
        <v>6</v>
      </c>
      <c r="E77" s="9" t="s">
        <v>7</v>
      </c>
      <c r="F77" s="85" t="s">
        <v>361</v>
      </c>
      <c r="G77" s="127" t="s">
        <v>18</v>
      </c>
      <c r="H77" s="127"/>
      <c r="I77" s="10" t="s">
        <v>8</v>
      </c>
      <c r="J77" s="89" t="s">
        <v>19</v>
      </c>
      <c r="K77" s="11">
        <f t="shared" si="1"/>
        <v>1</v>
      </c>
      <c r="L77" s="11">
        <v>1</v>
      </c>
      <c r="M77" s="8" t="s">
        <v>159</v>
      </c>
      <c r="N77" s="8" t="s">
        <v>159</v>
      </c>
      <c r="O77" s="8" t="s">
        <v>159</v>
      </c>
    </row>
    <row r="78" spans="2:15" ht="63" customHeight="1" x14ac:dyDescent="0.2">
      <c r="B78" s="63" t="s">
        <v>219</v>
      </c>
      <c r="C78" s="63" t="s">
        <v>200</v>
      </c>
      <c r="D78" s="30" t="s">
        <v>6</v>
      </c>
      <c r="E78" s="30" t="s">
        <v>44</v>
      </c>
      <c r="F78" s="86" t="s">
        <v>360</v>
      </c>
      <c r="G78" s="133" t="s">
        <v>332</v>
      </c>
      <c r="H78" s="133"/>
      <c r="I78" s="31" t="s">
        <v>25</v>
      </c>
      <c r="J78" s="31" t="s">
        <v>58</v>
      </c>
      <c r="K78" s="33">
        <v>0.9</v>
      </c>
      <c r="L78" s="33">
        <v>0.9</v>
      </c>
      <c r="M78" s="33">
        <v>0.9</v>
      </c>
      <c r="N78" s="33">
        <v>0.9</v>
      </c>
      <c r="O78" s="33">
        <v>0.9</v>
      </c>
    </row>
    <row r="79" spans="2:15" ht="74.25" customHeight="1" x14ac:dyDescent="0.2">
      <c r="B79" s="63" t="s">
        <v>219</v>
      </c>
      <c r="C79" s="63" t="s">
        <v>200</v>
      </c>
      <c r="D79" s="30" t="s">
        <v>6</v>
      </c>
      <c r="E79" s="30" t="s">
        <v>44</v>
      </c>
      <c r="F79" s="86" t="s">
        <v>360</v>
      </c>
      <c r="G79" s="133" t="s">
        <v>164</v>
      </c>
      <c r="H79" s="133"/>
      <c r="I79" s="31" t="s">
        <v>25</v>
      </c>
      <c r="J79" s="31" t="s">
        <v>193</v>
      </c>
      <c r="K79" s="33">
        <f>+AVERAGE(K80:K85)</f>
        <v>0.95000000000000007</v>
      </c>
      <c r="L79" s="33">
        <f>+AVERAGE(L80:L85)</f>
        <v>0.95833333333333337</v>
      </c>
      <c r="M79" s="33">
        <f>+AVERAGE(M80:M85)</f>
        <v>0.95000000000000007</v>
      </c>
      <c r="N79" s="33">
        <f>+AVERAGE(N80:N85)</f>
        <v>0.95000000000000007</v>
      </c>
      <c r="O79" s="33">
        <f>+AVERAGE(O80:O85)</f>
        <v>0.95000000000000007</v>
      </c>
    </row>
    <row r="80" spans="2:15" ht="52.5" customHeight="1" x14ac:dyDescent="0.2">
      <c r="B80" s="7" t="s">
        <v>219</v>
      </c>
      <c r="C80" s="7" t="s">
        <v>200</v>
      </c>
      <c r="D80" s="7" t="s">
        <v>6</v>
      </c>
      <c r="E80" s="7" t="s">
        <v>44</v>
      </c>
      <c r="F80" s="85" t="s">
        <v>361</v>
      </c>
      <c r="G80" s="120" t="s">
        <v>63</v>
      </c>
      <c r="H80" s="120"/>
      <c r="I80" s="8" t="s">
        <v>25</v>
      </c>
      <c r="J80" s="85" t="s">
        <v>58</v>
      </c>
      <c r="K80" s="13">
        <f t="shared" ref="K80:K85" si="2">+O80</f>
        <v>0.9</v>
      </c>
      <c r="L80" s="13">
        <v>0.95</v>
      </c>
      <c r="M80" s="13">
        <v>0.9</v>
      </c>
      <c r="N80" s="13">
        <v>0.9</v>
      </c>
      <c r="O80" s="13">
        <v>0.9</v>
      </c>
    </row>
    <row r="81" spans="2:15" ht="50.25" customHeight="1" x14ac:dyDescent="0.2">
      <c r="B81" s="7" t="s">
        <v>219</v>
      </c>
      <c r="C81" s="7" t="s">
        <v>200</v>
      </c>
      <c r="D81" s="7" t="s">
        <v>6</v>
      </c>
      <c r="E81" s="7" t="s">
        <v>44</v>
      </c>
      <c r="F81" s="85" t="s">
        <v>361</v>
      </c>
      <c r="G81" s="120" t="s">
        <v>60</v>
      </c>
      <c r="H81" s="120"/>
      <c r="I81" s="8" t="s">
        <v>25</v>
      </c>
      <c r="J81" s="85" t="s">
        <v>15</v>
      </c>
      <c r="K81" s="13">
        <f t="shared" si="2"/>
        <v>0.95</v>
      </c>
      <c r="L81" s="13">
        <v>0.95</v>
      </c>
      <c r="M81" s="13">
        <v>0.95</v>
      </c>
      <c r="N81" s="13">
        <v>0.95</v>
      </c>
      <c r="O81" s="13">
        <v>0.95</v>
      </c>
    </row>
    <row r="82" spans="2:15" ht="50.25" customHeight="1" x14ac:dyDescent="0.2">
      <c r="B82" s="7" t="s">
        <v>219</v>
      </c>
      <c r="C82" s="7" t="s">
        <v>200</v>
      </c>
      <c r="D82" s="7" t="s">
        <v>6</v>
      </c>
      <c r="E82" s="7" t="s">
        <v>44</v>
      </c>
      <c r="F82" s="85" t="s">
        <v>361</v>
      </c>
      <c r="G82" s="120" t="s">
        <v>62</v>
      </c>
      <c r="H82" s="120"/>
      <c r="I82" s="8" t="s">
        <v>25</v>
      </c>
      <c r="J82" s="85" t="s">
        <v>162</v>
      </c>
      <c r="K82" s="13">
        <f t="shared" si="2"/>
        <v>0.95</v>
      </c>
      <c r="L82" s="13">
        <v>0.95</v>
      </c>
      <c r="M82" s="13">
        <v>0.95</v>
      </c>
      <c r="N82" s="13">
        <v>0.95</v>
      </c>
      <c r="O82" s="13">
        <v>0.95</v>
      </c>
    </row>
    <row r="83" spans="2:15" ht="50.25" customHeight="1" x14ac:dyDescent="0.2">
      <c r="B83" s="7" t="s">
        <v>219</v>
      </c>
      <c r="C83" s="7" t="s">
        <v>200</v>
      </c>
      <c r="D83" s="9" t="s">
        <v>6</v>
      </c>
      <c r="E83" s="9" t="s">
        <v>44</v>
      </c>
      <c r="F83" s="85" t="s">
        <v>361</v>
      </c>
      <c r="G83" s="127" t="s">
        <v>57</v>
      </c>
      <c r="H83" s="127"/>
      <c r="I83" s="10" t="s">
        <v>25</v>
      </c>
      <c r="J83" s="89" t="s">
        <v>17</v>
      </c>
      <c r="K83" s="13">
        <f t="shared" si="2"/>
        <v>1</v>
      </c>
      <c r="L83" s="13">
        <v>1</v>
      </c>
      <c r="M83" s="13">
        <v>1</v>
      </c>
      <c r="N83" s="13">
        <v>1</v>
      </c>
      <c r="O83" s="13">
        <v>1</v>
      </c>
    </row>
    <row r="84" spans="2:15" ht="50.25" customHeight="1" x14ac:dyDescent="0.2">
      <c r="B84" s="7" t="s">
        <v>219</v>
      </c>
      <c r="C84" s="7" t="s">
        <v>200</v>
      </c>
      <c r="D84" s="9" t="s">
        <v>6</v>
      </c>
      <c r="E84" s="9" t="s">
        <v>44</v>
      </c>
      <c r="F84" s="85" t="s">
        <v>361</v>
      </c>
      <c r="G84" s="127" t="s">
        <v>59</v>
      </c>
      <c r="H84" s="127"/>
      <c r="I84" s="10" t="s">
        <v>25</v>
      </c>
      <c r="J84" s="89" t="s">
        <v>11</v>
      </c>
      <c r="K84" s="13">
        <f t="shared" si="2"/>
        <v>0.95</v>
      </c>
      <c r="L84" s="13">
        <v>0.95</v>
      </c>
      <c r="M84" s="13">
        <v>0.95</v>
      </c>
      <c r="N84" s="13">
        <v>0.95</v>
      </c>
      <c r="O84" s="13">
        <v>0.95</v>
      </c>
    </row>
    <row r="85" spans="2:15" ht="50.25" customHeight="1" x14ac:dyDescent="0.2">
      <c r="B85" s="7" t="s">
        <v>219</v>
      </c>
      <c r="C85" s="7" t="s">
        <v>200</v>
      </c>
      <c r="D85" s="9" t="s">
        <v>6</v>
      </c>
      <c r="E85" s="9" t="s">
        <v>44</v>
      </c>
      <c r="F85" s="85" t="s">
        <v>361</v>
      </c>
      <c r="G85" s="127" t="s">
        <v>61</v>
      </c>
      <c r="H85" s="127"/>
      <c r="I85" s="10" t="s">
        <v>25</v>
      </c>
      <c r="J85" s="89" t="s">
        <v>19</v>
      </c>
      <c r="K85" s="13">
        <f t="shared" si="2"/>
        <v>0.95</v>
      </c>
      <c r="L85" s="13">
        <v>0.95</v>
      </c>
      <c r="M85" s="13">
        <v>0.95</v>
      </c>
      <c r="N85" s="13">
        <v>0.95</v>
      </c>
      <c r="O85" s="13">
        <v>0.95</v>
      </c>
    </row>
    <row r="86" spans="2:15" ht="63.75" customHeight="1" x14ac:dyDescent="0.2">
      <c r="B86" s="63" t="s">
        <v>219</v>
      </c>
      <c r="C86" s="63" t="s">
        <v>200</v>
      </c>
      <c r="D86" s="30" t="s">
        <v>6</v>
      </c>
      <c r="E86" s="30" t="s">
        <v>92</v>
      </c>
      <c r="F86" s="86" t="s">
        <v>360</v>
      </c>
      <c r="G86" s="133" t="s">
        <v>353</v>
      </c>
      <c r="H86" s="133"/>
      <c r="I86" s="31" t="s">
        <v>38</v>
      </c>
      <c r="J86" s="31" t="s">
        <v>193</v>
      </c>
      <c r="K86" s="33">
        <f>+AVERAGE(K87:K92)</f>
        <v>1</v>
      </c>
      <c r="L86" s="33">
        <f>+AVERAGE(L87:L92)</f>
        <v>1</v>
      </c>
      <c r="M86" s="33">
        <f>+AVERAGE(M87:M92)</f>
        <v>1</v>
      </c>
      <c r="N86" s="33">
        <f>+AVERAGE(N87:N92)</f>
        <v>1</v>
      </c>
      <c r="O86" s="33">
        <f>+AVERAGE(O87:O92)</f>
        <v>1</v>
      </c>
    </row>
    <row r="87" spans="2:15" ht="63.75" customHeight="1" x14ac:dyDescent="0.2">
      <c r="B87" s="7" t="s">
        <v>219</v>
      </c>
      <c r="C87" s="7" t="s">
        <v>200</v>
      </c>
      <c r="D87" s="7" t="s">
        <v>6</v>
      </c>
      <c r="E87" s="7" t="s">
        <v>92</v>
      </c>
      <c r="F87" s="85" t="s">
        <v>361</v>
      </c>
      <c r="G87" s="120" t="s">
        <v>354</v>
      </c>
      <c r="H87" s="120"/>
      <c r="I87" s="8" t="s">
        <v>38</v>
      </c>
      <c r="J87" s="85" t="s">
        <v>240</v>
      </c>
      <c r="K87" s="13">
        <f t="shared" ref="K87:K92" si="3">+O87</f>
        <v>1</v>
      </c>
      <c r="L87" s="13">
        <v>1</v>
      </c>
      <c r="M87" s="13">
        <v>1</v>
      </c>
      <c r="N87" s="13">
        <v>1</v>
      </c>
      <c r="O87" s="13">
        <v>1</v>
      </c>
    </row>
    <row r="88" spans="2:15" ht="63.75" customHeight="1" x14ac:dyDescent="0.2">
      <c r="B88" s="7" t="s">
        <v>219</v>
      </c>
      <c r="C88" s="7" t="s">
        <v>200</v>
      </c>
      <c r="D88" s="7" t="s">
        <v>6</v>
      </c>
      <c r="E88" s="7" t="s">
        <v>92</v>
      </c>
      <c r="F88" s="85" t="s">
        <v>361</v>
      </c>
      <c r="G88" s="120" t="s">
        <v>355</v>
      </c>
      <c r="H88" s="120"/>
      <c r="I88" s="8" t="s">
        <v>38</v>
      </c>
      <c r="J88" s="85" t="s">
        <v>15</v>
      </c>
      <c r="K88" s="13">
        <f t="shared" si="3"/>
        <v>1</v>
      </c>
      <c r="L88" s="13">
        <v>1</v>
      </c>
      <c r="M88" s="13">
        <v>1</v>
      </c>
      <c r="N88" s="13">
        <v>1</v>
      </c>
      <c r="O88" s="13">
        <v>1</v>
      </c>
    </row>
    <row r="89" spans="2:15" ht="63.75" customHeight="1" x14ac:dyDescent="0.2">
      <c r="B89" s="7" t="s">
        <v>219</v>
      </c>
      <c r="C89" s="7" t="s">
        <v>200</v>
      </c>
      <c r="D89" s="7" t="s">
        <v>6</v>
      </c>
      <c r="E89" s="7" t="s">
        <v>92</v>
      </c>
      <c r="F89" s="85" t="s">
        <v>361</v>
      </c>
      <c r="G89" s="120" t="s">
        <v>356</v>
      </c>
      <c r="H89" s="120"/>
      <c r="I89" s="8" t="s">
        <v>38</v>
      </c>
      <c r="J89" s="85" t="s">
        <v>162</v>
      </c>
      <c r="K89" s="13">
        <f t="shared" si="3"/>
        <v>1</v>
      </c>
      <c r="L89" s="13">
        <v>1</v>
      </c>
      <c r="M89" s="13">
        <v>1</v>
      </c>
      <c r="N89" s="13">
        <v>1</v>
      </c>
      <c r="O89" s="13">
        <v>1</v>
      </c>
    </row>
    <row r="90" spans="2:15" ht="63.75" customHeight="1" x14ac:dyDescent="0.2">
      <c r="B90" s="7" t="s">
        <v>219</v>
      </c>
      <c r="C90" s="7" t="s">
        <v>200</v>
      </c>
      <c r="D90" s="9" t="s">
        <v>6</v>
      </c>
      <c r="E90" s="9" t="s">
        <v>92</v>
      </c>
      <c r="F90" s="85" t="s">
        <v>361</v>
      </c>
      <c r="G90" s="127" t="s">
        <v>357</v>
      </c>
      <c r="H90" s="127"/>
      <c r="I90" s="10" t="s">
        <v>38</v>
      </c>
      <c r="J90" s="89" t="s">
        <v>17</v>
      </c>
      <c r="K90" s="13">
        <f t="shared" si="3"/>
        <v>1</v>
      </c>
      <c r="L90" s="13">
        <v>1</v>
      </c>
      <c r="M90" s="13">
        <v>1</v>
      </c>
      <c r="N90" s="13">
        <v>1</v>
      </c>
      <c r="O90" s="13">
        <v>1</v>
      </c>
    </row>
    <row r="91" spans="2:15" ht="63.75" customHeight="1" x14ac:dyDescent="0.2">
      <c r="B91" s="7" t="s">
        <v>219</v>
      </c>
      <c r="C91" s="7" t="s">
        <v>200</v>
      </c>
      <c r="D91" s="9" t="s">
        <v>6</v>
      </c>
      <c r="E91" s="9" t="s">
        <v>92</v>
      </c>
      <c r="F91" s="85" t="s">
        <v>361</v>
      </c>
      <c r="G91" s="127" t="s">
        <v>358</v>
      </c>
      <c r="H91" s="127"/>
      <c r="I91" s="10" t="s">
        <v>38</v>
      </c>
      <c r="J91" s="89" t="s">
        <v>11</v>
      </c>
      <c r="K91" s="13">
        <f t="shared" si="3"/>
        <v>1</v>
      </c>
      <c r="L91" s="13">
        <v>1</v>
      </c>
      <c r="M91" s="13">
        <v>1</v>
      </c>
      <c r="N91" s="13">
        <v>1</v>
      </c>
      <c r="O91" s="13">
        <v>1</v>
      </c>
    </row>
    <row r="92" spans="2:15" ht="63.75" customHeight="1" x14ac:dyDescent="0.2">
      <c r="B92" s="7" t="s">
        <v>219</v>
      </c>
      <c r="C92" s="7" t="s">
        <v>200</v>
      </c>
      <c r="D92" s="9" t="s">
        <v>6</v>
      </c>
      <c r="E92" s="9" t="s">
        <v>92</v>
      </c>
      <c r="F92" s="85" t="s">
        <v>361</v>
      </c>
      <c r="G92" s="127" t="s">
        <v>359</v>
      </c>
      <c r="H92" s="127"/>
      <c r="I92" s="10" t="s">
        <v>38</v>
      </c>
      <c r="J92" s="89" t="s">
        <v>19</v>
      </c>
      <c r="K92" s="13">
        <f t="shared" si="3"/>
        <v>1</v>
      </c>
      <c r="L92" s="13">
        <v>1</v>
      </c>
      <c r="M92" s="13">
        <v>1</v>
      </c>
      <c r="N92" s="13">
        <v>1</v>
      </c>
      <c r="O92" s="13">
        <v>1</v>
      </c>
    </row>
    <row r="93" spans="2:15" ht="67.5" customHeight="1" x14ac:dyDescent="0.2">
      <c r="B93" s="63" t="s">
        <v>219</v>
      </c>
      <c r="C93" s="63" t="s">
        <v>200</v>
      </c>
      <c r="D93" s="30" t="s">
        <v>6</v>
      </c>
      <c r="E93" s="30" t="s">
        <v>94</v>
      </c>
      <c r="F93" s="86" t="s">
        <v>360</v>
      </c>
      <c r="G93" s="133" t="s">
        <v>163</v>
      </c>
      <c r="H93" s="133"/>
      <c r="I93" s="31" t="s">
        <v>38</v>
      </c>
      <c r="J93" s="31" t="s">
        <v>193</v>
      </c>
      <c r="K93" s="33">
        <f>+AVERAGE(K94:K97)</f>
        <v>0.78875000000000006</v>
      </c>
      <c r="L93" s="33">
        <f>+AVERAGE(L94:L97)</f>
        <v>0.56274999999999997</v>
      </c>
      <c r="M93" s="33">
        <f>+AVERAGE(M94:M97)</f>
        <v>0.61799999999999999</v>
      </c>
      <c r="N93" s="33">
        <f>+AVERAGE(N94:N97)</f>
        <v>0.77250000000000008</v>
      </c>
      <c r="O93" s="33">
        <f>+AVERAGE(O94:O97)</f>
        <v>0.78875000000000006</v>
      </c>
    </row>
    <row r="94" spans="2:15" ht="62.25" customHeight="1" x14ac:dyDescent="0.2">
      <c r="B94" s="7" t="s">
        <v>219</v>
      </c>
      <c r="C94" s="7" t="s">
        <v>200</v>
      </c>
      <c r="D94" s="7" t="s">
        <v>6</v>
      </c>
      <c r="E94" s="7" t="s">
        <v>94</v>
      </c>
      <c r="F94" s="85" t="s">
        <v>361</v>
      </c>
      <c r="G94" s="120" t="s">
        <v>96</v>
      </c>
      <c r="H94" s="120"/>
      <c r="I94" s="8" t="s">
        <v>38</v>
      </c>
      <c r="J94" s="85" t="s">
        <v>97</v>
      </c>
      <c r="K94" s="12">
        <f>+O94</f>
        <v>0.65</v>
      </c>
      <c r="L94" s="12">
        <v>0.6</v>
      </c>
      <c r="M94" s="12">
        <v>0.6</v>
      </c>
      <c r="N94" s="12">
        <v>0.62</v>
      </c>
      <c r="O94" s="12">
        <v>0.65</v>
      </c>
    </row>
    <row r="95" spans="2:15" ht="62.25" customHeight="1" x14ac:dyDescent="0.2">
      <c r="B95" s="7" t="s">
        <v>219</v>
      </c>
      <c r="C95" s="7" t="s">
        <v>200</v>
      </c>
      <c r="D95" s="9" t="s">
        <v>6</v>
      </c>
      <c r="E95" s="9" t="s">
        <v>94</v>
      </c>
      <c r="F95" s="85" t="s">
        <v>361</v>
      </c>
      <c r="G95" s="127" t="s">
        <v>105</v>
      </c>
      <c r="H95" s="127"/>
      <c r="I95" s="10" t="s">
        <v>38</v>
      </c>
      <c r="J95" s="89" t="s">
        <v>17</v>
      </c>
      <c r="K95" s="13">
        <f>+O95</f>
        <v>0.93</v>
      </c>
      <c r="L95" s="13">
        <v>0.9</v>
      </c>
      <c r="M95" s="13">
        <v>0.91</v>
      </c>
      <c r="N95" s="13">
        <v>0.92</v>
      </c>
      <c r="O95" s="13">
        <v>0.93</v>
      </c>
    </row>
    <row r="96" spans="2:15" ht="62.25" customHeight="1" x14ac:dyDescent="0.2">
      <c r="B96" s="7" t="s">
        <v>219</v>
      </c>
      <c r="C96" s="7" t="s">
        <v>200</v>
      </c>
      <c r="D96" s="9" t="s">
        <v>6</v>
      </c>
      <c r="E96" s="9" t="s">
        <v>94</v>
      </c>
      <c r="F96" s="85" t="s">
        <v>361</v>
      </c>
      <c r="G96" s="127" t="s">
        <v>99</v>
      </c>
      <c r="H96" s="127"/>
      <c r="I96" s="10" t="s">
        <v>38</v>
      </c>
      <c r="J96" s="89" t="s">
        <v>11</v>
      </c>
      <c r="K96" s="13">
        <f>+O96</f>
        <v>0.78500000000000003</v>
      </c>
      <c r="L96" s="13">
        <v>0.45</v>
      </c>
      <c r="M96" s="13">
        <v>0.755</v>
      </c>
      <c r="N96" s="13">
        <v>0.78</v>
      </c>
      <c r="O96" s="13">
        <v>0.78500000000000003</v>
      </c>
    </row>
    <row r="97" spans="2:15" ht="62.25" customHeight="1" x14ac:dyDescent="0.2">
      <c r="B97" s="7" t="s">
        <v>219</v>
      </c>
      <c r="C97" s="7" t="s">
        <v>200</v>
      </c>
      <c r="D97" s="9" t="s">
        <v>6</v>
      </c>
      <c r="E97" s="9" t="s">
        <v>94</v>
      </c>
      <c r="F97" s="85" t="s">
        <v>361</v>
      </c>
      <c r="G97" s="127" t="s">
        <v>95</v>
      </c>
      <c r="H97" s="127"/>
      <c r="I97" s="10" t="s">
        <v>38</v>
      </c>
      <c r="J97" s="89" t="s">
        <v>19</v>
      </c>
      <c r="K97" s="13">
        <f>+O97</f>
        <v>0.79</v>
      </c>
      <c r="L97" s="27">
        <v>0.30099999999999999</v>
      </c>
      <c r="M97" s="27">
        <v>0.20699999999999999</v>
      </c>
      <c r="N97" s="13">
        <v>0.77</v>
      </c>
      <c r="O97" s="13">
        <v>0.79</v>
      </c>
    </row>
    <row r="98" spans="2:15" ht="51" customHeight="1" x14ac:dyDescent="0.2">
      <c r="B98" s="63" t="s">
        <v>219</v>
      </c>
      <c r="C98" s="63" t="s">
        <v>200</v>
      </c>
      <c r="D98" s="30" t="s">
        <v>6</v>
      </c>
      <c r="E98" s="30" t="s">
        <v>92</v>
      </c>
      <c r="F98" s="86" t="s">
        <v>360</v>
      </c>
      <c r="G98" s="133" t="s">
        <v>351</v>
      </c>
      <c r="H98" s="133"/>
      <c r="I98" s="31" t="s">
        <v>38</v>
      </c>
      <c r="J98" s="31" t="s">
        <v>193</v>
      </c>
      <c r="K98" s="33">
        <f>+AVERAGE(K99:K104)</f>
        <v>0.82500000000000007</v>
      </c>
      <c r="L98" s="33">
        <f>+AVERAGE(L99:L104)</f>
        <v>0.80833333333333346</v>
      </c>
      <c r="M98" s="33">
        <f>+AVERAGE(M99:M104)</f>
        <v>0.81500000000000006</v>
      </c>
      <c r="N98" s="33">
        <f>+AVERAGE(N99:N104)</f>
        <v>0.81500000000000006</v>
      </c>
      <c r="O98" s="33">
        <f>+AVERAGE(O99:O104)</f>
        <v>0.82500000000000007</v>
      </c>
    </row>
    <row r="99" spans="2:15" ht="51" customHeight="1" x14ac:dyDescent="0.2">
      <c r="B99" s="7" t="s">
        <v>219</v>
      </c>
      <c r="C99" s="7" t="s">
        <v>200</v>
      </c>
      <c r="D99" s="7" t="s">
        <v>6</v>
      </c>
      <c r="E99" s="7" t="s">
        <v>92</v>
      </c>
      <c r="F99" s="85" t="s">
        <v>361</v>
      </c>
      <c r="G99" s="120" t="s">
        <v>338</v>
      </c>
      <c r="H99" s="120"/>
      <c r="I99" s="8" t="s">
        <v>38</v>
      </c>
      <c r="J99" s="91" t="s">
        <v>240</v>
      </c>
      <c r="K99" s="13">
        <f t="shared" ref="K99:K104" si="4">+O99</f>
        <v>0.82</v>
      </c>
      <c r="L99" s="13">
        <v>0.8</v>
      </c>
      <c r="M99" s="13">
        <v>0.8</v>
      </c>
      <c r="N99" s="13">
        <v>0.8</v>
      </c>
      <c r="O99" s="13">
        <v>0.82</v>
      </c>
    </row>
    <row r="100" spans="2:15" ht="51" customHeight="1" x14ac:dyDescent="0.2">
      <c r="B100" s="7" t="s">
        <v>219</v>
      </c>
      <c r="C100" s="7" t="s">
        <v>200</v>
      </c>
      <c r="D100" s="7" t="s">
        <v>6</v>
      </c>
      <c r="E100" s="7" t="s">
        <v>92</v>
      </c>
      <c r="F100" s="85" t="s">
        <v>361</v>
      </c>
      <c r="G100" s="120" t="s">
        <v>339</v>
      </c>
      <c r="H100" s="120"/>
      <c r="I100" s="8" t="s">
        <v>38</v>
      </c>
      <c r="J100" s="85" t="s">
        <v>15</v>
      </c>
      <c r="K100" s="13">
        <f t="shared" si="4"/>
        <v>0.82</v>
      </c>
      <c r="L100" s="13">
        <v>0.8</v>
      </c>
      <c r="M100" s="13">
        <v>0.81</v>
      </c>
      <c r="N100" s="13">
        <v>0.81</v>
      </c>
      <c r="O100" s="13">
        <v>0.82</v>
      </c>
    </row>
    <row r="101" spans="2:15" ht="51" customHeight="1" x14ac:dyDescent="0.2">
      <c r="B101" s="7" t="s">
        <v>219</v>
      </c>
      <c r="C101" s="7" t="s">
        <v>200</v>
      </c>
      <c r="D101" s="7" t="s">
        <v>6</v>
      </c>
      <c r="E101" s="7" t="s">
        <v>92</v>
      </c>
      <c r="F101" s="85" t="s">
        <v>361</v>
      </c>
      <c r="G101" s="120" t="s">
        <v>340</v>
      </c>
      <c r="H101" s="120"/>
      <c r="I101" s="8" t="s">
        <v>38</v>
      </c>
      <c r="J101" s="85" t="s">
        <v>162</v>
      </c>
      <c r="K101" s="13">
        <f t="shared" si="4"/>
        <v>0.82</v>
      </c>
      <c r="L101" s="13">
        <v>0.8</v>
      </c>
      <c r="M101" s="13">
        <v>0.81</v>
      </c>
      <c r="N101" s="13">
        <v>0.81</v>
      </c>
      <c r="O101" s="13">
        <v>0.82</v>
      </c>
    </row>
    <row r="102" spans="2:15" ht="51" customHeight="1" x14ac:dyDescent="0.2">
      <c r="B102" s="7" t="s">
        <v>219</v>
      </c>
      <c r="C102" s="7" t="s">
        <v>200</v>
      </c>
      <c r="D102" s="9" t="s">
        <v>6</v>
      </c>
      <c r="E102" s="9" t="s">
        <v>92</v>
      </c>
      <c r="F102" s="85" t="s">
        <v>361</v>
      </c>
      <c r="G102" s="127" t="s">
        <v>341</v>
      </c>
      <c r="H102" s="127"/>
      <c r="I102" s="10" t="s">
        <v>38</v>
      </c>
      <c r="J102" s="89" t="s">
        <v>17</v>
      </c>
      <c r="K102" s="13">
        <f t="shared" si="4"/>
        <v>0.85</v>
      </c>
      <c r="L102" s="13">
        <v>0.85</v>
      </c>
      <c r="M102" s="13">
        <v>0.85</v>
      </c>
      <c r="N102" s="13">
        <v>0.85</v>
      </c>
      <c r="O102" s="13">
        <v>0.85</v>
      </c>
    </row>
    <row r="103" spans="2:15" ht="51" customHeight="1" x14ac:dyDescent="0.2">
      <c r="B103" s="7" t="s">
        <v>219</v>
      </c>
      <c r="C103" s="7" t="s">
        <v>200</v>
      </c>
      <c r="D103" s="9" t="s">
        <v>6</v>
      </c>
      <c r="E103" s="9" t="s">
        <v>92</v>
      </c>
      <c r="F103" s="85" t="s">
        <v>361</v>
      </c>
      <c r="G103" s="127" t="s">
        <v>342</v>
      </c>
      <c r="H103" s="127"/>
      <c r="I103" s="10" t="s">
        <v>38</v>
      </c>
      <c r="J103" s="89" t="s">
        <v>11</v>
      </c>
      <c r="K103" s="13">
        <f t="shared" si="4"/>
        <v>0.82</v>
      </c>
      <c r="L103" s="13">
        <v>0.8</v>
      </c>
      <c r="M103" s="13">
        <v>0.81</v>
      </c>
      <c r="N103" s="13">
        <v>0.81</v>
      </c>
      <c r="O103" s="13">
        <v>0.82</v>
      </c>
    </row>
    <row r="104" spans="2:15" ht="51" customHeight="1" x14ac:dyDescent="0.2">
      <c r="B104" s="7" t="s">
        <v>219</v>
      </c>
      <c r="C104" s="7" t="s">
        <v>200</v>
      </c>
      <c r="D104" s="9" t="s">
        <v>6</v>
      </c>
      <c r="E104" s="9" t="s">
        <v>92</v>
      </c>
      <c r="F104" s="85" t="s">
        <v>361</v>
      </c>
      <c r="G104" s="127" t="s">
        <v>352</v>
      </c>
      <c r="H104" s="127"/>
      <c r="I104" s="84" t="s">
        <v>25</v>
      </c>
      <c r="J104" s="89" t="s">
        <v>19</v>
      </c>
      <c r="K104" s="13">
        <f t="shared" si="4"/>
        <v>0.82</v>
      </c>
      <c r="L104" s="13">
        <v>0.8</v>
      </c>
      <c r="M104" s="13">
        <v>0.81</v>
      </c>
      <c r="N104" s="13">
        <v>0.81</v>
      </c>
      <c r="O104" s="13">
        <v>0.82</v>
      </c>
    </row>
    <row r="105" spans="2:15" ht="45" customHeight="1" x14ac:dyDescent="0.2">
      <c r="B105" s="63" t="s">
        <v>219</v>
      </c>
      <c r="C105" s="63" t="s">
        <v>200</v>
      </c>
      <c r="D105" s="30" t="s">
        <v>6</v>
      </c>
      <c r="E105" s="30" t="s">
        <v>92</v>
      </c>
      <c r="F105" s="86" t="s">
        <v>360</v>
      </c>
      <c r="G105" s="133" t="s">
        <v>343</v>
      </c>
      <c r="H105" s="133"/>
      <c r="I105" s="31" t="s">
        <v>8</v>
      </c>
      <c r="J105" s="31" t="s">
        <v>193</v>
      </c>
      <c r="K105" s="32">
        <f>+AVERAGE(K106:K111)</f>
        <v>0.86499999999999988</v>
      </c>
      <c r="L105" s="32">
        <f>+AVERAGE(L106:L111)</f>
        <v>0.87200000000000011</v>
      </c>
      <c r="M105" s="32">
        <f>+AVERAGE(M106:M111)</f>
        <v>0.85799999999999998</v>
      </c>
      <c r="N105" s="32">
        <f>+AVERAGE(N106:N111)</f>
        <v>0.86</v>
      </c>
      <c r="O105" s="32">
        <f>+AVERAGE(O106:O111)</f>
        <v>0.86499999999999988</v>
      </c>
    </row>
    <row r="106" spans="2:15" ht="62.25" customHeight="1" x14ac:dyDescent="0.2">
      <c r="B106" s="7" t="s">
        <v>219</v>
      </c>
      <c r="C106" s="7" t="s">
        <v>200</v>
      </c>
      <c r="D106" s="7" t="s">
        <v>6</v>
      </c>
      <c r="E106" s="7" t="s">
        <v>92</v>
      </c>
      <c r="F106" s="85" t="s">
        <v>361</v>
      </c>
      <c r="G106" s="120" t="s">
        <v>344</v>
      </c>
      <c r="H106" s="120"/>
      <c r="I106" s="8" t="s">
        <v>8</v>
      </c>
      <c r="J106" s="85" t="s">
        <v>34</v>
      </c>
      <c r="K106" s="13">
        <f>+O106</f>
        <v>0.87</v>
      </c>
      <c r="L106" s="13">
        <v>0.87</v>
      </c>
      <c r="M106" s="13">
        <v>0.87</v>
      </c>
      <c r="N106" s="13">
        <v>0.87</v>
      </c>
      <c r="O106" s="13">
        <v>0.87</v>
      </c>
    </row>
    <row r="107" spans="2:15" ht="62.25" customHeight="1" x14ac:dyDescent="0.2">
      <c r="B107" s="7" t="s">
        <v>219</v>
      </c>
      <c r="C107" s="7" t="s">
        <v>200</v>
      </c>
      <c r="D107" s="7" t="s">
        <v>6</v>
      </c>
      <c r="E107" s="7" t="s">
        <v>92</v>
      </c>
      <c r="F107" s="85" t="s">
        <v>361</v>
      </c>
      <c r="G107" s="120" t="s">
        <v>345</v>
      </c>
      <c r="H107" s="120"/>
      <c r="I107" s="8" t="s">
        <v>8</v>
      </c>
      <c r="J107" s="85" t="s">
        <v>15</v>
      </c>
      <c r="K107" s="13">
        <v>0.88</v>
      </c>
      <c r="L107" s="13">
        <v>0.87</v>
      </c>
      <c r="M107" s="13">
        <v>0.87</v>
      </c>
      <c r="N107" s="13">
        <v>0.87</v>
      </c>
      <c r="O107" s="13">
        <v>0.88</v>
      </c>
    </row>
    <row r="108" spans="2:15" ht="62.25" customHeight="1" x14ac:dyDescent="0.2">
      <c r="B108" s="7" t="s">
        <v>219</v>
      </c>
      <c r="C108" s="7" t="s">
        <v>200</v>
      </c>
      <c r="D108" s="9" t="s">
        <v>6</v>
      </c>
      <c r="E108" s="9" t="s">
        <v>92</v>
      </c>
      <c r="F108" s="85" t="s">
        <v>361</v>
      </c>
      <c r="G108" s="127" t="s">
        <v>346</v>
      </c>
      <c r="H108" s="127"/>
      <c r="I108" s="10" t="s">
        <v>8</v>
      </c>
      <c r="J108" s="89" t="s">
        <v>17</v>
      </c>
      <c r="K108" s="13">
        <f>+O108</f>
        <v>0.88</v>
      </c>
      <c r="L108" s="13">
        <v>0.88</v>
      </c>
      <c r="M108" s="13">
        <v>0.88</v>
      </c>
      <c r="N108" s="13">
        <v>0.88</v>
      </c>
      <c r="O108" s="13">
        <v>0.88</v>
      </c>
    </row>
    <row r="109" spans="2:15" ht="62.25" customHeight="1" x14ac:dyDescent="0.2">
      <c r="B109" s="7" t="s">
        <v>219</v>
      </c>
      <c r="C109" s="7" t="s">
        <v>200</v>
      </c>
      <c r="D109" s="7" t="s">
        <v>6</v>
      </c>
      <c r="E109" s="7" t="s">
        <v>92</v>
      </c>
      <c r="F109" s="85" t="s">
        <v>361</v>
      </c>
      <c r="G109" s="120" t="s">
        <v>347</v>
      </c>
      <c r="H109" s="120"/>
      <c r="I109" s="8" t="s">
        <v>8</v>
      </c>
      <c r="J109" s="85" t="s">
        <v>162</v>
      </c>
      <c r="K109" s="13">
        <v>0.88</v>
      </c>
      <c r="L109" s="13" t="s">
        <v>159</v>
      </c>
      <c r="M109" s="97" t="s">
        <v>159</v>
      </c>
      <c r="N109" s="13">
        <v>0.87</v>
      </c>
      <c r="O109" s="13">
        <v>0.88</v>
      </c>
    </row>
    <row r="110" spans="2:15" ht="62.25" customHeight="1" x14ac:dyDescent="0.2">
      <c r="B110" s="7" t="s">
        <v>219</v>
      </c>
      <c r="C110" s="7" t="s">
        <v>200</v>
      </c>
      <c r="D110" s="9" t="s">
        <v>6</v>
      </c>
      <c r="E110" s="9" t="s">
        <v>49</v>
      </c>
      <c r="F110" s="85" t="s">
        <v>361</v>
      </c>
      <c r="G110" s="127" t="s">
        <v>348</v>
      </c>
      <c r="H110" s="127"/>
      <c r="I110" s="10" t="s">
        <v>8</v>
      </c>
      <c r="J110" s="89" t="s">
        <v>11</v>
      </c>
      <c r="K110" s="13">
        <f>+O110</f>
        <v>0.88</v>
      </c>
      <c r="L110" s="13">
        <v>0.87</v>
      </c>
      <c r="M110" s="13">
        <v>0.87</v>
      </c>
      <c r="N110" s="13">
        <v>0.87</v>
      </c>
      <c r="O110" s="13">
        <v>0.88</v>
      </c>
    </row>
    <row r="111" spans="2:15" ht="62.25" customHeight="1" x14ac:dyDescent="0.2">
      <c r="B111" s="7" t="s">
        <v>219</v>
      </c>
      <c r="C111" s="7" t="s">
        <v>200</v>
      </c>
      <c r="D111" s="9" t="s">
        <v>6</v>
      </c>
      <c r="E111" s="9" t="s">
        <v>92</v>
      </c>
      <c r="F111" s="85" t="s">
        <v>361</v>
      </c>
      <c r="G111" s="127" t="s">
        <v>349</v>
      </c>
      <c r="H111" s="127"/>
      <c r="I111" s="10" t="s">
        <v>8</v>
      </c>
      <c r="J111" s="89" t="s">
        <v>19</v>
      </c>
      <c r="K111" s="13">
        <f>+O111</f>
        <v>0.8</v>
      </c>
      <c r="L111" s="13">
        <v>0.87</v>
      </c>
      <c r="M111" s="13">
        <v>0.8</v>
      </c>
      <c r="N111" s="13">
        <v>0.8</v>
      </c>
      <c r="O111" s="13">
        <v>0.8</v>
      </c>
    </row>
    <row r="112" spans="2:15" ht="62.25" customHeight="1" x14ac:dyDescent="0.2">
      <c r="B112" s="63" t="s">
        <v>219</v>
      </c>
      <c r="C112" s="63" t="s">
        <v>200</v>
      </c>
      <c r="D112" s="30" t="s">
        <v>6</v>
      </c>
      <c r="E112" s="30" t="s">
        <v>94</v>
      </c>
      <c r="F112" s="86" t="s">
        <v>360</v>
      </c>
      <c r="G112" s="133" t="s">
        <v>169</v>
      </c>
      <c r="H112" s="133"/>
      <c r="I112" s="31" t="s">
        <v>38</v>
      </c>
      <c r="J112" s="31" t="s">
        <v>193</v>
      </c>
      <c r="K112" s="34">
        <v>0.97899999999999998</v>
      </c>
      <c r="L112" s="34">
        <v>0.97899999999999998</v>
      </c>
      <c r="M112" s="34">
        <v>0.98599999999999999</v>
      </c>
      <c r="N112" s="34">
        <v>0.97499999999999998</v>
      </c>
      <c r="O112" s="34">
        <v>0.97899999999999998</v>
      </c>
    </row>
    <row r="113" spans="2:16" ht="62.25" customHeight="1" x14ac:dyDescent="0.2">
      <c r="B113" s="7" t="s">
        <v>219</v>
      </c>
      <c r="C113" s="7" t="s">
        <v>200</v>
      </c>
      <c r="D113" s="7" t="s">
        <v>6</v>
      </c>
      <c r="E113" s="7" t="s">
        <v>94</v>
      </c>
      <c r="F113" s="85" t="s">
        <v>361</v>
      </c>
      <c r="G113" s="120" t="s">
        <v>104</v>
      </c>
      <c r="H113" s="120"/>
      <c r="I113" s="8" t="s">
        <v>38</v>
      </c>
      <c r="J113" s="85" t="s">
        <v>97</v>
      </c>
      <c r="K113" s="22">
        <f>+O113</f>
        <v>0.98140000000000005</v>
      </c>
      <c r="L113" s="22">
        <v>0.97599999999999998</v>
      </c>
      <c r="M113" s="22">
        <v>0.97</v>
      </c>
      <c r="N113" s="22">
        <v>0.98119999999999996</v>
      </c>
      <c r="O113" s="22">
        <v>0.98140000000000005</v>
      </c>
    </row>
    <row r="114" spans="2:16" ht="62.25" customHeight="1" x14ac:dyDescent="0.2">
      <c r="B114" s="7" t="s">
        <v>219</v>
      </c>
      <c r="C114" s="7" t="s">
        <v>200</v>
      </c>
      <c r="D114" s="7" t="s">
        <v>6</v>
      </c>
      <c r="E114" s="7" t="s">
        <v>94</v>
      </c>
      <c r="F114" s="85" t="s">
        <v>361</v>
      </c>
      <c r="G114" s="120" t="s">
        <v>100</v>
      </c>
      <c r="H114" s="120"/>
      <c r="I114" s="8" t="s">
        <v>38</v>
      </c>
      <c r="J114" s="85" t="s">
        <v>15</v>
      </c>
      <c r="K114" s="22">
        <v>0.97899999999999998</v>
      </c>
      <c r="L114" s="22">
        <v>0.98099999999999998</v>
      </c>
      <c r="M114" s="22">
        <v>0.94299999999999995</v>
      </c>
      <c r="N114" s="22">
        <v>0.97499999999999998</v>
      </c>
      <c r="O114" s="22">
        <v>0.97899999999999998</v>
      </c>
    </row>
    <row r="115" spans="2:16" ht="62.25" customHeight="1" x14ac:dyDescent="0.2">
      <c r="B115" s="7" t="s">
        <v>219</v>
      </c>
      <c r="C115" s="7" t="s">
        <v>200</v>
      </c>
      <c r="D115" s="7" t="s">
        <v>6</v>
      </c>
      <c r="E115" s="7" t="s">
        <v>94</v>
      </c>
      <c r="F115" s="85" t="s">
        <v>361</v>
      </c>
      <c r="G115" s="120" t="s">
        <v>101</v>
      </c>
      <c r="H115" s="120"/>
      <c r="I115" s="8" t="s">
        <v>38</v>
      </c>
      <c r="J115" s="85" t="s">
        <v>162</v>
      </c>
      <c r="K115" s="22">
        <v>0.97899999999999998</v>
      </c>
      <c r="L115" s="22">
        <v>0.97099999999999997</v>
      </c>
      <c r="M115" s="22">
        <v>0.93140000000000001</v>
      </c>
      <c r="N115" s="22">
        <v>0.97499999999999998</v>
      </c>
      <c r="O115" s="22">
        <v>0.97899999999999998</v>
      </c>
    </row>
    <row r="116" spans="2:16" ht="62.25" customHeight="1" x14ac:dyDescent="0.2">
      <c r="B116" s="7" t="s">
        <v>219</v>
      </c>
      <c r="C116" s="7" t="s">
        <v>200</v>
      </c>
      <c r="D116" s="9" t="s">
        <v>6</v>
      </c>
      <c r="E116" s="9" t="s">
        <v>94</v>
      </c>
      <c r="F116" s="85" t="s">
        <v>361</v>
      </c>
      <c r="G116" s="127" t="s">
        <v>102</v>
      </c>
      <c r="H116" s="127"/>
      <c r="I116" s="10" t="s">
        <v>38</v>
      </c>
      <c r="J116" s="89" t="s">
        <v>17</v>
      </c>
      <c r="K116" s="23">
        <f>+O116</f>
        <v>0.97899999999999998</v>
      </c>
      <c r="L116" s="23">
        <v>0.97899999999999998</v>
      </c>
      <c r="M116" s="114">
        <v>0.91869999999999996</v>
      </c>
      <c r="N116" s="23">
        <v>0.97899999999999998</v>
      </c>
      <c r="O116" s="23">
        <v>0.97899999999999998</v>
      </c>
    </row>
    <row r="117" spans="2:16" ht="62.25" customHeight="1" x14ac:dyDescent="0.2">
      <c r="B117" s="7" t="s">
        <v>219</v>
      </c>
      <c r="C117" s="7" t="s">
        <v>200</v>
      </c>
      <c r="D117" s="9" t="s">
        <v>6</v>
      </c>
      <c r="E117" s="9" t="s">
        <v>94</v>
      </c>
      <c r="F117" s="85" t="s">
        <v>361</v>
      </c>
      <c r="G117" s="127" t="s">
        <v>98</v>
      </c>
      <c r="H117" s="127"/>
      <c r="I117" s="10" t="s">
        <v>38</v>
      </c>
      <c r="J117" s="89" t="s">
        <v>11</v>
      </c>
      <c r="K117" s="23">
        <f>+O117</f>
        <v>0.96</v>
      </c>
      <c r="L117" s="23">
        <v>0.70099999999999996</v>
      </c>
      <c r="M117" s="114">
        <v>0.96399999999999997</v>
      </c>
      <c r="N117" s="23">
        <v>0.95499999999999996</v>
      </c>
      <c r="O117" s="23">
        <v>0.96</v>
      </c>
    </row>
    <row r="118" spans="2:16" s="96" customFormat="1" ht="62.25" customHeight="1" x14ac:dyDescent="0.2">
      <c r="B118" s="7" t="s">
        <v>219</v>
      </c>
      <c r="C118" s="7" t="s">
        <v>200</v>
      </c>
      <c r="D118" s="9" t="s">
        <v>6</v>
      </c>
      <c r="E118" s="9" t="s">
        <v>94</v>
      </c>
      <c r="F118" s="85" t="s">
        <v>361</v>
      </c>
      <c r="G118" s="127" t="s">
        <v>103</v>
      </c>
      <c r="H118" s="127"/>
      <c r="I118" s="10" t="s">
        <v>38</v>
      </c>
      <c r="J118" s="89" t="s">
        <v>19</v>
      </c>
      <c r="K118" s="23">
        <f>+O118</f>
        <v>0.97899999999999998</v>
      </c>
      <c r="L118" s="23">
        <v>0.995</v>
      </c>
      <c r="M118" s="114">
        <v>0.99960000000000004</v>
      </c>
      <c r="N118" s="23">
        <v>0.97499999999999998</v>
      </c>
      <c r="O118" s="23">
        <v>0.97899999999999998</v>
      </c>
    </row>
    <row r="119" spans="2:16" ht="62.25" customHeight="1" x14ac:dyDescent="0.2">
      <c r="B119" s="7" t="s">
        <v>219</v>
      </c>
      <c r="C119" s="7" t="s">
        <v>200</v>
      </c>
      <c r="D119" s="9" t="s">
        <v>6</v>
      </c>
      <c r="E119" s="9" t="s">
        <v>94</v>
      </c>
      <c r="F119" s="85" t="s">
        <v>361</v>
      </c>
      <c r="G119" s="127" t="s">
        <v>299</v>
      </c>
      <c r="H119" s="127"/>
      <c r="I119" s="10" t="s">
        <v>38</v>
      </c>
      <c r="J119" s="89" t="s">
        <v>300</v>
      </c>
      <c r="K119" s="23">
        <f>+O119</f>
        <v>0.96360000000000001</v>
      </c>
      <c r="L119" s="23" t="s">
        <v>159</v>
      </c>
      <c r="M119" s="114">
        <v>0.69499999999999995</v>
      </c>
      <c r="N119" s="23">
        <v>0.96360000000000001</v>
      </c>
      <c r="O119" s="23">
        <v>0.96360000000000001</v>
      </c>
    </row>
    <row r="120" spans="2:16" ht="62.25" customHeight="1" x14ac:dyDescent="0.2">
      <c r="B120" s="63" t="s">
        <v>219</v>
      </c>
      <c r="C120" s="63" t="s">
        <v>200</v>
      </c>
      <c r="D120" s="30" t="s">
        <v>6</v>
      </c>
      <c r="E120" s="30" t="s">
        <v>94</v>
      </c>
      <c r="F120" s="86" t="s">
        <v>360</v>
      </c>
      <c r="G120" s="133" t="s">
        <v>170</v>
      </c>
      <c r="H120" s="133"/>
      <c r="I120" s="31" t="s">
        <v>51</v>
      </c>
      <c r="J120" s="31" t="s">
        <v>193</v>
      </c>
      <c r="K120" s="34">
        <f>+AVERAGE(K121:K126)</f>
        <v>0.97153333333333336</v>
      </c>
      <c r="L120" s="34">
        <f>+AVERAGE(L121:L127)</f>
        <v>0.96941666666666659</v>
      </c>
      <c r="M120" s="34">
        <f t="shared" ref="M120:N120" si="5">+AVERAGE(M121:M127)</f>
        <v>0.97092857142857147</v>
      </c>
      <c r="N120" s="34">
        <f t="shared" si="5"/>
        <v>0.97092857142857147</v>
      </c>
      <c r="O120" s="34">
        <f>+AVERAGE(O121:O127)</f>
        <v>0.97092857142857147</v>
      </c>
    </row>
    <row r="121" spans="2:16" ht="62.25" customHeight="1" x14ac:dyDescent="0.2">
      <c r="B121" s="7" t="s">
        <v>219</v>
      </c>
      <c r="C121" s="7" t="s">
        <v>200</v>
      </c>
      <c r="D121" s="7" t="s">
        <v>6</v>
      </c>
      <c r="E121" s="7" t="s">
        <v>94</v>
      </c>
      <c r="F121" s="85" t="s">
        <v>361</v>
      </c>
      <c r="G121" s="120" t="s">
        <v>109</v>
      </c>
      <c r="H121" s="120"/>
      <c r="I121" s="8" t="s">
        <v>51</v>
      </c>
      <c r="J121" s="85" t="s">
        <v>97</v>
      </c>
      <c r="K121" s="23">
        <f t="shared" ref="K121:K129" si="6">+O121</f>
        <v>0.98</v>
      </c>
      <c r="L121" s="23">
        <v>0.96730000000000005</v>
      </c>
      <c r="M121" s="23">
        <v>0.98</v>
      </c>
      <c r="N121" s="23">
        <v>0.98</v>
      </c>
      <c r="O121" s="23">
        <v>0.98</v>
      </c>
    </row>
    <row r="122" spans="2:16" ht="62.25" customHeight="1" x14ac:dyDescent="0.2">
      <c r="B122" s="7" t="s">
        <v>219</v>
      </c>
      <c r="C122" s="7" t="s">
        <v>200</v>
      </c>
      <c r="D122" s="7" t="s">
        <v>6</v>
      </c>
      <c r="E122" s="7" t="s">
        <v>94</v>
      </c>
      <c r="F122" s="85" t="s">
        <v>361</v>
      </c>
      <c r="G122" s="120" t="s">
        <v>107</v>
      </c>
      <c r="H122" s="120"/>
      <c r="I122" s="8" t="s">
        <v>38</v>
      </c>
      <c r="J122" s="85" t="s">
        <v>15</v>
      </c>
      <c r="K122" s="23">
        <f t="shared" si="6"/>
        <v>0.96730000000000005</v>
      </c>
      <c r="L122" s="23">
        <v>0.96730000000000005</v>
      </c>
      <c r="M122" s="23">
        <v>0.96730000000000005</v>
      </c>
      <c r="N122" s="23">
        <v>0.96730000000000005</v>
      </c>
      <c r="O122" s="23">
        <v>0.96730000000000005</v>
      </c>
    </row>
    <row r="123" spans="2:16" ht="62.25" customHeight="1" x14ac:dyDescent="0.2">
      <c r="B123" s="7" t="s">
        <v>219</v>
      </c>
      <c r="C123" s="7" t="s">
        <v>200</v>
      </c>
      <c r="D123" s="7" t="s">
        <v>6</v>
      </c>
      <c r="E123" s="7" t="s">
        <v>94</v>
      </c>
      <c r="F123" s="85" t="s">
        <v>361</v>
      </c>
      <c r="G123" s="120" t="s">
        <v>111</v>
      </c>
      <c r="H123" s="120"/>
      <c r="I123" s="8" t="s">
        <v>38</v>
      </c>
      <c r="J123" s="85" t="s">
        <v>162</v>
      </c>
      <c r="K123" s="23">
        <f t="shared" si="6"/>
        <v>0.96730000000000005</v>
      </c>
      <c r="L123" s="23">
        <v>0.96730000000000005</v>
      </c>
      <c r="M123" s="23">
        <v>0.96730000000000005</v>
      </c>
      <c r="N123" s="23">
        <v>0.96730000000000005</v>
      </c>
      <c r="O123" s="23">
        <v>0.96730000000000005</v>
      </c>
      <c r="P123" s="81"/>
    </row>
    <row r="124" spans="2:16" ht="62.25" customHeight="1" x14ac:dyDescent="0.2">
      <c r="B124" s="7" t="s">
        <v>219</v>
      </c>
      <c r="C124" s="7" t="s">
        <v>200</v>
      </c>
      <c r="D124" s="9" t="s">
        <v>6</v>
      </c>
      <c r="E124" s="9" t="s">
        <v>94</v>
      </c>
      <c r="F124" s="85" t="s">
        <v>361</v>
      </c>
      <c r="G124" s="127" t="s">
        <v>110</v>
      </c>
      <c r="H124" s="127"/>
      <c r="I124" s="10" t="s">
        <v>38</v>
      </c>
      <c r="J124" s="89" t="s">
        <v>17</v>
      </c>
      <c r="K124" s="23">
        <f t="shared" si="6"/>
        <v>0.96730000000000005</v>
      </c>
      <c r="L124" s="23">
        <v>0.96730000000000005</v>
      </c>
      <c r="M124" s="23">
        <v>0.96730000000000005</v>
      </c>
      <c r="N124" s="23">
        <v>0.96730000000000005</v>
      </c>
      <c r="O124" s="23">
        <v>0.96730000000000005</v>
      </c>
    </row>
    <row r="125" spans="2:16" ht="62.25" customHeight="1" x14ac:dyDescent="0.2">
      <c r="B125" s="7" t="s">
        <v>219</v>
      </c>
      <c r="C125" s="7" t="s">
        <v>200</v>
      </c>
      <c r="D125" s="9" t="s">
        <v>6</v>
      </c>
      <c r="E125" s="9" t="s">
        <v>94</v>
      </c>
      <c r="F125" s="85" t="s">
        <v>361</v>
      </c>
      <c r="G125" s="127" t="s">
        <v>108</v>
      </c>
      <c r="H125" s="127"/>
      <c r="I125" s="10" t="s">
        <v>38</v>
      </c>
      <c r="J125" s="89" t="s">
        <v>11</v>
      </c>
      <c r="K125" s="13">
        <f t="shared" si="6"/>
        <v>0.98</v>
      </c>
      <c r="L125" s="13">
        <v>0.98</v>
      </c>
      <c r="M125" s="13">
        <v>0.98</v>
      </c>
      <c r="N125" s="13">
        <v>0.98</v>
      </c>
      <c r="O125" s="13">
        <v>0.98</v>
      </c>
    </row>
    <row r="126" spans="2:16" s="96" customFormat="1" ht="62.25" customHeight="1" x14ac:dyDescent="0.2">
      <c r="B126" s="7" t="s">
        <v>219</v>
      </c>
      <c r="C126" s="7" t="s">
        <v>200</v>
      </c>
      <c r="D126" s="9" t="s">
        <v>6</v>
      </c>
      <c r="E126" s="9" t="s">
        <v>94</v>
      </c>
      <c r="F126" s="85" t="s">
        <v>361</v>
      </c>
      <c r="G126" s="127" t="s">
        <v>106</v>
      </c>
      <c r="H126" s="127"/>
      <c r="I126" s="10" t="s">
        <v>38</v>
      </c>
      <c r="J126" s="89" t="s">
        <v>19</v>
      </c>
      <c r="K126" s="23">
        <f>+O126</f>
        <v>0.96730000000000005</v>
      </c>
      <c r="L126" s="23">
        <v>0.96730000000000005</v>
      </c>
      <c r="M126" s="23">
        <v>0.96730000000000005</v>
      </c>
      <c r="N126" s="23">
        <v>0.96730000000000005</v>
      </c>
      <c r="O126" s="23">
        <v>0.96730000000000005</v>
      </c>
    </row>
    <row r="127" spans="2:16" ht="62.25" customHeight="1" x14ac:dyDescent="0.2">
      <c r="B127" s="7" t="s">
        <v>219</v>
      </c>
      <c r="C127" s="7" t="s">
        <v>200</v>
      </c>
      <c r="D127" s="9" t="s">
        <v>6</v>
      </c>
      <c r="E127" s="9" t="s">
        <v>94</v>
      </c>
      <c r="F127" s="85" t="s">
        <v>361</v>
      </c>
      <c r="G127" s="120" t="s">
        <v>111</v>
      </c>
      <c r="H127" s="120"/>
      <c r="I127" s="8" t="s">
        <v>38</v>
      </c>
      <c r="J127" s="85" t="s">
        <v>300</v>
      </c>
      <c r="K127" s="23">
        <f>+O127</f>
        <v>0.96730000000000005</v>
      </c>
      <c r="L127" s="23" t="s">
        <v>159</v>
      </c>
      <c r="M127" s="23">
        <v>0.96730000000000005</v>
      </c>
      <c r="N127" s="23">
        <v>0.96730000000000005</v>
      </c>
      <c r="O127" s="23">
        <v>0.96730000000000005</v>
      </c>
    </row>
    <row r="128" spans="2:16" ht="62.25" customHeight="1" x14ac:dyDescent="0.2">
      <c r="B128" s="63" t="s">
        <v>219</v>
      </c>
      <c r="C128" s="63" t="s">
        <v>200</v>
      </c>
      <c r="D128" s="35" t="s">
        <v>6</v>
      </c>
      <c r="E128" s="35" t="s">
        <v>186</v>
      </c>
      <c r="F128" s="87" t="s">
        <v>251</v>
      </c>
      <c r="G128" s="135" t="s">
        <v>93</v>
      </c>
      <c r="H128" s="135"/>
      <c r="I128" s="36" t="s">
        <v>25</v>
      </c>
      <c r="J128" s="87" t="s">
        <v>17</v>
      </c>
      <c r="K128" s="32">
        <f t="shared" si="6"/>
        <v>1</v>
      </c>
      <c r="L128" s="32">
        <v>1</v>
      </c>
      <c r="M128" s="32">
        <v>1</v>
      </c>
      <c r="N128" s="32">
        <v>1</v>
      </c>
      <c r="O128" s="32">
        <v>1</v>
      </c>
    </row>
    <row r="129" spans="2:15" ht="62.25" customHeight="1" x14ac:dyDescent="0.2">
      <c r="B129" s="7" t="s">
        <v>219</v>
      </c>
      <c r="C129" s="7" t="s">
        <v>232</v>
      </c>
      <c r="D129" s="24" t="s">
        <v>6</v>
      </c>
      <c r="E129" s="24" t="s">
        <v>7</v>
      </c>
      <c r="F129" s="85" t="s">
        <v>361</v>
      </c>
      <c r="G129" s="134" t="s">
        <v>24</v>
      </c>
      <c r="H129" s="134"/>
      <c r="I129" s="25" t="s">
        <v>25</v>
      </c>
      <c r="J129" s="85" t="s">
        <v>11</v>
      </c>
      <c r="K129" s="26">
        <f t="shared" si="6"/>
        <v>1</v>
      </c>
      <c r="L129" s="26">
        <v>0.7</v>
      </c>
      <c r="M129" s="26">
        <v>0.8</v>
      </c>
      <c r="N129" s="26">
        <v>0.9</v>
      </c>
      <c r="O129" s="26">
        <v>1</v>
      </c>
    </row>
    <row r="130" spans="2:15" ht="62.25" customHeight="1" x14ac:dyDescent="0.2">
      <c r="B130" s="63" t="s">
        <v>219</v>
      </c>
      <c r="C130" s="63" t="s">
        <v>232</v>
      </c>
      <c r="D130" s="35" t="s">
        <v>6</v>
      </c>
      <c r="E130" s="35" t="s">
        <v>7</v>
      </c>
      <c r="F130" s="86" t="s">
        <v>360</v>
      </c>
      <c r="G130" s="135" t="s">
        <v>252</v>
      </c>
      <c r="H130" s="135"/>
      <c r="I130" s="36" t="s">
        <v>8</v>
      </c>
      <c r="J130" s="31" t="s">
        <v>193</v>
      </c>
      <c r="K130" s="37">
        <f>+AVERAGE(K131:K136)</f>
        <v>0.96666666666666667</v>
      </c>
      <c r="L130" s="37" t="s">
        <v>159</v>
      </c>
      <c r="M130" s="37">
        <f>+AVERAGE(M131:M136)</f>
        <v>0.30833333333333335</v>
      </c>
      <c r="N130" s="37">
        <f>+AVERAGE(N131:N136)</f>
        <v>0.63333333333333341</v>
      </c>
      <c r="O130" s="37">
        <f>+AVERAGE(O131:O136)</f>
        <v>0.96666666666666667</v>
      </c>
    </row>
    <row r="131" spans="2:15" ht="57" customHeight="1" x14ac:dyDescent="0.2">
      <c r="B131" s="7" t="s">
        <v>219</v>
      </c>
      <c r="C131" s="7" t="s">
        <v>232</v>
      </c>
      <c r="D131" s="24" t="s">
        <v>6</v>
      </c>
      <c r="E131" s="24" t="s">
        <v>7</v>
      </c>
      <c r="F131" s="85" t="s">
        <v>361</v>
      </c>
      <c r="G131" s="134" t="s">
        <v>252</v>
      </c>
      <c r="H131" s="134"/>
      <c r="I131" s="25" t="s">
        <v>8</v>
      </c>
      <c r="J131" s="92" t="s">
        <v>9</v>
      </c>
      <c r="K131" s="26">
        <v>1</v>
      </c>
      <c r="L131" s="26" t="s">
        <v>159</v>
      </c>
      <c r="M131" s="26">
        <v>0.33</v>
      </c>
      <c r="N131" s="26">
        <v>0.66</v>
      </c>
      <c r="O131" s="26">
        <v>1</v>
      </c>
    </row>
    <row r="132" spans="2:15" ht="57" customHeight="1" x14ac:dyDescent="0.2">
      <c r="B132" s="7" t="s">
        <v>213</v>
      </c>
      <c r="C132" s="7" t="s">
        <v>232</v>
      </c>
      <c r="D132" s="24" t="s">
        <v>6</v>
      </c>
      <c r="E132" s="24" t="s">
        <v>7</v>
      </c>
      <c r="F132" s="85" t="s">
        <v>361</v>
      </c>
      <c r="G132" s="134" t="s">
        <v>252</v>
      </c>
      <c r="H132" s="134"/>
      <c r="I132" s="25" t="s">
        <v>8</v>
      </c>
      <c r="J132" s="85" t="s">
        <v>15</v>
      </c>
      <c r="K132" s="26">
        <v>1</v>
      </c>
      <c r="L132" s="26" t="s">
        <v>159</v>
      </c>
      <c r="M132" s="26">
        <v>0.33</v>
      </c>
      <c r="N132" s="26">
        <v>0.66</v>
      </c>
      <c r="O132" s="26">
        <v>1</v>
      </c>
    </row>
    <row r="133" spans="2:15" ht="57" customHeight="1" x14ac:dyDescent="0.2">
      <c r="B133" s="7" t="s">
        <v>219</v>
      </c>
      <c r="C133" s="7" t="s">
        <v>232</v>
      </c>
      <c r="D133" s="24" t="s">
        <v>6</v>
      </c>
      <c r="E133" s="24" t="s">
        <v>7</v>
      </c>
      <c r="F133" s="85" t="s">
        <v>361</v>
      </c>
      <c r="G133" s="134" t="s">
        <v>252</v>
      </c>
      <c r="H133" s="134"/>
      <c r="I133" s="25" t="s">
        <v>8</v>
      </c>
      <c r="J133" s="85" t="s">
        <v>162</v>
      </c>
      <c r="K133" s="26">
        <v>1</v>
      </c>
      <c r="L133" s="26" t="s">
        <v>159</v>
      </c>
      <c r="M133" s="26">
        <v>0.33</v>
      </c>
      <c r="N133" s="26">
        <v>0.66</v>
      </c>
      <c r="O133" s="26">
        <v>1</v>
      </c>
    </row>
    <row r="134" spans="2:15" ht="57" customHeight="1" x14ac:dyDescent="0.2">
      <c r="B134" s="7" t="s">
        <v>219</v>
      </c>
      <c r="C134" s="7" t="s">
        <v>232</v>
      </c>
      <c r="D134" s="24" t="s">
        <v>6</v>
      </c>
      <c r="E134" s="24" t="s">
        <v>7</v>
      </c>
      <c r="F134" s="85" t="s">
        <v>361</v>
      </c>
      <c r="G134" s="134" t="s">
        <v>252</v>
      </c>
      <c r="H134" s="134"/>
      <c r="I134" s="25" t="s">
        <v>8</v>
      </c>
      <c r="J134" s="89" t="s">
        <v>17</v>
      </c>
      <c r="K134" s="26">
        <v>0.8</v>
      </c>
      <c r="L134" s="26" t="s">
        <v>159</v>
      </c>
      <c r="M134" s="26">
        <v>0.2</v>
      </c>
      <c r="N134" s="26">
        <v>0.5</v>
      </c>
      <c r="O134" s="26">
        <v>0.8</v>
      </c>
    </row>
    <row r="135" spans="2:15" ht="57" customHeight="1" x14ac:dyDescent="0.2">
      <c r="B135" s="7" t="s">
        <v>213</v>
      </c>
      <c r="C135" s="7" t="s">
        <v>232</v>
      </c>
      <c r="D135" s="24" t="s">
        <v>6</v>
      </c>
      <c r="E135" s="24" t="s">
        <v>7</v>
      </c>
      <c r="F135" s="85" t="s">
        <v>361</v>
      </c>
      <c r="G135" s="134" t="s">
        <v>252</v>
      </c>
      <c r="H135" s="134"/>
      <c r="I135" s="25" t="s">
        <v>8</v>
      </c>
      <c r="J135" s="89" t="s">
        <v>11</v>
      </c>
      <c r="K135" s="26">
        <v>1</v>
      </c>
      <c r="L135" s="26" t="s">
        <v>159</v>
      </c>
      <c r="M135" s="26">
        <v>0.33</v>
      </c>
      <c r="N135" s="26">
        <v>0.66</v>
      </c>
      <c r="O135" s="26">
        <v>1</v>
      </c>
    </row>
    <row r="136" spans="2:15" ht="57" customHeight="1" x14ac:dyDescent="0.2">
      <c r="B136" s="7" t="s">
        <v>219</v>
      </c>
      <c r="C136" s="7" t="s">
        <v>232</v>
      </c>
      <c r="D136" s="24" t="s">
        <v>6</v>
      </c>
      <c r="E136" s="24" t="s">
        <v>7</v>
      </c>
      <c r="F136" s="85" t="s">
        <v>361</v>
      </c>
      <c r="G136" s="134" t="s">
        <v>252</v>
      </c>
      <c r="H136" s="134"/>
      <c r="I136" s="25" t="s">
        <v>8</v>
      </c>
      <c r="J136" s="89" t="s">
        <v>19</v>
      </c>
      <c r="K136" s="26">
        <v>1</v>
      </c>
      <c r="L136" s="26" t="s">
        <v>159</v>
      </c>
      <c r="M136" s="26">
        <v>0.33</v>
      </c>
      <c r="N136" s="26">
        <v>0.66</v>
      </c>
      <c r="O136" s="26">
        <v>1</v>
      </c>
    </row>
    <row r="137" spans="2:15" ht="53.25" customHeight="1" x14ac:dyDescent="0.2">
      <c r="B137" s="63" t="s">
        <v>219</v>
      </c>
      <c r="C137" s="63" t="s">
        <v>232</v>
      </c>
      <c r="D137" s="30" t="s">
        <v>26</v>
      </c>
      <c r="E137" s="30" t="s">
        <v>27</v>
      </c>
      <c r="F137" s="86" t="s">
        <v>360</v>
      </c>
      <c r="G137" s="133" t="s">
        <v>171</v>
      </c>
      <c r="H137" s="133"/>
      <c r="I137" s="31" t="s">
        <v>8</v>
      </c>
      <c r="J137" s="31" t="s">
        <v>193</v>
      </c>
      <c r="K137" s="31">
        <v>24</v>
      </c>
      <c r="L137" s="31">
        <f>SUBTOTAL(9,L138:L143)</f>
        <v>6</v>
      </c>
      <c r="M137" s="31">
        <f>SUBTOTAL(9,M138:M143)</f>
        <v>6</v>
      </c>
      <c r="N137" s="31">
        <f>SUBTOTAL(9,N138:N143)</f>
        <v>6</v>
      </c>
      <c r="O137" s="31">
        <f>SUBTOTAL(9,O138:O143)</f>
        <v>6</v>
      </c>
    </row>
    <row r="138" spans="2:15" ht="53.25" customHeight="1" x14ac:dyDescent="0.2">
      <c r="B138" s="7" t="s">
        <v>219</v>
      </c>
      <c r="C138" s="7" t="s">
        <v>232</v>
      </c>
      <c r="D138" s="7" t="s">
        <v>26</v>
      </c>
      <c r="E138" s="7" t="s">
        <v>27</v>
      </c>
      <c r="F138" s="85" t="s">
        <v>361</v>
      </c>
      <c r="G138" s="120" t="s">
        <v>33</v>
      </c>
      <c r="H138" s="120"/>
      <c r="I138" s="8" t="s">
        <v>8</v>
      </c>
      <c r="J138" s="85" t="s">
        <v>34</v>
      </c>
      <c r="K138" s="8">
        <f t="shared" ref="K138:K143" si="7">SUBTOTAL(9,L138:O138)</f>
        <v>4</v>
      </c>
      <c r="L138" s="8">
        <v>1</v>
      </c>
      <c r="M138" s="8">
        <v>1</v>
      </c>
      <c r="N138" s="8">
        <v>1</v>
      </c>
      <c r="O138" s="8">
        <v>1</v>
      </c>
    </row>
    <row r="139" spans="2:15" ht="53.25" customHeight="1" x14ac:dyDescent="0.2">
      <c r="B139" s="7" t="s">
        <v>213</v>
      </c>
      <c r="C139" s="7" t="s">
        <v>232</v>
      </c>
      <c r="D139" s="7" t="s">
        <v>26</v>
      </c>
      <c r="E139" s="7" t="s">
        <v>27</v>
      </c>
      <c r="F139" s="85" t="s">
        <v>361</v>
      </c>
      <c r="G139" s="120" t="s">
        <v>32</v>
      </c>
      <c r="H139" s="120"/>
      <c r="I139" s="8" t="s">
        <v>8</v>
      </c>
      <c r="J139" s="85" t="s">
        <v>15</v>
      </c>
      <c r="K139" s="8">
        <f t="shared" si="7"/>
        <v>4</v>
      </c>
      <c r="L139" s="8">
        <v>1</v>
      </c>
      <c r="M139" s="8">
        <v>1</v>
      </c>
      <c r="N139" s="8">
        <v>1</v>
      </c>
      <c r="O139" s="8">
        <v>1</v>
      </c>
    </row>
    <row r="140" spans="2:15" ht="53.25" customHeight="1" x14ac:dyDescent="0.2">
      <c r="B140" s="7" t="s">
        <v>219</v>
      </c>
      <c r="C140" s="7" t="s">
        <v>232</v>
      </c>
      <c r="D140" s="7" t="s">
        <v>26</v>
      </c>
      <c r="E140" s="7" t="s">
        <v>27</v>
      </c>
      <c r="F140" s="85" t="s">
        <v>361</v>
      </c>
      <c r="G140" s="120" t="s">
        <v>28</v>
      </c>
      <c r="H140" s="120"/>
      <c r="I140" s="8" t="s">
        <v>8</v>
      </c>
      <c r="J140" s="85" t="s">
        <v>162</v>
      </c>
      <c r="K140" s="8">
        <f t="shared" si="7"/>
        <v>4</v>
      </c>
      <c r="L140" s="8">
        <v>1</v>
      </c>
      <c r="M140" s="8">
        <v>1</v>
      </c>
      <c r="N140" s="8">
        <v>1</v>
      </c>
      <c r="O140" s="8">
        <v>1</v>
      </c>
    </row>
    <row r="141" spans="2:15" ht="53.25" customHeight="1" x14ac:dyDescent="0.2">
      <c r="B141" s="7" t="s">
        <v>219</v>
      </c>
      <c r="C141" s="7" t="s">
        <v>232</v>
      </c>
      <c r="D141" s="9" t="s">
        <v>26</v>
      </c>
      <c r="E141" s="9" t="s">
        <v>27</v>
      </c>
      <c r="F141" s="85" t="s">
        <v>361</v>
      </c>
      <c r="G141" s="127" t="s">
        <v>29</v>
      </c>
      <c r="H141" s="127"/>
      <c r="I141" s="10" t="s">
        <v>8</v>
      </c>
      <c r="J141" s="89" t="s">
        <v>17</v>
      </c>
      <c r="K141" s="8">
        <f t="shared" si="7"/>
        <v>4</v>
      </c>
      <c r="L141" s="10">
        <v>1</v>
      </c>
      <c r="M141" s="10">
        <v>1</v>
      </c>
      <c r="N141" s="10">
        <v>1</v>
      </c>
      <c r="O141" s="10">
        <v>1</v>
      </c>
    </row>
    <row r="142" spans="2:15" ht="53.25" customHeight="1" x14ac:dyDescent="0.2">
      <c r="B142" s="7" t="s">
        <v>213</v>
      </c>
      <c r="C142" s="7" t="s">
        <v>232</v>
      </c>
      <c r="D142" s="9" t="s">
        <v>26</v>
      </c>
      <c r="E142" s="9" t="s">
        <v>27</v>
      </c>
      <c r="F142" s="85" t="s">
        <v>361</v>
      </c>
      <c r="G142" s="127" t="s">
        <v>30</v>
      </c>
      <c r="H142" s="127"/>
      <c r="I142" s="10" t="s">
        <v>8</v>
      </c>
      <c r="J142" s="89" t="s">
        <v>11</v>
      </c>
      <c r="K142" s="8">
        <f t="shared" si="7"/>
        <v>4</v>
      </c>
      <c r="L142" s="10">
        <v>1</v>
      </c>
      <c r="M142" s="10">
        <v>1</v>
      </c>
      <c r="N142" s="10">
        <v>1</v>
      </c>
      <c r="O142" s="10">
        <v>1</v>
      </c>
    </row>
    <row r="143" spans="2:15" ht="53.25" customHeight="1" x14ac:dyDescent="0.2">
      <c r="B143" s="7" t="s">
        <v>219</v>
      </c>
      <c r="C143" s="7" t="s">
        <v>232</v>
      </c>
      <c r="D143" s="9" t="s">
        <v>26</v>
      </c>
      <c r="E143" s="9" t="s">
        <v>27</v>
      </c>
      <c r="F143" s="85" t="s">
        <v>361</v>
      </c>
      <c r="G143" s="127" t="s">
        <v>31</v>
      </c>
      <c r="H143" s="127"/>
      <c r="I143" s="10" t="s">
        <v>8</v>
      </c>
      <c r="J143" s="89" t="s">
        <v>19</v>
      </c>
      <c r="K143" s="8">
        <f t="shared" si="7"/>
        <v>4</v>
      </c>
      <c r="L143" s="11">
        <v>1</v>
      </c>
      <c r="M143" s="11">
        <v>1</v>
      </c>
      <c r="N143" s="11">
        <v>1</v>
      </c>
      <c r="O143" s="11">
        <v>1</v>
      </c>
    </row>
    <row r="144" spans="2:15" ht="53.25" customHeight="1" x14ac:dyDescent="0.2">
      <c r="B144" s="63" t="s">
        <v>219</v>
      </c>
      <c r="C144" s="63" t="s">
        <v>205</v>
      </c>
      <c r="D144" s="30" t="s">
        <v>48</v>
      </c>
      <c r="E144" s="30" t="s">
        <v>49</v>
      </c>
      <c r="F144" s="86" t="s">
        <v>360</v>
      </c>
      <c r="G144" s="133" t="s">
        <v>172</v>
      </c>
      <c r="H144" s="133"/>
      <c r="I144" s="31" t="s">
        <v>8</v>
      </c>
      <c r="J144" s="31" t="s">
        <v>193</v>
      </c>
      <c r="K144" s="33">
        <f>+AVERAGE(K145:K150)</f>
        <v>1</v>
      </c>
      <c r="L144" s="33">
        <f>+AVERAGE(L145:L150)</f>
        <v>1</v>
      </c>
      <c r="M144" s="33">
        <f>+AVERAGE(M145:M150)</f>
        <v>1</v>
      </c>
      <c r="N144" s="33">
        <f>+AVERAGE(N145:N150)</f>
        <v>1</v>
      </c>
      <c r="O144" s="33">
        <f>+AVERAGE(O145:O150)</f>
        <v>1</v>
      </c>
    </row>
    <row r="145" spans="2:15" ht="53.25" customHeight="1" x14ac:dyDescent="0.2">
      <c r="B145" s="7" t="s">
        <v>219</v>
      </c>
      <c r="C145" s="7" t="s">
        <v>205</v>
      </c>
      <c r="D145" s="7" t="s">
        <v>48</v>
      </c>
      <c r="E145" s="7" t="s">
        <v>49</v>
      </c>
      <c r="F145" s="85" t="s">
        <v>361</v>
      </c>
      <c r="G145" s="136" t="s">
        <v>239</v>
      </c>
      <c r="H145" s="136"/>
      <c r="I145" s="8" t="s">
        <v>8</v>
      </c>
      <c r="J145" s="85" t="s">
        <v>34</v>
      </c>
      <c r="K145" s="13">
        <f t="shared" ref="K145:K150" si="8">+O145</f>
        <v>1</v>
      </c>
      <c r="L145" s="13">
        <v>1</v>
      </c>
      <c r="M145" s="13">
        <v>1</v>
      </c>
      <c r="N145" s="13">
        <v>1</v>
      </c>
      <c r="O145" s="13">
        <v>1</v>
      </c>
    </row>
    <row r="146" spans="2:15" ht="53.25" customHeight="1" x14ac:dyDescent="0.2">
      <c r="B146" s="7" t="s">
        <v>219</v>
      </c>
      <c r="C146" s="7" t="s">
        <v>205</v>
      </c>
      <c r="D146" s="7" t="s">
        <v>48</v>
      </c>
      <c r="E146" s="7" t="s">
        <v>49</v>
      </c>
      <c r="F146" s="85" t="s">
        <v>361</v>
      </c>
      <c r="G146" s="120" t="s">
        <v>241</v>
      </c>
      <c r="H146" s="120"/>
      <c r="I146" s="8" t="s">
        <v>8</v>
      </c>
      <c r="J146" s="85" t="s">
        <v>15</v>
      </c>
      <c r="K146" s="13">
        <f t="shared" si="8"/>
        <v>1</v>
      </c>
      <c r="L146" s="13">
        <v>1</v>
      </c>
      <c r="M146" s="13">
        <v>1</v>
      </c>
      <c r="N146" s="13">
        <v>1</v>
      </c>
      <c r="O146" s="13">
        <v>1</v>
      </c>
    </row>
    <row r="147" spans="2:15" ht="53.25" customHeight="1" x14ac:dyDescent="0.2">
      <c r="B147" s="7" t="s">
        <v>219</v>
      </c>
      <c r="C147" s="7" t="s">
        <v>205</v>
      </c>
      <c r="D147" s="7" t="s">
        <v>48</v>
      </c>
      <c r="E147" s="7" t="s">
        <v>49</v>
      </c>
      <c r="F147" s="85" t="s">
        <v>361</v>
      </c>
      <c r="G147" s="120" t="s">
        <v>242</v>
      </c>
      <c r="H147" s="120"/>
      <c r="I147" s="8" t="s">
        <v>8</v>
      </c>
      <c r="J147" s="85" t="s">
        <v>162</v>
      </c>
      <c r="K147" s="13">
        <f t="shared" si="8"/>
        <v>1</v>
      </c>
      <c r="L147" s="13">
        <v>1</v>
      </c>
      <c r="M147" s="13">
        <v>1</v>
      </c>
      <c r="N147" s="13">
        <v>1</v>
      </c>
      <c r="O147" s="13">
        <v>1</v>
      </c>
    </row>
    <row r="148" spans="2:15" ht="53.25" customHeight="1" x14ac:dyDescent="0.2">
      <c r="B148" s="7" t="s">
        <v>219</v>
      </c>
      <c r="C148" s="7" t="s">
        <v>205</v>
      </c>
      <c r="D148" s="9" t="s">
        <v>48</v>
      </c>
      <c r="E148" s="9" t="s">
        <v>49</v>
      </c>
      <c r="F148" s="85" t="s">
        <v>361</v>
      </c>
      <c r="G148" s="127" t="s">
        <v>243</v>
      </c>
      <c r="H148" s="127"/>
      <c r="I148" s="10" t="s">
        <v>8</v>
      </c>
      <c r="J148" s="89" t="s">
        <v>17</v>
      </c>
      <c r="K148" s="13">
        <f t="shared" si="8"/>
        <v>1</v>
      </c>
      <c r="L148" s="13">
        <v>1</v>
      </c>
      <c r="M148" s="13">
        <v>1</v>
      </c>
      <c r="N148" s="13">
        <v>1</v>
      </c>
      <c r="O148" s="13">
        <v>1</v>
      </c>
    </row>
    <row r="149" spans="2:15" ht="53.25" customHeight="1" x14ac:dyDescent="0.2">
      <c r="B149" s="7" t="s">
        <v>219</v>
      </c>
      <c r="C149" s="7" t="s">
        <v>205</v>
      </c>
      <c r="D149" s="9" t="s">
        <v>48</v>
      </c>
      <c r="E149" s="9" t="s">
        <v>49</v>
      </c>
      <c r="F149" s="85" t="s">
        <v>361</v>
      </c>
      <c r="G149" s="127" t="s">
        <v>244</v>
      </c>
      <c r="H149" s="127"/>
      <c r="I149" s="10" t="s">
        <v>8</v>
      </c>
      <c r="J149" s="89" t="s">
        <v>11</v>
      </c>
      <c r="K149" s="13">
        <f t="shared" si="8"/>
        <v>1</v>
      </c>
      <c r="L149" s="13">
        <v>1</v>
      </c>
      <c r="M149" s="13">
        <v>1</v>
      </c>
      <c r="N149" s="13">
        <v>1</v>
      </c>
      <c r="O149" s="13">
        <v>1</v>
      </c>
    </row>
    <row r="150" spans="2:15" ht="53.25" customHeight="1" x14ac:dyDescent="0.2">
      <c r="B150" s="7" t="s">
        <v>219</v>
      </c>
      <c r="C150" s="7" t="s">
        <v>205</v>
      </c>
      <c r="D150" s="9" t="s">
        <v>48</v>
      </c>
      <c r="E150" s="9" t="s">
        <v>49</v>
      </c>
      <c r="F150" s="85" t="s">
        <v>361</v>
      </c>
      <c r="G150" s="127" t="s">
        <v>245</v>
      </c>
      <c r="H150" s="127"/>
      <c r="I150" s="10" t="s">
        <v>8</v>
      </c>
      <c r="J150" s="89" t="s">
        <v>19</v>
      </c>
      <c r="K150" s="13">
        <f t="shared" si="8"/>
        <v>1</v>
      </c>
      <c r="L150" s="13">
        <v>1</v>
      </c>
      <c r="M150" s="13">
        <v>1</v>
      </c>
      <c r="N150" s="13">
        <v>1</v>
      </c>
      <c r="O150" s="13">
        <v>1</v>
      </c>
    </row>
    <row r="151" spans="2:15" ht="53.25" customHeight="1" x14ac:dyDescent="0.2">
      <c r="B151" s="63" t="s">
        <v>219</v>
      </c>
      <c r="C151" s="63" t="s">
        <v>205</v>
      </c>
      <c r="D151" s="30" t="s">
        <v>48</v>
      </c>
      <c r="E151" s="30" t="s">
        <v>49</v>
      </c>
      <c r="F151" s="86" t="s">
        <v>360</v>
      </c>
      <c r="G151" s="133" t="s">
        <v>173</v>
      </c>
      <c r="H151" s="133"/>
      <c r="I151" s="31" t="s">
        <v>38</v>
      </c>
      <c r="J151" s="31" t="s">
        <v>193</v>
      </c>
      <c r="K151" s="33">
        <f>+AVERAGE(K152:K157)</f>
        <v>0.995</v>
      </c>
      <c r="L151" s="34">
        <f>+AVERAGE(L152:L157)</f>
        <v>0.9916666666666667</v>
      </c>
      <c r="M151" s="34">
        <f>+AVERAGE(M152:M157)</f>
        <v>0.99266666666666659</v>
      </c>
      <c r="N151" s="34">
        <f>+AVERAGE(N152:N157)</f>
        <v>0.99333333333333351</v>
      </c>
      <c r="O151" s="33">
        <f>+AVERAGE(O152:O157)</f>
        <v>0.995</v>
      </c>
    </row>
    <row r="152" spans="2:15" ht="53.25" customHeight="1" x14ac:dyDescent="0.2">
      <c r="B152" s="7" t="s">
        <v>219</v>
      </c>
      <c r="C152" s="7" t="s">
        <v>205</v>
      </c>
      <c r="D152" s="7" t="s">
        <v>48</v>
      </c>
      <c r="E152" s="7" t="s">
        <v>49</v>
      </c>
      <c r="F152" s="85" t="s">
        <v>361</v>
      </c>
      <c r="G152" s="120" t="s">
        <v>65</v>
      </c>
      <c r="H152" s="120"/>
      <c r="I152" s="8" t="s">
        <v>38</v>
      </c>
      <c r="J152" s="85" t="s">
        <v>34</v>
      </c>
      <c r="K152" s="13">
        <f t="shared" ref="K152:K157" si="9">+O152</f>
        <v>1</v>
      </c>
      <c r="L152" s="13">
        <v>1</v>
      </c>
      <c r="M152" s="13">
        <v>1</v>
      </c>
      <c r="N152" s="13">
        <v>1</v>
      </c>
      <c r="O152" s="13">
        <v>1</v>
      </c>
    </row>
    <row r="153" spans="2:15" ht="53.25" customHeight="1" x14ac:dyDescent="0.2">
      <c r="B153" s="7" t="s">
        <v>219</v>
      </c>
      <c r="C153" s="7" t="s">
        <v>205</v>
      </c>
      <c r="D153" s="7" t="s">
        <v>48</v>
      </c>
      <c r="E153" s="7" t="s">
        <v>49</v>
      </c>
      <c r="F153" s="85" t="s">
        <v>361</v>
      </c>
      <c r="G153" s="120" t="s">
        <v>66</v>
      </c>
      <c r="H153" s="120"/>
      <c r="I153" s="8" t="s">
        <v>38</v>
      </c>
      <c r="J153" s="85" t="s">
        <v>15</v>
      </c>
      <c r="K153" s="13">
        <f t="shared" si="9"/>
        <v>1</v>
      </c>
      <c r="L153" s="13">
        <v>1</v>
      </c>
      <c r="M153" s="13">
        <v>1</v>
      </c>
      <c r="N153" s="13">
        <v>1</v>
      </c>
      <c r="O153" s="13">
        <v>1</v>
      </c>
    </row>
    <row r="154" spans="2:15" ht="53.25" customHeight="1" x14ac:dyDescent="0.2">
      <c r="B154" s="7" t="s">
        <v>219</v>
      </c>
      <c r="C154" s="7" t="s">
        <v>205</v>
      </c>
      <c r="D154" s="7" t="s">
        <v>48</v>
      </c>
      <c r="E154" s="7" t="s">
        <v>49</v>
      </c>
      <c r="F154" s="85" t="s">
        <v>361</v>
      </c>
      <c r="G154" s="120" t="s">
        <v>68</v>
      </c>
      <c r="H154" s="120"/>
      <c r="I154" s="8" t="s">
        <v>38</v>
      </c>
      <c r="J154" s="85" t="s">
        <v>162</v>
      </c>
      <c r="K154" s="27">
        <f t="shared" si="9"/>
        <v>0.995</v>
      </c>
      <c r="L154" s="27">
        <v>0.98499999999999999</v>
      </c>
      <c r="M154" s="27">
        <v>0.98799999999999999</v>
      </c>
      <c r="N154" s="13">
        <v>0.99</v>
      </c>
      <c r="O154" s="27">
        <v>0.995</v>
      </c>
    </row>
    <row r="155" spans="2:15" ht="53.25" customHeight="1" x14ac:dyDescent="0.2">
      <c r="B155" s="7" t="s">
        <v>219</v>
      </c>
      <c r="C155" s="7" t="s">
        <v>205</v>
      </c>
      <c r="D155" s="9" t="s">
        <v>48</v>
      </c>
      <c r="E155" s="9" t="s">
        <v>49</v>
      </c>
      <c r="F155" s="85" t="s">
        <v>361</v>
      </c>
      <c r="G155" s="127" t="s">
        <v>64</v>
      </c>
      <c r="H155" s="127"/>
      <c r="I155" s="10" t="s">
        <v>38</v>
      </c>
      <c r="J155" s="89" t="s">
        <v>17</v>
      </c>
      <c r="K155" s="13">
        <f t="shared" si="9"/>
        <v>1</v>
      </c>
      <c r="L155" s="13">
        <v>1</v>
      </c>
      <c r="M155" s="13">
        <v>1</v>
      </c>
      <c r="N155" s="13">
        <v>1</v>
      </c>
      <c r="O155" s="13">
        <v>1</v>
      </c>
    </row>
    <row r="156" spans="2:15" ht="53.25" customHeight="1" x14ac:dyDescent="0.2">
      <c r="B156" s="7" t="s">
        <v>219</v>
      </c>
      <c r="C156" s="7" t="s">
        <v>205</v>
      </c>
      <c r="D156" s="9" t="s">
        <v>48</v>
      </c>
      <c r="E156" s="9" t="s">
        <v>49</v>
      </c>
      <c r="F156" s="85" t="s">
        <v>361</v>
      </c>
      <c r="G156" s="127" t="s">
        <v>50</v>
      </c>
      <c r="H156" s="127"/>
      <c r="I156" s="10" t="s">
        <v>38</v>
      </c>
      <c r="J156" s="89" t="s">
        <v>11</v>
      </c>
      <c r="K156" s="13">
        <f t="shared" si="9"/>
        <v>0.98</v>
      </c>
      <c r="L156" s="13">
        <v>0.98</v>
      </c>
      <c r="M156" s="13">
        <v>0.98</v>
      </c>
      <c r="N156" s="13">
        <v>0.98</v>
      </c>
      <c r="O156" s="13">
        <v>0.98</v>
      </c>
    </row>
    <row r="157" spans="2:15" ht="53.25" customHeight="1" x14ac:dyDescent="0.2">
      <c r="B157" s="7" t="s">
        <v>219</v>
      </c>
      <c r="C157" s="7" t="s">
        <v>205</v>
      </c>
      <c r="D157" s="9" t="s">
        <v>48</v>
      </c>
      <c r="E157" s="9" t="s">
        <v>49</v>
      </c>
      <c r="F157" s="85" t="s">
        <v>361</v>
      </c>
      <c r="G157" s="127" t="s">
        <v>67</v>
      </c>
      <c r="H157" s="127"/>
      <c r="I157" s="10" t="s">
        <v>38</v>
      </c>
      <c r="J157" s="89" t="s">
        <v>19</v>
      </c>
      <c r="K157" s="27">
        <f t="shared" si="9"/>
        <v>0.995</v>
      </c>
      <c r="L157" s="27">
        <v>0.98499999999999999</v>
      </c>
      <c r="M157" s="27">
        <v>0.98799999999999999</v>
      </c>
      <c r="N157" s="13">
        <v>0.99</v>
      </c>
      <c r="O157" s="27">
        <v>0.995</v>
      </c>
    </row>
    <row r="158" spans="2:15" ht="67.5" customHeight="1" x14ac:dyDescent="0.2">
      <c r="B158" s="63" t="s">
        <v>219</v>
      </c>
      <c r="C158" s="63" t="s">
        <v>200</v>
      </c>
      <c r="D158" s="30" t="s">
        <v>48</v>
      </c>
      <c r="E158" s="30" t="s">
        <v>112</v>
      </c>
      <c r="F158" s="86" t="s">
        <v>360</v>
      </c>
      <c r="G158" s="133" t="s">
        <v>174</v>
      </c>
      <c r="H158" s="133"/>
      <c r="I158" s="31" t="s">
        <v>8</v>
      </c>
      <c r="J158" s="31" t="s">
        <v>193</v>
      </c>
      <c r="K158" s="31">
        <v>24</v>
      </c>
      <c r="L158" s="31">
        <f>SUBTOTAL(9,L159:L164)</f>
        <v>6</v>
      </c>
      <c r="M158" s="31">
        <f>SUBTOTAL(9,M159:M164)</f>
        <v>6</v>
      </c>
      <c r="N158" s="31">
        <f>SUBTOTAL(9,N159:N164)</f>
        <v>6</v>
      </c>
      <c r="O158" s="31">
        <f>SUBTOTAL(9,O159:O164)</f>
        <v>6</v>
      </c>
    </row>
    <row r="159" spans="2:15" ht="53.25" customHeight="1" x14ac:dyDescent="0.2">
      <c r="B159" s="7" t="s">
        <v>219</v>
      </c>
      <c r="C159" s="7" t="s">
        <v>200</v>
      </c>
      <c r="D159" s="7" t="s">
        <v>48</v>
      </c>
      <c r="E159" s="7" t="s">
        <v>112</v>
      </c>
      <c r="F159" s="85" t="s">
        <v>361</v>
      </c>
      <c r="G159" s="120" t="s">
        <v>116</v>
      </c>
      <c r="H159" s="120"/>
      <c r="I159" s="8" t="s">
        <v>8</v>
      </c>
      <c r="J159" s="85" t="s">
        <v>117</v>
      </c>
      <c r="K159" s="8">
        <f t="shared" ref="K159:K164" si="10">SUBTOTAL(9,L159:O159)</f>
        <v>4</v>
      </c>
      <c r="L159" s="8">
        <v>1</v>
      </c>
      <c r="M159" s="8">
        <v>1</v>
      </c>
      <c r="N159" s="8">
        <v>1</v>
      </c>
      <c r="O159" s="8">
        <v>1</v>
      </c>
    </row>
    <row r="160" spans="2:15" ht="53.25" customHeight="1" x14ac:dyDescent="0.2">
      <c r="B160" s="7" t="s">
        <v>219</v>
      </c>
      <c r="C160" s="7" t="s">
        <v>200</v>
      </c>
      <c r="D160" s="7" t="s">
        <v>48</v>
      </c>
      <c r="E160" s="7" t="s">
        <v>112</v>
      </c>
      <c r="F160" s="85" t="s">
        <v>361</v>
      </c>
      <c r="G160" s="120" t="s">
        <v>114</v>
      </c>
      <c r="H160" s="120"/>
      <c r="I160" s="8" t="s">
        <v>8</v>
      </c>
      <c r="J160" s="85" t="s">
        <v>15</v>
      </c>
      <c r="K160" s="8">
        <f t="shared" si="10"/>
        <v>4</v>
      </c>
      <c r="L160" s="8">
        <v>1</v>
      </c>
      <c r="M160" s="8">
        <v>1</v>
      </c>
      <c r="N160" s="8">
        <v>1</v>
      </c>
      <c r="O160" s="8">
        <v>1</v>
      </c>
    </row>
    <row r="161" spans="2:15" ht="53.25" customHeight="1" x14ac:dyDescent="0.2">
      <c r="B161" s="7" t="s">
        <v>219</v>
      </c>
      <c r="C161" s="7" t="s">
        <v>200</v>
      </c>
      <c r="D161" s="7" t="s">
        <v>48</v>
      </c>
      <c r="E161" s="7" t="s">
        <v>112</v>
      </c>
      <c r="F161" s="85" t="s">
        <v>361</v>
      </c>
      <c r="G161" s="120" t="s">
        <v>125</v>
      </c>
      <c r="H161" s="120"/>
      <c r="I161" s="8" t="s">
        <v>8</v>
      </c>
      <c r="J161" s="85" t="s">
        <v>162</v>
      </c>
      <c r="K161" s="8">
        <f t="shared" si="10"/>
        <v>4</v>
      </c>
      <c r="L161" s="8">
        <v>1</v>
      </c>
      <c r="M161" s="8">
        <v>1</v>
      </c>
      <c r="N161" s="8">
        <v>1</v>
      </c>
      <c r="O161" s="8">
        <v>1</v>
      </c>
    </row>
    <row r="162" spans="2:15" ht="53.25" customHeight="1" x14ac:dyDescent="0.2">
      <c r="B162" s="7" t="s">
        <v>219</v>
      </c>
      <c r="C162" s="7" t="s">
        <v>200</v>
      </c>
      <c r="D162" s="9" t="s">
        <v>48</v>
      </c>
      <c r="E162" s="9" t="s">
        <v>112</v>
      </c>
      <c r="F162" s="85" t="s">
        <v>361</v>
      </c>
      <c r="G162" s="127" t="s">
        <v>113</v>
      </c>
      <c r="H162" s="127"/>
      <c r="I162" s="10" t="s">
        <v>8</v>
      </c>
      <c r="J162" s="89" t="s">
        <v>17</v>
      </c>
      <c r="K162" s="8">
        <f t="shared" si="10"/>
        <v>4</v>
      </c>
      <c r="L162" s="10">
        <v>1</v>
      </c>
      <c r="M162" s="10">
        <v>1</v>
      </c>
      <c r="N162" s="10">
        <v>1</v>
      </c>
      <c r="O162" s="10">
        <v>1</v>
      </c>
    </row>
    <row r="163" spans="2:15" ht="53.25" customHeight="1" x14ac:dyDescent="0.2">
      <c r="B163" s="7" t="s">
        <v>219</v>
      </c>
      <c r="C163" s="7" t="s">
        <v>200</v>
      </c>
      <c r="D163" s="9" t="s">
        <v>48</v>
      </c>
      <c r="E163" s="9" t="s">
        <v>112</v>
      </c>
      <c r="F163" s="85" t="s">
        <v>361</v>
      </c>
      <c r="G163" s="127" t="s">
        <v>122</v>
      </c>
      <c r="H163" s="127"/>
      <c r="I163" s="10" t="s">
        <v>8</v>
      </c>
      <c r="J163" s="89" t="s">
        <v>11</v>
      </c>
      <c r="K163" s="8">
        <f t="shared" si="10"/>
        <v>4</v>
      </c>
      <c r="L163" s="10">
        <v>1</v>
      </c>
      <c r="M163" s="10">
        <v>1</v>
      </c>
      <c r="N163" s="10">
        <v>1</v>
      </c>
      <c r="O163" s="10">
        <v>1</v>
      </c>
    </row>
    <row r="164" spans="2:15" ht="53.25" customHeight="1" x14ac:dyDescent="0.2">
      <c r="B164" s="7" t="s">
        <v>219</v>
      </c>
      <c r="C164" s="7" t="s">
        <v>200</v>
      </c>
      <c r="D164" s="9" t="s">
        <v>48</v>
      </c>
      <c r="E164" s="9" t="s">
        <v>112</v>
      </c>
      <c r="F164" s="85" t="s">
        <v>361</v>
      </c>
      <c r="G164" s="127" t="s">
        <v>123</v>
      </c>
      <c r="H164" s="127"/>
      <c r="I164" s="10" t="s">
        <v>8</v>
      </c>
      <c r="J164" s="89" t="s">
        <v>19</v>
      </c>
      <c r="K164" s="8">
        <f t="shared" si="10"/>
        <v>4</v>
      </c>
      <c r="L164" s="11">
        <v>1</v>
      </c>
      <c r="M164" s="11">
        <v>1</v>
      </c>
      <c r="N164" s="11">
        <v>1</v>
      </c>
      <c r="O164" s="11">
        <v>1</v>
      </c>
    </row>
    <row r="165" spans="2:15" ht="87" customHeight="1" x14ac:dyDescent="0.2">
      <c r="B165" s="63" t="s">
        <v>219</v>
      </c>
      <c r="C165" s="63" t="s">
        <v>200</v>
      </c>
      <c r="D165" s="30" t="s">
        <v>48</v>
      </c>
      <c r="E165" s="30" t="s">
        <v>112</v>
      </c>
      <c r="F165" s="86" t="s">
        <v>360</v>
      </c>
      <c r="G165" s="133" t="s">
        <v>175</v>
      </c>
      <c r="H165" s="133"/>
      <c r="I165" s="31" t="s">
        <v>8</v>
      </c>
      <c r="J165" s="31" t="s">
        <v>193</v>
      </c>
      <c r="K165" s="31">
        <f>SUBTOTAL(9,K166:K171)</f>
        <v>6</v>
      </c>
      <c r="L165" s="31">
        <f>SUBTOTAL(9,L166:L171)</f>
        <v>5</v>
      </c>
      <c r="M165" s="31">
        <f>SUBTOTAL(9,M166:M171)</f>
        <v>6</v>
      </c>
      <c r="N165" s="31">
        <f>SUBTOTAL(9,N166:N171)</f>
        <v>6</v>
      </c>
      <c r="O165" s="31">
        <f>SUBTOTAL(9,O166:O171)</f>
        <v>4</v>
      </c>
    </row>
    <row r="166" spans="2:15" ht="87" customHeight="1" x14ac:dyDescent="0.2">
      <c r="B166" s="7" t="s">
        <v>219</v>
      </c>
      <c r="C166" s="7" t="s">
        <v>200</v>
      </c>
      <c r="D166" s="7" t="s">
        <v>48</v>
      </c>
      <c r="E166" s="7" t="s">
        <v>112</v>
      </c>
      <c r="F166" s="85" t="s">
        <v>361</v>
      </c>
      <c r="G166" s="120" t="s">
        <v>119</v>
      </c>
      <c r="H166" s="120"/>
      <c r="I166" s="8" t="s">
        <v>8</v>
      </c>
      <c r="J166" s="85" t="s">
        <v>117</v>
      </c>
      <c r="K166" s="8">
        <v>1</v>
      </c>
      <c r="L166" s="8">
        <v>1</v>
      </c>
      <c r="M166" s="8">
        <v>1</v>
      </c>
      <c r="N166" s="8">
        <v>1</v>
      </c>
      <c r="O166" s="8">
        <v>1</v>
      </c>
    </row>
    <row r="167" spans="2:15" ht="87" customHeight="1" x14ac:dyDescent="0.2">
      <c r="B167" s="7" t="s">
        <v>219</v>
      </c>
      <c r="C167" s="7" t="s">
        <v>200</v>
      </c>
      <c r="D167" s="7" t="s">
        <v>48</v>
      </c>
      <c r="E167" s="7" t="s">
        <v>112</v>
      </c>
      <c r="F167" s="85" t="s">
        <v>361</v>
      </c>
      <c r="G167" s="120" t="s">
        <v>121</v>
      </c>
      <c r="H167" s="120"/>
      <c r="I167" s="8" t="s">
        <v>8</v>
      </c>
      <c r="J167" s="85" t="s">
        <v>15</v>
      </c>
      <c r="K167" s="8">
        <v>1</v>
      </c>
      <c r="L167" s="8">
        <v>1</v>
      </c>
      <c r="M167" s="8">
        <v>1</v>
      </c>
      <c r="N167" s="8">
        <v>1</v>
      </c>
      <c r="O167" s="8" t="s">
        <v>159</v>
      </c>
    </row>
    <row r="168" spans="2:15" ht="87" customHeight="1" x14ac:dyDescent="0.2">
      <c r="B168" s="7" t="s">
        <v>219</v>
      </c>
      <c r="C168" s="7" t="s">
        <v>200</v>
      </c>
      <c r="D168" s="7" t="s">
        <v>48</v>
      </c>
      <c r="E168" s="7" t="s">
        <v>112</v>
      </c>
      <c r="F168" s="85" t="s">
        <v>361</v>
      </c>
      <c r="G168" s="120" t="s">
        <v>120</v>
      </c>
      <c r="H168" s="120"/>
      <c r="I168" s="8" t="s">
        <v>8</v>
      </c>
      <c r="J168" s="85" t="s">
        <v>162</v>
      </c>
      <c r="K168" s="8">
        <v>1</v>
      </c>
      <c r="L168" s="8">
        <v>1</v>
      </c>
      <c r="M168" s="8">
        <v>1</v>
      </c>
      <c r="N168" s="8">
        <v>1</v>
      </c>
      <c r="O168" s="8">
        <v>1</v>
      </c>
    </row>
    <row r="169" spans="2:15" ht="87" customHeight="1" x14ac:dyDescent="0.2">
      <c r="B169" s="7" t="s">
        <v>219</v>
      </c>
      <c r="C169" s="7" t="s">
        <v>200</v>
      </c>
      <c r="D169" s="9" t="s">
        <v>48</v>
      </c>
      <c r="E169" s="9" t="s">
        <v>112</v>
      </c>
      <c r="F169" s="85" t="s">
        <v>361</v>
      </c>
      <c r="G169" s="127" t="s">
        <v>130</v>
      </c>
      <c r="H169" s="127"/>
      <c r="I169" s="10" t="s">
        <v>8</v>
      </c>
      <c r="J169" s="89" t="s">
        <v>17</v>
      </c>
      <c r="K169" s="10">
        <v>1</v>
      </c>
      <c r="L169" s="10" t="s">
        <v>159</v>
      </c>
      <c r="M169" s="10">
        <v>1</v>
      </c>
      <c r="N169" s="10">
        <v>1</v>
      </c>
      <c r="O169" s="10" t="s">
        <v>159</v>
      </c>
    </row>
    <row r="170" spans="2:15" ht="60" customHeight="1" x14ac:dyDescent="0.2">
      <c r="B170" s="7" t="s">
        <v>219</v>
      </c>
      <c r="C170" s="7" t="s">
        <v>200</v>
      </c>
      <c r="D170" s="9" t="s">
        <v>48</v>
      </c>
      <c r="E170" s="9" t="s">
        <v>112</v>
      </c>
      <c r="F170" s="85" t="s">
        <v>361</v>
      </c>
      <c r="G170" s="127" t="s">
        <v>124</v>
      </c>
      <c r="H170" s="127"/>
      <c r="I170" s="10" t="s">
        <v>8</v>
      </c>
      <c r="J170" s="89" t="s">
        <v>11</v>
      </c>
      <c r="K170" s="10">
        <f>+O170</f>
        <v>1</v>
      </c>
      <c r="L170" s="10">
        <v>1</v>
      </c>
      <c r="M170" s="10">
        <v>1</v>
      </c>
      <c r="N170" s="10">
        <v>1</v>
      </c>
      <c r="O170" s="10">
        <v>1</v>
      </c>
    </row>
    <row r="171" spans="2:15" ht="60" customHeight="1" x14ac:dyDescent="0.2">
      <c r="B171" s="7" t="s">
        <v>219</v>
      </c>
      <c r="C171" s="7" t="s">
        <v>200</v>
      </c>
      <c r="D171" s="9" t="s">
        <v>48</v>
      </c>
      <c r="E171" s="9" t="s">
        <v>112</v>
      </c>
      <c r="F171" s="85" t="s">
        <v>361</v>
      </c>
      <c r="G171" s="127" t="s">
        <v>131</v>
      </c>
      <c r="H171" s="127"/>
      <c r="I171" s="10" t="s">
        <v>8</v>
      </c>
      <c r="J171" s="89" t="s">
        <v>19</v>
      </c>
      <c r="K171" s="11">
        <f>+O171</f>
        <v>1</v>
      </c>
      <c r="L171" s="11">
        <v>1</v>
      </c>
      <c r="M171" s="11">
        <v>1</v>
      </c>
      <c r="N171" s="11">
        <v>1</v>
      </c>
      <c r="O171" s="11">
        <v>1</v>
      </c>
    </row>
    <row r="172" spans="2:15" ht="67.5" customHeight="1" x14ac:dyDescent="0.2">
      <c r="B172" s="63" t="s">
        <v>219</v>
      </c>
      <c r="C172" s="63" t="s">
        <v>200</v>
      </c>
      <c r="D172" s="63" t="s">
        <v>48</v>
      </c>
      <c r="E172" s="63" t="s">
        <v>112</v>
      </c>
      <c r="F172" s="86" t="s">
        <v>360</v>
      </c>
      <c r="G172" s="137" t="s">
        <v>176</v>
      </c>
      <c r="H172" s="137"/>
      <c r="I172" s="64" t="s">
        <v>8</v>
      </c>
      <c r="J172" s="31" t="s">
        <v>193</v>
      </c>
      <c r="K172" s="64">
        <f>SUBTOTAL(9,K173:K178)</f>
        <v>6</v>
      </c>
      <c r="L172" s="64">
        <f>SUBTOTAL(9,L173:L178)</f>
        <v>6</v>
      </c>
      <c r="M172" s="64" t="s">
        <v>159</v>
      </c>
      <c r="N172" s="64" t="s">
        <v>159</v>
      </c>
      <c r="O172" s="64" t="s">
        <v>159</v>
      </c>
    </row>
    <row r="173" spans="2:15" ht="52.5" customHeight="1" x14ac:dyDescent="0.2">
      <c r="B173" s="7" t="s">
        <v>219</v>
      </c>
      <c r="C173" s="7" t="s">
        <v>200</v>
      </c>
      <c r="D173" s="7" t="s">
        <v>48</v>
      </c>
      <c r="E173" s="7" t="s">
        <v>112</v>
      </c>
      <c r="F173" s="85" t="s">
        <v>361</v>
      </c>
      <c r="G173" s="120" t="s">
        <v>127</v>
      </c>
      <c r="H173" s="120"/>
      <c r="I173" s="8" t="s">
        <v>8</v>
      </c>
      <c r="J173" s="85" t="s">
        <v>117</v>
      </c>
      <c r="K173" s="8">
        <v>1</v>
      </c>
      <c r="L173" s="8">
        <v>1</v>
      </c>
      <c r="M173" s="8" t="s">
        <v>159</v>
      </c>
      <c r="N173" s="8" t="s">
        <v>159</v>
      </c>
      <c r="O173" s="8" t="s">
        <v>159</v>
      </c>
    </row>
    <row r="174" spans="2:15" ht="48" customHeight="1" x14ac:dyDescent="0.2">
      <c r="B174" s="7" t="s">
        <v>219</v>
      </c>
      <c r="C174" s="7" t="s">
        <v>200</v>
      </c>
      <c r="D174" s="7" t="s">
        <v>48</v>
      </c>
      <c r="E174" s="7" t="s">
        <v>112</v>
      </c>
      <c r="F174" s="85" t="s">
        <v>361</v>
      </c>
      <c r="G174" s="120" t="s">
        <v>126</v>
      </c>
      <c r="H174" s="120"/>
      <c r="I174" s="8" t="s">
        <v>8</v>
      </c>
      <c r="J174" s="85" t="s">
        <v>15</v>
      </c>
      <c r="K174" s="8">
        <v>1</v>
      </c>
      <c r="L174" s="8">
        <v>1</v>
      </c>
      <c r="M174" s="8" t="s">
        <v>159</v>
      </c>
      <c r="N174" s="8" t="s">
        <v>159</v>
      </c>
      <c r="O174" s="8" t="s">
        <v>159</v>
      </c>
    </row>
    <row r="175" spans="2:15" ht="48" customHeight="1" x14ac:dyDescent="0.2">
      <c r="B175" s="7" t="s">
        <v>219</v>
      </c>
      <c r="C175" s="7" t="s">
        <v>200</v>
      </c>
      <c r="D175" s="7" t="s">
        <v>48</v>
      </c>
      <c r="E175" s="7" t="s">
        <v>112</v>
      </c>
      <c r="F175" s="85" t="s">
        <v>361</v>
      </c>
      <c r="G175" s="120" t="s">
        <v>129</v>
      </c>
      <c r="H175" s="120"/>
      <c r="I175" s="8" t="s">
        <v>8</v>
      </c>
      <c r="J175" s="85" t="s">
        <v>162</v>
      </c>
      <c r="K175" s="8">
        <v>1</v>
      </c>
      <c r="L175" s="8">
        <v>1</v>
      </c>
      <c r="M175" s="8" t="s">
        <v>159</v>
      </c>
      <c r="N175" s="8" t="s">
        <v>159</v>
      </c>
      <c r="O175" s="8" t="s">
        <v>159</v>
      </c>
    </row>
    <row r="176" spans="2:15" ht="48" customHeight="1" x14ac:dyDescent="0.2">
      <c r="B176" s="7" t="s">
        <v>219</v>
      </c>
      <c r="C176" s="7" t="s">
        <v>200</v>
      </c>
      <c r="D176" s="9" t="s">
        <v>48</v>
      </c>
      <c r="E176" s="9" t="s">
        <v>112</v>
      </c>
      <c r="F176" s="85" t="s">
        <v>361</v>
      </c>
      <c r="G176" s="127" t="s">
        <v>128</v>
      </c>
      <c r="H176" s="127"/>
      <c r="I176" s="10" t="s">
        <v>8</v>
      </c>
      <c r="J176" s="89" t="s">
        <v>17</v>
      </c>
      <c r="K176" s="10">
        <f>SUM(L176:O176)</f>
        <v>1</v>
      </c>
      <c r="L176" s="10">
        <v>1</v>
      </c>
      <c r="M176" s="8" t="s">
        <v>159</v>
      </c>
      <c r="N176" s="8" t="s">
        <v>159</v>
      </c>
      <c r="O176" s="8" t="s">
        <v>159</v>
      </c>
    </row>
    <row r="177" spans="2:15" ht="47.25" customHeight="1" x14ac:dyDescent="0.2">
      <c r="B177" s="7" t="s">
        <v>219</v>
      </c>
      <c r="C177" s="7" t="s">
        <v>200</v>
      </c>
      <c r="D177" s="9" t="s">
        <v>48</v>
      </c>
      <c r="E177" s="9" t="s">
        <v>112</v>
      </c>
      <c r="F177" s="85" t="s">
        <v>361</v>
      </c>
      <c r="G177" s="127" t="s">
        <v>115</v>
      </c>
      <c r="H177" s="127"/>
      <c r="I177" s="10" t="s">
        <v>8</v>
      </c>
      <c r="J177" s="89" t="s">
        <v>11</v>
      </c>
      <c r="K177" s="10">
        <f>SUM(L177:O177)</f>
        <v>1</v>
      </c>
      <c r="L177" s="10">
        <v>1</v>
      </c>
      <c r="M177" s="8" t="s">
        <v>159</v>
      </c>
      <c r="N177" s="8" t="s">
        <v>159</v>
      </c>
      <c r="O177" s="8" t="s">
        <v>159</v>
      </c>
    </row>
    <row r="178" spans="2:15" ht="50.25" customHeight="1" x14ac:dyDescent="0.2">
      <c r="B178" s="7" t="s">
        <v>219</v>
      </c>
      <c r="C178" s="7" t="s">
        <v>200</v>
      </c>
      <c r="D178" s="9" t="s">
        <v>48</v>
      </c>
      <c r="E178" s="9" t="s">
        <v>112</v>
      </c>
      <c r="F178" s="85" t="s">
        <v>361</v>
      </c>
      <c r="G178" s="127" t="s">
        <v>118</v>
      </c>
      <c r="H178" s="127"/>
      <c r="I178" s="10" t="s">
        <v>8</v>
      </c>
      <c r="J178" s="89" t="s">
        <v>19</v>
      </c>
      <c r="K178" s="11">
        <f>+L178</f>
        <v>1</v>
      </c>
      <c r="L178" s="11">
        <v>1</v>
      </c>
      <c r="M178" s="8" t="s">
        <v>159</v>
      </c>
      <c r="N178" s="8" t="s">
        <v>159</v>
      </c>
      <c r="O178" s="8" t="s">
        <v>159</v>
      </c>
    </row>
    <row r="179" spans="2:15" ht="67.5" customHeight="1" x14ac:dyDescent="0.2">
      <c r="B179" s="63" t="s">
        <v>219</v>
      </c>
      <c r="C179" s="63" t="s">
        <v>200</v>
      </c>
      <c r="D179" s="63" t="s">
        <v>48</v>
      </c>
      <c r="E179" s="63" t="s">
        <v>112</v>
      </c>
      <c r="F179" s="86" t="s">
        <v>360</v>
      </c>
      <c r="G179" s="137" t="s">
        <v>177</v>
      </c>
      <c r="H179" s="137"/>
      <c r="I179" s="64" t="s">
        <v>8</v>
      </c>
      <c r="J179" s="31" t="s">
        <v>193</v>
      </c>
      <c r="K179" s="64">
        <v>4</v>
      </c>
      <c r="L179" s="64">
        <v>3</v>
      </c>
      <c r="M179" s="64">
        <v>3.3</v>
      </c>
      <c r="N179" s="64">
        <v>3.6</v>
      </c>
      <c r="O179" s="64">
        <v>4</v>
      </c>
    </row>
    <row r="180" spans="2:15" ht="48" customHeight="1" x14ac:dyDescent="0.2">
      <c r="B180" s="7" t="s">
        <v>219</v>
      </c>
      <c r="C180" s="7" t="s">
        <v>200</v>
      </c>
      <c r="D180" s="7" t="s">
        <v>48</v>
      </c>
      <c r="E180" s="7" t="s">
        <v>112</v>
      </c>
      <c r="F180" s="85" t="s">
        <v>361</v>
      </c>
      <c r="G180" s="120" t="s">
        <v>134</v>
      </c>
      <c r="H180" s="120"/>
      <c r="I180" s="8" t="s">
        <v>8</v>
      </c>
      <c r="J180" s="85" t="s">
        <v>117</v>
      </c>
      <c r="K180" s="8">
        <v>4</v>
      </c>
      <c r="L180" s="8">
        <v>3</v>
      </c>
      <c r="M180" s="8">
        <v>3.3</v>
      </c>
      <c r="N180" s="8">
        <v>3.6</v>
      </c>
      <c r="O180" s="8">
        <v>4</v>
      </c>
    </row>
    <row r="181" spans="2:15" ht="53.25" customHeight="1" x14ac:dyDescent="0.2">
      <c r="B181" s="7" t="s">
        <v>219</v>
      </c>
      <c r="C181" s="7" t="s">
        <v>200</v>
      </c>
      <c r="D181" s="7" t="s">
        <v>48</v>
      </c>
      <c r="E181" s="7" t="s">
        <v>112</v>
      </c>
      <c r="F181" s="85" t="s">
        <v>361</v>
      </c>
      <c r="G181" s="120" t="s">
        <v>135</v>
      </c>
      <c r="H181" s="120"/>
      <c r="I181" s="8" t="s">
        <v>8</v>
      </c>
      <c r="J181" s="85" t="s">
        <v>15</v>
      </c>
      <c r="K181" s="8">
        <v>4</v>
      </c>
      <c r="L181" s="8">
        <v>3</v>
      </c>
      <c r="M181" s="8">
        <v>3.3</v>
      </c>
      <c r="N181" s="8">
        <v>3.6</v>
      </c>
      <c r="O181" s="8">
        <v>4</v>
      </c>
    </row>
    <row r="182" spans="2:15" ht="50.25" customHeight="1" x14ac:dyDescent="0.2">
      <c r="B182" s="7" t="s">
        <v>219</v>
      </c>
      <c r="C182" s="7" t="s">
        <v>200</v>
      </c>
      <c r="D182" s="7" t="s">
        <v>48</v>
      </c>
      <c r="E182" s="7" t="s">
        <v>112</v>
      </c>
      <c r="F182" s="85" t="s">
        <v>361</v>
      </c>
      <c r="G182" s="120" t="s">
        <v>137</v>
      </c>
      <c r="H182" s="120"/>
      <c r="I182" s="8" t="s">
        <v>8</v>
      </c>
      <c r="J182" s="85" t="s">
        <v>162</v>
      </c>
      <c r="K182" s="8">
        <v>4</v>
      </c>
      <c r="L182" s="8">
        <v>3</v>
      </c>
      <c r="M182" s="8">
        <v>3.3</v>
      </c>
      <c r="N182" s="8">
        <v>3.6</v>
      </c>
      <c r="O182" s="8">
        <v>4</v>
      </c>
    </row>
    <row r="183" spans="2:15" ht="50.25" customHeight="1" x14ac:dyDescent="0.2">
      <c r="B183" s="7" t="s">
        <v>219</v>
      </c>
      <c r="C183" s="7" t="s">
        <v>200</v>
      </c>
      <c r="D183" s="9" t="s">
        <v>48</v>
      </c>
      <c r="E183" s="9" t="s">
        <v>112</v>
      </c>
      <c r="F183" s="85" t="s">
        <v>361</v>
      </c>
      <c r="G183" s="127" t="s">
        <v>132</v>
      </c>
      <c r="H183" s="127"/>
      <c r="I183" s="10" t="s">
        <v>8</v>
      </c>
      <c r="J183" s="89" t="s">
        <v>17</v>
      </c>
      <c r="K183" s="10">
        <f>+O183</f>
        <v>4</v>
      </c>
      <c r="L183" s="10">
        <v>3</v>
      </c>
      <c r="M183" s="10">
        <v>3.3</v>
      </c>
      <c r="N183" s="10">
        <v>3.6</v>
      </c>
      <c r="O183" s="10">
        <v>4</v>
      </c>
    </row>
    <row r="184" spans="2:15" ht="49.5" customHeight="1" x14ac:dyDescent="0.2">
      <c r="B184" s="7" t="s">
        <v>219</v>
      </c>
      <c r="C184" s="7" t="s">
        <v>200</v>
      </c>
      <c r="D184" s="9" t="s">
        <v>48</v>
      </c>
      <c r="E184" s="9" t="s">
        <v>112</v>
      </c>
      <c r="F184" s="85" t="s">
        <v>361</v>
      </c>
      <c r="G184" s="127" t="s">
        <v>133</v>
      </c>
      <c r="H184" s="127"/>
      <c r="I184" s="10" t="s">
        <v>8</v>
      </c>
      <c r="J184" s="89" t="s">
        <v>11</v>
      </c>
      <c r="K184" s="10">
        <f>+O184</f>
        <v>4</v>
      </c>
      <c r="L184" s="10">
        <v>3</v>
      </c>
      <c r="M184" s="10">
        <v>3.3</v>
      </c>
      <c r="N184" s="10">
        <v>3.6</v>
      </c>
      <c r="O184" s="10">
        <v>4</v>
      </c>
    </row>
    <row r="185" spans="2:15" ht="47.25" customHeight="1" x14ac:dyDescent="0.2">
      <c r="B185" s="7" t="s">
        <v>219</v>
      </c>
      <c r="C185" s="7" t="s">
        <v>200</v>
      </c>
      <c r="D185" s="9" t="s">
        <v>48</v>
      </c>
      <c r="E185" s="9" t="s">
        <v>112</v>
      </c>
      <c r="F185" s="85" t="s">
        <v>361</v>
      </c>
      <c r="G185" s="127" t="s">
        <v>136</v>
      </c>
      <c r="H185" s="127"/>
      <c r="I185" s="10" t="s">
        <v>8</v>
      </c>
      <c r="J185" s="89" t="s">
        <v>19</v>
      </c>
      <c r="K185" s="11">
        <v>3</v>
      </c>
      <c r="L185" s="11">
        <v>3</v>
      </c>
      <c r="M185" s="19">
        <v>3.3</v>
      </c>
      <c r="N185" s="19">
        <v>3.6</v>
      </c>
      <c r="O185" s="11">
        <v>4</v>
      </c>
    </row>
    <row r="186" spans="2:15" ht="67.5" customHeight="1" x14ac:dyDescent="0.2">
      <c r="B186" s="63" t="s">
        <v>219</v>
      </c>
      <c r="C186" s="63" t="s">
        <v>200</v>
      </c>
      <c r="D186" s="30" t="s">
        <v>138</v>
      </c>
      <c r="E186" s="30" t="s">
        <v>139</v>
      </c>
      <c r="F186" s="86" t="s">
        <v>360</v>
      </c>
      <c r="G186" s="133" t="s">
        <v>178</v>
      </c>
      <c r="H186" s="133"/>
      <c r="I186" s="31" t="s">
        <v>25</v>
      </c>
      <c r="J186" s="31" t="s">
        <v>193</v>
      </c>
      <c r="K186" s="32">
        <f>+O186</f>
        <v>1</v>
      </c>
      <c r="L186" s="32">
        <v>0.4</v>
      </c>
      <c r="M186" s="32">
        <v>0.8</v>
      </c>
      <c r="N186" s="32">
        <v>1</v>
      </c>
      <c r="O186" s="32">
        <v>1</v>
      </c>
    </row>
    <row r="187" spans="2:15" ht="51" customHeight="1" x14ac:dyDescent="0.2">
      <c r="B187" s="7" t="s">
        <v>219</v>
      </c>
      <c r="C187" s="7" t="s">
        <v>200</v>
      </c>
      <c r="D187" s="7" t="s">
        <v>138</v>
      </c>
      <c r="E187" s="7" t="s">
        <v>139</v>
      </c>
      <c r="F187" s="85" t="s">
        <v>361</v>
      </c>
      <c r="G187" s="120" t="s">
        <v>143</v>
      </c>
      <c r="H187" s="120"/>
      <c r="I187" s="8" t="s">
        <v>25</v>
      </c>
      <c r="J187" s="85" t="s">
        <v>144</v>
      </c>
      <c r="K187" s="13">
        <f>+O187</f>
        <v>1</v>
      </c>
      <c r="L187" s="13">
        <v>0.4</v>
      </c>
      <c r="M187" s="13">
        <v>0.9</v>
      </c>
      <c r="N187" s="13">
        <v>1</v>
      </c>
      <c r="O187" s="13">
        <v>1</v>
      </c>
    </row>
    <row r="188" spans="2:15" ht="50.25" customHeight="1" x14ac:dyDescent="0.2">
      <c r="B188" s="7" t="s">
        <v>219</v>
      </c>
      <c r="C188" s="7" t="s">
        <v>200</v>
      </c>
      <c r="D188" s="9" t="s">
        <v>138</v>
      </c>
      <c r="E188" s="9" t="s">
        <v>139</v>
      </c>
      <c r="F188" s="85" t="s">
        <v>361</v>
      </c>
      <c r="G188" s="127" t="s">
        <v>142</v>
      </c>
      <c r="H188" s="127"/>
      <c r="I188" s="10" t="s">
        <v>25</v>
      </c>
      <c r="J188" s="89" t="s">
        <v>17</v>
      </c>
      <c r="K188" s="13">
        <f>+O188</f>
        <v>1</v>
      </c>
      <c r="L188" s="13">
        <v>0.4</v>
      </c>
      <c r="M188" s="13">
        <v>0.7</v>
      </c>
      <c r="N188" s="13">
        <v>0.9</v>
      </c>
      <c r="O188" s="13">
        <v>1</v>
      </c>
    </row>
    <row r="189" spans="2:15" ht="56.25" customHeight="1" x14ac:dyDescent="0.2">
      <c r="B189" s="7" t="s">
        <v>216</v>
      </c>
      <c r="C189" s="7" t="s">
        <v>200</v>
      </c>
      <c r="D189" s="9" t="s">
        <v>138</v>
      </c>
      <c r="E189" s="9" t="s">
        <v>139</v>
      </c>
      <c r="F189" s="85" t="s">
        <v>361</v>
      </c>
      <c r="G189" s="127" t="s">
        <v>141</v>
      </c>
      <c r="H189" s="127"/>
      <c r="I189" s="10" t="s">
        <v>25</v>
      </c>
      <c r="J189" s="89" t="s">
        <v>11</v>
      </c>
      <c r="K189" s="13">
        <f>+O189</f>
        <v>1</v>
      </c>
      <c r="L189" s="13">
        <v>0.4</v>
      </c>
      <c r="M189" s="13">
        <v>0.8</v>
      </c>
      <c r="N189" s="13">
        <v>0.85</v>
      </c>
      <c r="O189" s="13">
        <v>1</v>
      </c>
    </row>
    <row r="190" spans="2:15" ht="48.75" customHeight="1" x14ac:dyDescent="0.2">
      <c r="B190" s="7" t="s">
        <v>219</v>
      </c>
      <c r="C190" s="7" t="s">
        <v>200</v>
      </c>
      <c r="D190" s="9" t="s">
        <v>138</v>
      </c>
      <c r="E190" s="9" t="s">
        <v>139</v>
      </c>
      <c r="F190" s="85" t="s">
        <v>361</v>
      </c>
      <c r="G190" s="127" t="s">
        <v>140</v>
      </c>
      <c r="H190" s="127"/>
      <c r="I190" s="10" t="s">
        <v>25</v>
      </c>
      <c r="J190" s="89" t="s">
        <v>19</v>
      </c>
      <c r="K190" s="13">
        <f>+O190</f>
        <v>1</v>
      </c>
      <c r="L190" s="13">
        <v>0.4</v>
      </c>
      <c r="M190" s="13">
        <v>0.7</v>
      </c>
      <c r="N190" s="13">
        <v>1</v>
      </c>
      <c r="O190" s="13">
        <v>1</v>
      </c>
    </row>
    <row r="191" spans="2:15" ht="43.5" customHeight="1" x14ac:dyDescent="0.2">
      <c r="B191" s="63" t="s">
        <v>219</v>
      </c>
      <c r="C191" s="63" t="s">
        <v>200</v>
      </c>
      <c r="D191" s="63" t="s">
        <v>138</v>
      </c>
      <c r="E191" s="63" t="s">
        <v>139</v>
      </c>
      <c r="F191" s="86" t="s">
        <v>360</v>
      </c>
      <c r="G191" s="137" t="s">
        <v>179</v>
      </c>
      <c r="H191" s="137"/>
      <c r="I191" s="64" t="s">
        <v>8</v>
      </c>
      <c r="J191" s="31" t="s">
        <v>193</v>
      </c>
      <c r="K191" s="65">
        <f>+AVERAGE(K192:K197)</f>
        <v>0.76666666666666661</v>
      </c>
      <c r="L191" s="65">
        <f>+AVERAGE(L192:L197)</f>
        <v>0.625</v>
      </c>
      <c r="M191" s="65">
        <f>+AVERAGE(M192:M197)</f>
        <v>0.67166666666666675</v>
      </c>
      <c r="N191" s="65">
        <f>+AVERAGE(N192:N197)</f>
        <v>0.72500000000000009</v>
      </c>
      <c r="O191" s="65">
        <f>+AVERAGE(O192:O197)</f>
        <v>0.77500000000000002</v>
      </c>
    </row>
    <row r="192" spans="2:15" ht="52.5" customHeight="1" x14ac:dyDescent="0.2">
      <c r="B192" s="7" t="s">
        <v>219</v>
      </c>
      <c r="C192" s="7" t="s">
        <v>200</v>
      </c>
      <c r="D192" s="7" t="s">
        <v>138</v>
      </c>
      <c r="E192" s="7" t="s">
        <v>139</v>
      </c>
      <c r="F192" s="85" t="s">
        <v>361</v>
      </c>
      <c r="G192" s="120" t="s">
        <v>146</v>
      </c>
      <c r="H192" s="120"/>
      <c r="I192" s="8" t="s">
        <v>8</v>
      </c>
      <c r="J192" s="85" t="s">
        <v>144</v>
      </c>
      <c r="K192" s="13">
        <v>0.75</v>
      </c>
      <c r="L192" s="13">
        <v>0.6</v>
      </c>
      <c r="M192" s="13">
        <v>0.65</v>
      </c>
      <c r="N192" s="13">
        <v>0.7</v>
      </c>
      <c r="O192" s="13">
        <v>0.75</v>
      </c>
    </row>
    <row r="193" spans="2:15" ht="52.5" customHeight="1" x14ac:dyDescent="0.2">
      <c r="B193" s="7" t="s">
        <v>219</v>
      </c>
      <c r="C193" s="7" t="s">
        <v>200</v>
      </c>
      <c r="D193" s="7" t="s">
        <v>138</v>
      </c>
      <c r="E193" s="7" t="s">
        <v>139</v>
      </c>
      <c r="F193" s="85" t="s">
        <v>361</v>
      </c>
      <c r="G193" s="120" t="s">
        <v>149</v>
      </c>
      <c r="H193" s="120"/>
      <c r="I193" s="8" t="s">
        <v>8</v>
      </c>
      <c r="J193" s="85" t="s">
        <v>15</v>
      </c>
      <c r="K193" s="13">
        <v>0.75</v>
      </c>
      <c r="L193" s="13">
        <v>0.6</v>
      </c>
      <c r="M193" s="13">
        <v>0.65</v>
      </c>
      <c r="N193" s="13">
        <v>0.7</v>
      </c>
      <c r="O193" s="13">
        <v>0.75</v>
      </c>
    </row>
    <row r="194" spans="2:15" ht="52.5" customHeight="1" x14ac:dyDescent="0.2">
      <c r="B194" s="7" t="s">
        <v>219</v>
      </c>
      <c r="C194" s="7" t="s">
        <v>200</v>
      </c>
      <c r="D194" s="7" t="s">
        <v>138</v>
      </c>
      <c r="E194" s="7" t="s">
        <v>139</v>
      </c>
      <c r="F194" s="85" t="s">
        <v>361</v>
      </c>
      <c r="G194" s="120" t="s">
        <v>153</v>
      </c>
      <c r="H194" s="120"/>
      <c r="I194" s="8" t="s">
        <v>8</v>
      </c>
      <c r="J194" s="85" t="s">
        <v>162</v>
      </c>
      <c r="K194" s="13">
        <v>0.75</v>
      </c>
      <c r="L194" s="13">
        <v>0.6</v>
      </c>
      <c r="M194" s="13">
        <v>0.65</v>
      </c>
      <c r="N194" s="13">
        <v>0.75</v>
      </c>
      <c r="O194" s="13">
        <v>0.8</v>
      </c>
    </row>
    <row r="195" spans="2:15" ht="45" customHeight="1" x14ac:dyDescent="0.2">
      <c r="B195" s="7" t="s">
        <v>219</v>
      </c>
      <c r="C195" s="7" t="s">
        <v>200</v>
      </c>
      <c r="D195" s="9" t="s">
        <v>138</v>
      </c>
      <c r="E195" s="9" t="s">
        <v>139</v>
      </c>
      <c r="F195" s="85" t="s">
        <v>361</v>
      </c>
      <c r="G195" s="127" t="s">
        <v>150</v>
      </c>
      <c r="H195" s="127"/>
      <c r="I195" s="10" t="s">
        <v>8</v>
      </c>
      <c r="J195" s="89" t="s">
        <v>17</v>
      </c>
      <c r="K195" s="13">
        <v>0.85</v>
      </c>
      <c r="L195" s="13">
        <v>0.75</v>
      </c>
      <c r="M195" s="13">
        <v>0.78</v>
      </c>
      <c r="N195" s="13">
        <v>0.8</v>
      </c>
      <c r="O195" s="13">
        <v>0.85</v>
      </c>
    </row>
    <row r="196" spans="2:15" ht="54.75" customHeight="1" x14ac:dyDescent="0.2">
      <c r="B196" s="7" t="s">
        <v>216</v>
      </c>
      <c r="C196" s="7" t="s">
        <v>200</v>
      </c>
      <c r="D196" s="9" t="s">
        <v>138</v>
      </c>
      <c r="E196" s="9" t="s">
        <v>139</v>
      </c>
      <c r="F196" s="85" t="s">
        <v>361</v>
      </c>
      <c r="G196" s="127" t="s">
        <v>154</v>
      </c>
      <c r="H196" s="127"/>
      <c r="I196" s="10" t="s">
        <v>8</v>
      </c>
      <c r="J196" s="89" t="s">
        <v>11</v>
      </c>
      <c r="K196" s="13">
        <v>0.75</v>
      </c>
      <c r="L196" s="13">
        <v>0.6</v>
      </c>
      <c r="M196" s="13">
        <v>0.65</v>
      </c>
      <c r="N196" s="13">
        <v>0.7</v>
      </c>
      <c r="O196" s="13">
        <v>0.75</v>
      </c>
    </row>
    <row r="197" spans="2:15" ht="51" customHeight="1" x14ac:dyDescent="0.2">
      <c r="B197" s="7" t="s">
        <v>219</v>
      </c>
      <c r="C197" s="7" t="s">
        <v>200</v>
      </c>
      <c r="D197" s="9" t="s">
        <v>138</v>
      </c>
      <c r="E197" s="9" t="s">
        <v>139</v>
      </c>
      <c r="F197" s="85" t="s">
        <v>361</v>
      </c>
      <c r="G197" s="127" t="s">
        <v>151</v>
      </c>
      <c r="H197" s="127"/>
      <c r="I197" s="10" t="s">
        <v>8</v>
      </c>
      <c r="J197" s="89" t="s">
        <v>19</v>
      </c>
      <c r="K197" s="28">
        <v>0.75</v>
      </c>
      <c r="L197" s="28">
        <v>0.6</v>
      </c>
      <c r="M197" s="28">
        <v>0.65</v>
      </c>
      <c r="N197" s="28">
        <v>0.7</v>
      </c>
      <c r="O197" s="28">
        <v>0.75</v>
      </c>
    </row>
    <row r="198" spans="2:15" ht="75.75" customHeight="1" x14ac:dyDescent="0.2">
      <c r="B198" s="63" t="s">
        <v>219</v>
      </c>
      <c r="C198" s="63" t="s">
        <v>200</v>
      </c>
      <c r="D198" s="30" t="s">
        <v>138</v>
      </c>
      <c r="E198" s="30" t="s">
        <v>139</v>
      </c>
      <c r="F198" s="86" t="s">
        <v>360</v>
      </c>
      <c r="G198" s="133" t="s">
        <v>180</v>
      </c>
      <c r="H198" s="133"/>
      <c r="I198" s="31" t="s">
        <v>8</v>
      </c>
      <c r="J198" s="31" t="s">
        <v>193</v>
      </c>
      <c r="K198" s="32">
        <f>AVERAGE(K199:K204)</f>
        <v>0.86666666666666659</v>
      </c>
      <c r="L198" s="32">
        <f>AVERAGE(L199:L204)</f>
        <v>0.754</v>
      </c>
      <c r="M198" s="32">
        <f>AVERAGE(M199:M204)</f>
        <v>0.78833333333333322</v>
      </c>
      <c r="N198" s="32">
        <f>AVERAGE(N199:N204)</f>
        <v>0.80249999999999999</v>
      </c>
      <c r="O198" s="32">
        <f>AVERAGE(O199:O204)</f>
        <v>0.86666666666666659</v>
      </c>
    </row>
    <row r="199" spans="2:15" ht="56.25" customHeight="1" x14ac:dyDescent="0.2">
      <c r="B199" s="7" t="s">
        <v>219</v>
      </c>
      <c r="C199" s="7" t="s">
        <v>200</v>
      </c>
      <c r="D199" s="7" t="s">
        <v>138</v>
      </c>
      <c r="E199" s="7" t="s">
        <v>139</v>
      </c>
      <c r="F199" s="85" t="s">
        <v>361</v>
      </c>
      <c r="G199" s="120" t="s">
        <v>158</v>
      </c>
      <c r="H199" s="120"/>
      <c r="I199" s="8" t="s">
        <v>8</v>
      </c>
      <c r="J199" s="85" t="s">
        <v>144</v>
      </c>
      <c r="K199" s="13">
        <v>0.85</v>
      </c>
      <c r="L199" s="29" t="s">
        <v>159</v>
      </c>
      <c r="M199" s="13">
        <v>0.8</v>
      </c>
      <c r="N199" s="13" t="s">
        <v>159</v>
      </c>
      <c r="O199" s="13">
        <v>0.85</v>
      </c>
    </row>
    <row r="200" spans="2:15" ht="65.25" customHeight="1" x14ac:dyDescent="0.2">
      <c r="B200" s="7" t="s">
        <v>219</v>
      </c>
      <c r="C200" s="7" t="s">
        <v>200</v>
      </c>
      <c r="D200" s="7" t="s">
        <v>138</v>
      </c>
      <c r="E200" s="7" t="s">
        <v>139</v>
      </c>
      <c r="F200" s="85" t="s">
        <v>361</v>
      </c>
      <c r="G200" s="120" t="s">
        <v>155</v>
      </c>
      <c r="H200" s="120"/>
      <c r="I200" s="8" t="s">
        <v>8</v>
      </c>
      <c r="J200" s="85" t="s">
        <v>15</v>
      </c>
      <c r="K200" s="13">
        <f>+O200</f>
        <v>0.85</v>
      </c>
      <c r="L200" s="13">
        <v>0.75</v>
      </c>
      <c r="M200" s="13">
        <v>0.73</v>
      </c>
      <c r="N200" s="13">
        <v>0.76</v>
      </c>
      <c r="O200" s="13">
        <v>0.85</v>
      </c>
    </row>
    <row r="201" spans="2:15" ht="60.75" customHeight="1" x14ac:dyDescent="0.2">
      <c r="B201" s="7" t="s">
        <v>219</v>
      </c>
      <c r="C201" s="7" t="s">
        <v>200</v>
      </c>
      <c r="D201" s="7" t="s">
        <v>138</v>
      </c>
      <c r="E201" s="7" t="s">
        <v>139</v>
      </c>
      <c r="F201" s="85" t="s">
        <v>361</v>
      </c>
      <c r="G201" s="120" t="s">
        <v>145</v>
      </c>
      <c r="H201" s="120"/>
      <c r="I201" s="8" t="s">
        <v>8</v>
      </c>
      <c r="J201" s="85" t="s">
        <v>162</v>
      </c>
      <c r="K201" s="13">
        <f>+O201</f>
        <v>0.9</v>
      </c>
      <c r="L201" s="13">
        <v>0.75</v>
      </c>
      <c r="M201" s="13">
        <v>0.8</v>
      </c>
      <c r="N201" s="13">
        <v>0.85</v>
      </c>
      <c r="O201" s="13">
        <v>0.9</v>
      </c>
    </row>
    <row r="202" spans="2:15" ht="60.75" customHeight="1" x14ac:dyDescent="0.2">
      <c r="B202" s="7" t="s">
        <v>219</v>
      </c>
      <c r="C202" s="7" t="s">
        <v>200</v>
      </c>
      <c r="D202" s="9" t="s">
        <v>138</v>
      </c>
      <c r="E202" s="9" t="s">
        <v>139</v>
      </c>
      <c r="F202" s="85" t="s">
        <v>361</v>
      </c>
      <c r="G202" s="127" t="s">
        <v>148</v>
      </c>
      <c r="H202" s="127"/>
      <c r="I202" s="10" t="s">
        <v>8</v>
      </c>
      <c r="J202" s="89" t="s">
        <v>17</v>
      </c>
      <c r="K202" s="13">
        <f>+O202</f>
        <v>0.9</v>
      </c>
      <c r="L202" s="13">
        <v>0.77</v>
      </c>
      <c r="M202" s="13">
        <v>0.8</v>
      </c>
      <c r="N202" s="13" t="s">
        <v>159</v>
      </c>
      <c r="O202" s="13">
        <v>0.9</v>
      </c>
    </row>
    <row r="203" spans="2:15" ht="60.75" customHeight="1" x14ac:dyDescent="0.2">
      <c r="B203" s="7" t="s">
        <v>216</v>
      </c>
      <c r="C203" s="7" t="s">
        <v>200</v>
      </c>
      <c r="D203" s="9" t="s">
        <v>138</v>
      </c>
      <c r="E203" s="9" t="s">
        <v>139</v>
      </c>
      <c r="F203" s="85" t="s">
        <v>361</v>
      </c>
      <c r="G203" s="127" t="s">
        <v>152</v>
      </c>
      <c r="H203" s="127"/>
      <c r="I203" s="10" t="s">
        <v>8</v>
      </c>
      <c r="J203" s="89" t="s">
        <v>11</v>
      </c>
      <c r="K203" s="13">
        <f>+O203</f>
        <v>0.85</v>
      </c>
      <c r="L203" s="13">
        <v>0.75</v>
      </c>
      <c r="M203" s="13">
        <v>0.8</v>
      </c>
      <c r="N203" s="13">
        <v>0.8</v>
      </c>
      <c r="O203" s="13">
        <v>0.85</v>
      </c>
    </row>
    <row r="204" spans="2:15" ht="60.75" customHeight="1" x14ac:dyDescent="0.2">
      <c r="B204" s="7" t="s">
        <v>219</v>
      </c>
      <c r="C204" s="7" t="s">
        <v>200</v>
      </c>
      <c r="D204" s="9" t="s">
        <v>138</v>
      </c>
      <c r="E204" s="9" t="s">
        <v>139</v>
      </c>
      <c r="F204" s="85" t="s">
        <v>361</v>
      </c>
      <c r="G204" s="127" t="s">
        <v>147</v>
      </c>
      <c r="H204" s="127"/>
      <c r="I204" s="10" t="s">
        <v>8</v>
      </c>
      <c r="J204" s="89" t="s">
        <v>19</v>
      </c>
      <c r="K204" s="13">
        <f>+O204</f>
        <v>0.85</v>
      </c>
      <c r="L204" s="13">
        <v>0.75</v>
      </c>
      <c r="M204" s="13">
        <v>0.8</v>
      </c>
      <c r="N204" s="13">
        <v>0.8</v>
      </c>
      <c r="O204" s="13">
        <v>0.85</v>
      </c>
    </row>
    <row r="205" spans="2:15" ht="60.75" customHeight="1" x14ac:dyDescent="0.2">
      <c r="B205" s="63" t="s">
        <v>219</v>
      </c>
      <c r="C205" s="63" t="s">
        <v>200</v>
      </c>
      <c r="D205" s="30" t="s">
        <v>138</v>
      </c>
      <c r="E205" s="30" t="s">
        <v>139</v>
      </c>
      <c r="F205" s="86" t="s">
        <v>360</v>
      </c>
      <c r="G205" s="133" t="s">
        <v>182</v>
      </c>
      <c r="H205" s="133"/>
      <c r="I205" s="31" t="s">
        <v>8</v>
      </c>
      <c r="J205" s="31" t="s">
        <v>193</v>
      </c>
      <c r="K205" s="31">
        <v>3</v>
      </c>
      <c r="L205" s="31" t="s">
        <v>159</v>
      </c>
      <c r="M205" s="31" t="s">
        <v>159</v>
      </c>
      <c r="N205" s="31">
        <v>2</v>
      </c>
      <c r="O205" s="31">
        <v>1</v>
      </c>
    </row>
    <row r="206" spans="2:15" ht="51.75" customHeight="1" x14ac:dyDescent="0.2">
      <c r="B206" s="7" t="s">
        <v>219</v>
      </c>
      <c r="C206" s="7" t="s">
        <v>200</v>
      </c>
      <c r="D206" s="7" t="s">
        <v>138</v>
      </c>
      <c r="E206" s="7" t="s">
        <v>139</v>
      </c>
      <c r="F206" s="85" t="s">
        <v>361</v>
      </c>
      <c r="G206" s="120" t="s">
        <v>181</v>
      </c>
      <c r="H206" s="120"/>
      <c r="I206" s="8" t="s">
        <v>8</v>
      </c>
      <c r="J206" s="85" t="s">
        <v>144</v>
      </c>
      <c r="K206" s="8">
        <v>1</v>
      </c>
      <c r="L206" s="8" t="s">
        <v>159</v>
      </c>
      <c r="M206" s="8" t="s">
        <v>159</v>
      </c>
      <c r="N206" s="8">
        <v>1</v>
      </c>
      <c r="O206" s="8" t="s">
        <v>159</v>
      </c>
    </row>
    <row r="207" spans="2:15" ht="51.75" customHeight="1" x14ac:dyDescent="0.2">
      <c r="B207" s="7" t="s">
        <v>219</v>
      </c>
      <c r="C207" s="7" t="s">
        <v>200</v>
      </c>
      <c r="D207" s="7" t="s">
        <v>138</v>
      </c>
      <c r="E207" s="7" t="s">
        <v>139</v>
      </c>
      <c r="F207" s="85" t="s">
        <v>361</v>
      </c>
      <c r="G207" s="120" t="s">
        <v>183</v>
      </c>
      <c r="H207" s="120"/>
      <c r="I207" s="8" t="s">
        <v>8</v>
      </c>
      <c r="J207" s="89" t="s">
        <v>17</v>
      </c>
      <c r="K207" s="8">
        <v>1</v>
      </c>
      <c r="L207" s="8" t="s">
        <v>159</v>
      </c>
      <c r="M207" s="8" t="s">
        <v>159</v>
      </c>
      <c r="N207" s="8" t="s">
        <v>159</v>
      </c>
      <c r="O207" s="8">
        <v>1</v>
      </c>
    </row>
    <row r="208" spans="2:15" ht="51.75" customHeight="1" x14ac:dyDescent="0.2">
      <c r="B208" s="7" t="s">
        <v>219</v>
      </c>
      <c r="C208" s="7" t="s">
        <v>200</v>
      </c>
      <c r="D208" s="7" t="s">
        <v>138</v>
      </c>
      <c r="E208" s="7" t="s">
        <v>139</v>
      </c>
      <c r="F208" s="85" t="s">
        <v>361</v>
      </c>
      <c r="G208" s="120" t="s">
        <v>184</v>
      </c>
      <c r="H208" s="120"/>
      <c r="I208" s="8" t="s">
        <v>8</v>
      </c>
      <c r="J208" s="89" t="s">
        <v>19</v>
      </c>
      <c r="K208" s="8">
        <v>1</v>
      </c>
      <c r="L208" s="8" t="s">
        <v>159</v>
      </c>
      <c r="M208" s="8" t="s">
        <v>159</v>
      </c>
      <c r="N208" s="8">
        <v>1</v>
      </c>
      <c r="O208" s="8" t="s">
        <v>159</v>
      </c>
    </row>
    <row r="209" spans="2:15" s="96" customFormat="1" ht="60.75" customHeight="1" x14ac:dyDescent="0.2">
      <c r="B209" s="82" t="s">
        <v>219</v>
      </c>
      <c r="C209" s="82" t="s">
        <v>273</v>
      </c>
      <c r="D209" s="98" t="s">
        <v>35</v>
      </c>
      <c r="E209" s="98" t="s">
        <v>36</v>
      </c>
      <c r="F209" s="99" t="s">
        <v>272</v>
      </c>
      <c r="G209" s="132" t="s">
        <v>288</v>
      </c>
      <c r="H209" s="132"/>
      <c r="I209" s="100" t="s">
        <v>25</v>
      </c>
      <c r="J209" s="99" t="s">
        <v>19</v>
      </c>
      <c r="K209" s="102">
        <v>1</v>
      </c>
      <c r="L209" s="102" t="s">
        <v>159</v>
      </c>
      <c r="M209" s="102">
        <v>0.45</v>
      </c>
      <c r="N209" s="102">
        <v>0.45</v>
      </c>
      <c r="O209" s="102">
        <v>0.1</v>
      </c>
    </row>
    <row r="210" spans="2:15" s="96" customFormat="1" ht="63.75" customHeight="1" x14ac:dyDescent="0.2">
      <c r="B210" s="82" t="s">
        <v>219</v>
      </c>
      <c r="C210" s="82" t="s">
        <v>273</v>
      </c>
      <c r="D210" s="98" t="s">
        <v>35</v>
      </c>
      <c r="E210" s="98" t="s">
        <v>36</v>
      </c>
      <c r="F210" s="99" t="s">
        <v>272</v>
      </c>
      <c r="G210" s="132" t="s">
        <v>286</v>
      </c>
      <c r="H210" s="132"/>
      <c r="I210" s="100" t="s">
        <v>25</v>
      </c>
      <c r="J210" s="99" t="s">
        <v>19</v>
      </c>
      <c r="K210" s="101">
        <v>33</v>
      </c>
      <c r="L210" s="101" t="s">
        <v>159</v>
      </c>
      <c r="M210" s="101">
        <v>10</v>
      </c>
      <c r="N210" s="101">
        <v>10</v>
      </c>
      <c r="O210" s="101">
        <v>13</v>
      </c>
    </row>
    <row r="211" spans="2:15" s="96" customFormat="1" ht="70.5" customHeight="1" x14ac:dyDescent="0.2">
      <c r="B211" s="82" t="s">
        <v>219</v>
      </c>
      <c r="C211" s="82" t="s">
        <v>273</v>
      </c>
      <c r="D211" s="98" t="s">
        <v>35</v>
      </c>
      <c r="E211" s="98" t="s">
        <v>36</v>
      </c>
      <c r="F211" s="99" t="s">
        <v>272</v>
      </c>
      <c r="G211" s="132" t="s">
        <v>287</v>
      </c>
      <c r="H211" s="132"/>
      <c r="I211" s="100" t="s">
        <v>25</v>
      </c>
      <c r="J211" s="99" t="s">
        <v>19</v>
      </c>
      <c r="K211" s="102">
        <f>SUM(M211:N211)</f>
        <v>1</v>
      </c>
      <c r="L211" s="102" t="s">
        <v>159</v>
      </c>
      <c r="M211" s="102">
        <v>0.66</v>
      </c>
      <c r="N211" s="102">
        <v>0.34</v>
      </c>
      <c r="O211" s="102" t="s">
        <v>159</v>
      </c>
    </row>
    <row r="212" spans="2:15" s="96" customFormat="1" ht="86.25" customHeight="1" x14ac:dyDescent="0.2">
      <c r="B212" s="82" t="s">
        <v>219</v>
      </c>
      <c r="C212" s="82" t="s">
        <v>273</v>
      </c>
      <c r="D212" s="98" t="s">
        <v>35</v>
      </c>
      <c r="E212" s="98" t="s">
        <v>36</v>
      </c>
      <c r="F212" s="99" t="s">
        <v>276</v>
      </c>
      <c r="G212" s="132" t="s">
        <v>293</v>
      </c>
      <c r="H212" s="132"/>
      <c r="I212" s="100" t="s">
        <v>25</v>
      </c>
      <c r="J212" s="99" t="s">
        <v>17</v>
      </c>
      <c r="K212" s="102">
        <v>1</v>
      </c>
      <c r="L212" s="102" t="s">
        <v>159</v>
      </c>
      <c r="M212" s="102" t="s">
        <v>159</v>
      </c>
      <c r="N212" s="102">
        <v>0.5</v>
      </c>
      <c r="O212" s="102">
        <v>0.5</v>
      </c>
    </row>
    <row r="213" spans="2:15" s="96" customFormat="1" ht="84" customHeight="1" x14ac:dyDescent="0.2">
      <c r="B213" s="82" t="s">
        <v>219</v>
      </c>
      <c r="C213" s="82" t="s">
        <v>273</v>
      </c>
      <c r="D213" s="98" t="s">
        <v>35</v>
      </c>
      <c r="E213" s="98" t="s">
        <v>36</v>
      </c>
      <c r="F213" s="99" t="s">
        <v>276</v>
      </c>
      <c r="G213" s="132" t="s">
        <v>294</v>
      </c>
      <c r="H213" s="132"/>
      <c r="I213" s="100" t="s">
        <v>25</v>
      </c>
      <c r="J213" s="99" t="s">
        <v>17</v>
      </c>
      <c r="K213" s="102">
        <v>0.2</v>
      </c>
      <c r="L213" s="102" t="s">
        <v>159</v>
      </c>
      <c r="M213" s="102" t="s">
        <v>159</v>
      </c>
      <c r="N213" s="102" t="s">
        <v>159</v>
      </c>
      <c r="O213" s="102">
        <v>0.2</v>
      </c>
    </row>
    <row r="214" spans="2:15" s="96" customFormat="1" ht="52.5" customHeight="1" x14ac:dyDescent="0.2">
      <c r="B214" s="82" t="s">
        <v>215</v>
      </c>
      <c r="C214" s="82" t="s">
        <v>273</v>
      </c>
      <c r="D214" s="98" t="s">
        <v>35</v>
      </c>
      <c r="E214" s="98" t="s">
        <v>36</v>
      </c>
      <c r="F214" s="99" t="s">
        <v>247</v>
      </c>
      <c r="G214" s="119" t="s">
        <v>275</v>
      </c>
      <c r="H214" s="119"/>
      <c r="I214" s="103" t="s">
        <v>25</v>
      </c>
      <c r="J214" s="104" t="s">
        <v>15</v>
      </c>
      <c r="K214" s="105">
        <v>1</v>
      </c>
      <c r="L214" s="103" t="s">
        <v>159</v>
      </c>
      <c r="M214" s="105">
        <v>0.35</v>
      </c>
      <c r="N214" s="105">
        <v>0.85</v>
      </c>
      <c r="O214" s="105">
        <v>1</v>
      </c>
    </row>
    <row r="215" spans="2:15" s="96" customFormat="1" ht="52.5" customHeight="1" x14ac:dyDescent="0.2">
      <c r="B215" s="82" t="s">
        <v>219</v>
      </c>
      <c r="C215" s="82" t="s">
        <v>273</v>
      </c>
      <c r="D215" s="98" t="s">
        <v>35</v>
      </c>
      <c r="E215" s="98" t="s">
        <v>36</v>
      </c>
      <c r="F215" s="104" t="s">
        <v>336</v>
      </c>
      <c r="G215" s="119" t="s">
        <v>271</v>
      </c>
      <c r="H215" s="119"/>
      <c r="I215" s="103" t="s">
        <v>25</v>
      </c>
      <c r="J215" s="104" t="s">
        <v>162</v>
      </c>
      <c r="K215" s="103">
        <f>SUM(M215:O215)</f>
        <v>1</v>
      </c>
      <c r="L215" s="103" t="s">
        <v>159</v>
      </c>
      <c r="M215" s="103">
        <v>1</v>
      </c>
      <c r="N215" s="103">
        <v>0</v>
      </c>
      <c r="O215" s="103">
        <v>0</v>
      </c>
    </row>
    <row r="216" spans="2:15" s="96" customFormat="1" ht="81.75" customHeight="1" x14ac:dyDescent="0.2">
      <c r="B216" s="82" t="s">
        <v>219</v>
      </c>
      <c r="C216" s="82" t="s">
        <v>273</v>
      </c>
      <c r="D216" s="98" t="s">
        <v>35</v>
      </c>
      <c r="E216" s="98" t="s">
        <v>36</v>
      </c>
      <c r="F216" s="104" t="s">
        <v>336</v>
      </c>
      <c r="G216" s="119" t="s">
        <v>269</v>
      </c>
      <c r="H216" s="119"/>
      <c r="I216" s="103" t="s">
        <v>25</v>
      </c>
      <c r="J216" s="104" t="s">
        <v>162</v>
      </c>
      <c r="K216" s="105">
        <f>SUM(M216:O216)</f>
        <v>1</v>
      </c>
      <c r="L216" s="106" t="s">
        <v>159</v>
      </c>
      <c r="M216" s="105">
        <v>0.3</v>
      </c>
      <c r="N216" s="105">
        <v>0.4</v>
      </c>
      <c r="O216" s="105">
        <v>0.3</v>
      </c>
    </row>
    <row r="217" spans="2:15" s="96" customFormat="1" ht="83.25" customHeight="1" x14ac:dyDescent="0.2">
      <c r="B217" s="82" t="s">
        <v>215</v>
      </c>
      <c r="C217" s="82" t="s">
        <v>273</v>
      </c>
      <c r="D217" s="98" t="s">
        <v>35</v>
      </c>
      <c r="E217" s="98" t="s">
        <v>36</v>
      </c>
      <c r="F217" s="104" t="s">
        <v>336</v>
      </c>
      <c r="G217" s="119" t="s">
        <v>289</v>
      </c>
      <c r="H217" s="119"/>
      <c r="I217" s="103" t="s">
        <v>25</v>
      </c>
      <c r="J217" s="104" t="s">
        <v>162</v>
      </c>
      <c r="K217" s="105">
        <v>1</v>
      </c>
      <c r="L217" s="106" t="s">
        <v>159</v>
      </c>
      <c r="M217" s="105">
        <v>1</v>
      </c>
      <c r="N217" s="105" t="s">
        <v>159</v>
      </c>
      <c r="O217" s="105" t="s">
        <v>159</v>
      </c>
    </row>
    <row r="218" spans="2:15" s="96" customFormat="1" ht="107.25" customHeight="1" x14ac:dyDescent="0.2">
      <c r="B218" s="82" t="s">
        <v>215</v>
      </c>
      <c r="C218" s="82" t="s">
        <v>273</v>
      </c>
      <c r="D218" s="98" t="s">
        <v>35</v>
      </c>
      <c r="E218" s="98" t="s">
        <v>36</v>
      </c>
      <c r="F218" s="104" t="s">
        <v>336</v>
      </c>
      <c r="G218" s="119" t="s">
        <v>290</v>
      </c>
      <c r="H218" s="119"/>
      <c r="I218" s="103" t="s">
        <v>25</v>
      </c>
      <c r="J218" s="104" t="s">
        <v>162</v>
      </c>
      <c r="K218" s="105">
        <v>1</v>
      </c>
      <c r="L218" s="106" t="s">
        <v>159</v>
      </c>
      <c r="M218" s="105">
        <v>1</v>
      </c>
      <c r="N218" s="106" t="s">
        <v>159</v>
      </c>
      <c r="O218" s="106" t="s">
        <v>159</v>
      </c>
    </row>
    <row r="219" spans="2:15" s="96" customFormat="1" ht="52.5" customHeight="1" x14ac:dyDescent="0.2">
      <c r="B219" s="82" t="s">
        <v>215</v>
      </c>
      <c r="C219" s="82" t="s">
        <v>273</v>
      </c>
      <c r="D219" s="98" t="s">
        <v>35</v>
      </c>
      <c r="E219" s="98" t="s">
        <v>36</v>
      </c>
      <c r="F219" s="104" t="s">
        <v>336</v>
      </c>
      <c r="G219" s="119" t="s">
        <v>285</v>
      </c>
      <c r="H219" s="119"/>
      <c r="I219" s="103" t="s">
        <v>25</v>
      </c>
      <c r="J219" s="104" t="s">
        <v>162</v>
      </c>
      <c r="K219" s="105">
        <v>0.25</v>
      </c>
      <c r="L219" s="106" t="s">
        <v>159</v>
      </c>
      <c r="M219" s="105">
        <v>0.05</v>
      </c>
      <c r="N219" s="105">
        <v>0.1</v>
      </c>
      <c r="O219" s="105">
        <v>0.1</v>
      </c>
    </row>
    <row r="220" spans="2:15" s="96" customFormat="1" ht="60" customHeight="1" x14ac:dyDescent="0.2">
      <c r="B220" s="82" t="s">
        <v>219</v>
      </c>
      <c r="C220" s="82" t="s">
        <v>273</v>
      </c>
      <c r="D220" s="98" t="s">
        <v>35</v>
      </c>
      <c r="E220" s="98" t="s">
        <v>36</v>
      </c>
      <c r="F220" s="104" t="s">
        <v>336</v>
      </c>
      <c r="G220" s="119" t="s">
        <v>270</v>
      </c>
      <c r="H220" s="119"/>
      <c r="I220" s="103" t="s">
        <v>25</v>
      </c>
      <c r="J220" s="104" t="s">
        <v>162</v>
      </c>
      <c r="K220" s="105">
        <f>SUM(M220:O220)</f>
        <v>1</v>
      </c>
      <c r="L220" s="106" t="s">
        <v>159</v>
      </c>
      <c r="M220" s="105">
        <v>0.3</v>
      </c>
      <c r="N220" s="105">
        <v>0.4</v>
      </c>
      <c r="O220" s="105">
        <v>0.3</v>
      </c>
    </row>
    <row r="221" spans="2:15" s="96" customFormat="1" ht="52.5" customHeight="1" x14ac:dyDescent="0.2">
      <c r="B221" s="82" t="s">
        <v>215</v>
      </c>
      <c r="C221" s="82" t="s">
        <v>273</v>
      </c>
      <c r="D221" s="98" t="s">
        <v>35</v>
      </c>
      <c r="E221" s="98" t="s">
        <v>36</v>
      </c>
      <c r="F221" s="104" t="s">
        <v>336</v>
      </c>
      <c r="G221" s="119" t="s">
        <v>291</v>
      </c>
      <c r="H221" s="119"/>
      <c r="I221" s="103" t="s">
        <v>25</v>
      </c>
      <c r="J221" s="104" t="s">
        <v>162</v>
      </c>
      <c r="K221" s="103">
        <f>SUM(M221:O221)</f>
        <v>15</v>
      </c>
      <c r="L221" s="103" t="s">
        <v>159</v>
      </c>
      <c r="M221" s="103">
        <v>4</v>
      </c>
      <c r="N221" s="103">
        <v>6</v>
      </c>
      <c r="O221" s="103">
        <v>5</v>
      </c>
    </row>
    <row r="222" spans="2:15" s="96" customFormat="1" ht="110.25" customHeight="1" x14ac:dyDescent="0.2">
      <c r="B222" s="82" t="s">
        <v>215</v>
      </c>
      <c r="C222" s="82" t="s">
        <v>273</v>
      </c>
      <c r="D222" s="98" t="s">
        <v>35</v>
      </c>
      <c r="E222" s="98" t="s">
        <v>36</v>
      </c>
      <c r="F222" s="104" t="s">
        <v>336</v>
      </c>
      <c r="G222" s="119" t="s">
        <v>292</v>
      </c>
      <c r="H222" s="119"/>
      <c r="I222" s="103" t="s">
        <v>25</v>
      </c>
      <c r="J222" s="104" t="s">
        <v>162</v>
      </c>
      <c r="K222" s="103">
        <v>1</v>
      </c>
      <c r="L222" s="103" t="s">
        <v>159</v>
      </c>
      <c r="M222" s="103">
        <v>1</v>
      </c>
      <c r="N222" s="103" t="s">
        <v>159</v>
      </c>
      <c r="O222" s="103" t="s">
        <v>159</v>
      </c>
    </row>
    <row r="223" spans="2:15" s="96" customFormat="1" ht="52.5" customHeight="1" x14ac:dyDescent="0.2">
      <c r="B223" s="82" t="s">
        <v>215</v>
      </c>
      <c r="C223" s="82" t="s">
        <v>273</v>
      </c>
      <c r="D223" s="98" t="s">
        <v>35</v>
      </c>
      <c r="E223" s="98" t="s">
        <v>36</v>
      </c>
      <c r="F223" s="99" t="s">
        <v>259</v>
      </c>
      <c r="G223" s="119" t="s">
        <v>314</v>
      </c>
      <c r="H223" s="119"/>
      <c r="I223" s="103" t="s">
        <v>8</v>
      </c>
      <c r="J223" s="104" t="s">
        <v>257</v>
      </c>
      <c r="K223" s="103">
        <f>SUM(L223:O223)</f>
        <v>10</v>
      </c>
      <c r="L223" s="103">
        <v>1</v>
      </c>
      <c r="M223" s="103">
        <v>0</v>
      </c>
      <c r="N223" s="103">
        <v>6</v>
      </c>
      <c r="O223" s="103">
        <v>3</v>
      </c>
    </row>
    <row r="224" spans="2:15" s="96" customFormat="1" ht="52.5" customHeight="1" x14ac:dyDescent="0.2">
      <c r="B224" s="82" t="s">
        <v>219</v>
      </c>
      <c r="C224" s="82" t="s">
        <v>273</v>
      </c>
      <c r="D224" s="98" t="s">
        <v>35</v>
      </c>
      <c r="E224" s="98" t="s">
        <v>36</v>
      </c>
      <c r="F224" s="99" t="s">
        <v>259</v>
      </c>
      <c r="G224" s="119" t="s">
        <v>260</v>
      </c>
      <c r="H224" s="119"/>
      <c r="I224" s="103" t="s">
        <v>25</v>
      </c>
      <c r="J224" s="104" t="s">
        <v>261</v>
      </c>
      <c r="K224" s="103">
        <f t="shared" ref="K224:K229" si="11">SUM(M224:O224)</f>
        <v>6</v>
      </c>
      <c r="L224" s="103" t="s">
        <v>159</v>
      </c>
      <c r="M224" s="103">
        <v>2</v>
      </c>
      <c r="N224" s="103">
        <v>2</v>
      </c>
      <c r="O224" s="103">
        <v>2</v>
      </c>
    </row>
    <row r="225" spans="2:15" s="96" customFormat="1" ht="90.75" customHeight="1" x14ac:dyDescent="0.2">
      <c r="B225" s="82" t="s">
        <v>219</v>
      </c>
      <c r="C225" s="82" t="s">
        <v>273</v>
      </c>
      <c r="D225" s="98" t="s">
        <v>35</v>
      </c>
      <c r="E225" s="98" t="s">
        <v>36</v>
      </c>
      <c r="F225" s="99" t="s">
        <v>259</v>
      </c>
      <c r="G225" s="119" t="s">
        <v>262</v>
      </c>
      <c r="H225" s="119"/>
      <c r="I225" s="103" t="s">
        <v>25</v>
      </c>
      <c r="J225" s="104" t="s">
        <v>261</v>
      </c>
      <c r="K225" s="105">
        <f t="shared" si="11"/>
        <v>1</v>
      </c>
      <c r="L225" s="106" t="s">
        <v>159</v>
      </c>
      <c r="M225" s="105">
        <v>0.3</v>
      </c>
      <c r="N225" s="106">
        <v>0.7</v>
      </c>
      <c r="O225" s="106" t="s">
        <v>159</v>
      </c>
    </row>
    <row r="226" spans="2:15" s="96" customFormat="1" ht="52.5" customHeight="1" x14ac:dyDescent="0.2">
      <c r="B226" s="82" t="s">
        <v>219</v>
      </c>
      <c r="C226" s="82" t="s">
        <v>273</v>
      </c>
      <c r="D226" s="98" t="s">
        <v>35</v>
      </c>
      <c r="E226" s="98" t="s">
        <v>36</v>
      </c>
      <c r="F226" s="99" t="s">
        <v>259</v>
      </c>
      <c r="G226" s="119" t="s">
        <v>295</v>
      </c>
      <c r="H226" s="119"/>
      <c r="I226" s="103" t="s">
        <v>25</v>
      </c>
      <c r="J226" s="104" t="s">
        <v>261</v>
      </c>
      <c r="K226" s="103">
        <f t="shared" si="11"/>
        <v>6</v>
      </c>
      <c r="L226" s="103" t="s">
        <v>159</v>
      </c>
      <c r="M226" s="103">
        <v>2</v>
      </c>
      <c r="N226" s="103">
        <v>2</v>
      </c>
      <c r="O226" s="103">
        <v>2</v>
      </c>
    </row>
    <row r="227" spans="2:15" s="96" customFormat="1" ht="78.75" customHeight="1" x14ac:dyDescent="0.2">
      <c r="B227" s="82" t="s">
        <v>219</v>
      </c>
      <c r="C227" s="82" t="s">
        <v>273</v>
      </c>
      <c r="D227" s="98" t="s">
        <v>35</v>
      </c>
      <c r="E227" s="98" t="s">
        <v>36</v>
      </c>
      <c r="F227" s="99" t="s">
        <v>259</v>
      </c>
      <c r="G227" s="119" t="s">
        <v>296</v>
      </c>
      <c r="H227" s="119"/>
      <c r="I227" s="103" t="s">
        <v>25</v>
      </c>
      <c r="J227" s="104" t="s">
        <v>257</v>
      </c>
      <c r="K227" s="105">
        <f t="shared" si="11"/>
        <v>1</v>
      </c>
      <c r="L227" s="106" t="s">
        <v>159</v>
      </c>
      <c r="M227" s="105">
        <v>0.5</v>
      </c>
      <c r="N227" s="105">
        <v>0.25</v>
      </c>
      <c r="O227" s="105">
        <v>0.25</v>
      </c>
    </row>
    <row r="228" spans="2:15" s="96" customFormat="1" ht="52.5" customHeight="1" x14ac:dyDescent="0.2">
      <c r="B228" s="82" t="s">
        <v>219</v>
      </c>
      <c r="C228" s="82" t="s">
        <v>273</v>
      </c>
      <c r="D228" s="98" t="s">
        <v>35</v>
      </c>
      <c r="E228" s="98" t="s">
        <v>36</v>
      </c>
      <c r="F228" s="99" t="s">
        <v>259</v>
      </c>
      <c r="G228" s="119" t="s">
        <v>274</v>
      </c>
      <c r="H228" s="119"/>
      <c r="I228" s="103" t="s">
        <v>25</v>
      </c>
      <c r="J228" s="104" t="s">
        <v>257</v>
      </c>
      <c r="K228" s="105">
        <f t="shared" si="11"/>
        <v>1</v>
      </c>
      <c r="L228" s="106" t="s">
        <v>159</v>
      </c>
      <c r="M228" s="105">
        <v>0.5</v>
      </c>
      <c r="N228" s="105">
        <v>0.4</v>
      </c>
      <c r="O228" s="105">
        <v>0.1</v>
      </c>
    </row>
    <row r="229" spans="2:15" s="96" customFormat="1" ht="52.5" customHeight="1" x14ac:dyDescent="0.2">
      <c r="B229" s="82" t="s">
        <v>219</v>
      </c>
      <c r="C229" s="82" t="s">
        <v>273</v>
      </c>
      <c r="D229" s="98" t="s">
        <v>35</v>
      </c>
      <c r="E229" s="98" t="s">
        <v>36</v>
      </c>
      <c r="F229" s="99" t="s">
        <v>259</v>
      </c>
      <c r="G229" s="119" t="s">
        <v>263</v>
      </c>
      <c r="H229" s="119"/>
      <c r="I229" s="103" t="s">
        <v>25</v>
      </c>
      <c r="J229" s="104" t="s">
        <v>257</v>
      </c>
      <c r="K229" s="103">
        <f t="shared" si="11"/>
        <v>8</v>
      </c>
      <c r="L229" s="103" t="s">
        <v>159</v>
      </c>
      <c r="M229" s="103">
        <v>3</v>
      </c>
      <c r="N229" s="103">
        <v>3</v>
      </c>
      <c r="O229" s="103">
        <v>2</v>
      </c>
    </row>
    <row r="230" spans="2:15" s="96" customFormat="1" ht="117" customHeight="1" x14ac:dyDescent="0.2">
      <c r="B230" s="82" t="s">
        <v>219</v>
      </c>
      <c r="C230" s="82" t="s">
        <v>273</v>
      </c>
      <c r="D230" s="98" t="s">
        <v>35</v>
      </c>
      <c r="E230" s="98" t="s">
        <v>36</v>
      </c>
      <c r="F230" s="99" t="s">
        <v>259</v>
      </c>
      <c r="G230" s="119" t="s">
        <v>280</v>
      </c>
      <c r="H230" s="119"/>
      <c r="I230" s="103" t="s">
        <v>25</v>
      </c>
      <c r="J230" s="104" t="s">
        <v>264</v>
      </c>
      <c r="K230" s="105">
        <f>SUM(M230:N230)</f>
        <v>1</v>
      </c>
      <c r="L230" s="106" t="s">
        <v>159</v>
      </c>
      <c r="M230" s="105">
        <v>0.7</v>
      </c>
      <c r="N230" s="105">
        <v>0.3</v>
      </c>
      <c r="O230" s="105" t="s">
        <v>159</v>
      </c>
    </row>
    <row r="231" spans="2:15" s="96" customFormat="1" ht="143.25" customHeight="1" x14ac:dyDescent="0.2">
      <c r="B231" s="82" t="s">
        <v>219</v>
      </c>
      <c r="C231" s="82" t="s">
        <v>273</v>
      </c>
      <c r="D231" s="98" t="s">
        <v>35</v>
      </c>
      <c r="E231" s="98" t="s">
        <v>36</v>
      </c>
      <c r="F231" s="99" t="s">
        <v>259</v>
      </c>
      <c r="G231" s="119" t="s">
        <v>284</v>
      </c>
      <c r="H231" s="119"/>
      <c r="I231" s="103" t="s">
        <v>25</v>
      </c>
      <c r="J231" s="104" t="s">
        <v>264</v>
      </c>
      <c r="K231" s="105">
        <f>SUM(M231:O231)</f>
        <v>1</v>
      </c>
      <c r="L231" s="106" t="s">
        <v>159</v>
      </c>
      <c r="M231" s="105">
        <v>0.05</v>
      </c>
      <c r="N231" s="105">
        <v>0.5</v>
      </c>
      <c r="O231" s="105">
        <v>0.45</v>
      </c>
    </row>
    <row r="232" spans="2:15" s="96" customFormat="1" ht="52.5" customHeight="1" x14ac:dyDescent="0.2">
      <c r="B232" s="82" t="s">
        <v>219</v>
      </c>
      <c r="C232" s="82" t="s">
        <v>273</v>
      </c>
      <c r="D232" s="98" t="s">
        <v>35</v>
      </c>
      <c r="E232" s="98" t="s">
        <v>36</v>
      </c>
      <c r="F232" s="99" t="s">
        <v>259</v>
      </c>
      <c r="G232" s="119" t="s">
        <v>278</v>
      </c>
      <c r="H232" s="119"/>
      <c r="I232" s="103" t="s">
        <v>25</v>
      </c>
      <c r="J232" s="104" t="s">
        <v>264</v>
      </c>
      <c r="K232" s="103">
        <f>SUM(M232:O232)</f>
        <v>3</v>
      </c>
      <c r="L232" s="103" t="s">
        <v>159</v>
      </c>
      <c r="M232" s="103">
        <v>1</v>
      </c>
      <c r="N232" s="103">
        <v>1</v>
      </c>
      <c r="O232" s="103">
        <v>1</v>
      </c>
    </row>
    <row r="233" spans="2:15" s="96" customFormat="1" ht="52.5" customHeight="1" x14ac:dyDescent="0.2">
      <c r="B233" s="82" t="s">
        <v>219</v>
      </c>
      <c r="C233" s="82" t="s">
        <v>273</v>
      </c>
      <c r="D233" s="98" t="s">
        <v>35</v>
      </c>
      <c r="E233" s="98" t="s">
        <v>36</v>
      </c>
      <c r="F233" s="99" t="s">
        <v>259</v>
      </c>
      <c r="G233" s="119" t="s">
        <v>279</v>
      </c>
      <c r="H233" s="119"/>
      <c r="I233" s="103" t="s">
        <v>25</v>
      </c>
      <c r="J233" s="104" t="s">
        <v>264</v>
      </c>
      <c r="K233" s="105">
        <v>1</v>
      </c>
      <c r="L233" s="105">
        <v>1</v>
      </c>
      <c r="M233" s="105">
        <v>1</v>
      </c>
      <c r="N233" s="105">
        <v>1</v>
      </c>
      <c r="O233" s="105">
        <v>1</v>
      </c>
    </row>
    <row r="234" spans="2:15" s="96" customFormat="1" ht="52.5" customHeight="1" x14ac:dyDescent="0.2">
      <c r="B234" s="82" t="s">
        <v>219</v>
      </c>
      <c r="C234" s="82" t="s">
        <v>273</v>
      </c>
      <c r="D234" s="98" t="s">
        <v>35</v>
      </c>
      <c r="E234" s="98" t="s">
        <v>36</v>
      </c>
      <c r="F234" s="99" t="s">
        <v>259</v>
      </c>
      <c r="G234" s="119" t="s">
        <v>282</v>
      </c>
      <c r="H234" s="119"/>
      <c r="I234" s="103" t="s">
        <v>25</v>
      </c>
      <c r="J234" s="104" t="s">
        <v>264</v>
      </c>
      <c r="K234" s="103">
        <f>+M234</f>
        <v>1</v>
      </c>
      <c r="L234" s="103" t="s">
        <v>159</v>
      </c>
      <c r="M234" s="103">
        <v>1</v>
      </c>
      <c r="N234" s="103" t="s">
        <v>159</v>
      </c>
      <c r="O234" s="103" t="s">
        <v>159</v>
      </c>
    </row>
    <row r="235" spans="2:15" s="96" customFormat="1" ht="62.25" customHeight="1" x14ac:dyDescent="0.2">
      <c r="B235" s="82" t="s">
        <v>219</v>
      </c>
      <c r="C235" s="82" t="s">
        <v>273</v>
      </c>
      <c r="D235" s="98" t="s">
        <v>35</v>
      </c>
      <c r="E235" s="98" t="s">
        <v>36</v>
      </c>
      <c r="F235" s="99" t="s">
        <v>259</v>
      </c>
      <c r="G235" s="119" t="s">
        <v>281</v>
      </c>
      <c r="H235" s="119"/>
      <c r="I235" s="103" t="s">
        <v>25</v>
      </c>
      <c r="J235" s="104" t="s">
        <v>264</v>
      </c>
      <c r="K235" s="105">
        <f>SUM(L235:O235)</f>
        <v>0.15</v>
      </c>
      <c r="L235" s="103" t="s">
        <v>159</v>
      </c>
      <c r="M235" s="105">
        <v>0.15</v>
      </c>
      <c r="N235" s="103" t="s">
        <v>159</v>
      </c>
      <c r="O235" s="103" t="s">
        <v>159</v>
      </c>
    </row>
    <row r="236" spans="2:15" s="96" customFormat="1" ht="86.25" customHeight="1" x14ac:dyDescent="0.2">
      <c r="B236" s="82" t="s">
        <v>226</v>
      </c>
      <c r="C236" s="82" t="s">
        <v>273</v>
      </c>
      <c r="D236" s="98" t="s">
        <v>35</v>
      </c>
      <c r="E236" s="98" t="s">
        <v>258</v>
      </c>
      <c r="F236" s="99" t="s">
        <v>259</v>
      </c>
      <c r="G236" s="119" t="s">
        <v>283</v>
      </c>
      <c r="H236" s="119"/>
      <c r="I236" s="103" t="s">
        <v>25</v>
      </c>
      <c r="J236" s="104" t="s">
        <v>264</v>
      </c>
      <c r="K236" s="103">
        <f>SUM(L236:O236)</f>
        <v>8</v>
      </c>
      <c r="L236" s="103" t="s">
        <v>159</v>
      </c>
      <c r="M236" s="103">
        <v>3</v>
      </c>
      <c r="N236" s="103">
        <v>3</v>
      </c>
      <c r="O236" s="103">
        <v>2</v>
      </c>
    </row>
    <row r="237" spans="2:15" s="96" customFormat="1" ht="76.5" customHeight="1" x14ac:dyDescent="0.2">
      <c r="B237" s="82" t="s">
        <v>226</v>
      </c>
      <c r="C237" s="82" t="s">
        <v>273</v>
      </c>
      <c r="D237" s="98" t="s">
        <v>35</v>
      </c>
      <c r="E237" s="98" t="s">
        <v>258</v>
      </c>
      <c r="F237" s="99" t="s">
        <v>259</v>
      </c>
      <c r="G237" s="119" t="s">
        <v>315</v>
      </c>
      <c r="H237" s="119"/>
      <c r="I237" s="103" t="s">
        <v>25</v>
      </c>
      <c r="J237" s="104" t="s">
        <v>265</v>
      </c>
      <c r="K237" s="105">
        <f>SUBTOTAL(9,M237:O237)</f>
        <v>1</v>
      </c>
      <c r="L237" s="106" t="s">
        <v>159</v>
      </c>
      <c r="M237" s="105">
        <v>0.5</v>
      </c>
      <c r="N237" s="105">
        <v>0.25</v>
      </c>
      <c r="O237" s="105">
        <v>0.25</v>
      </c>
    </row>
    <row r="238" spans="2:15" s="96" customFormat="1" ht="52.5" customHeight="1" x14ac:dyDescent="0.2">
      <c r="B238" s="82" t="s">
        <v>226</v>
      </c>
      <c r="C238" s="82" t="s">
        <v>273</v>
      </c>
      <c r="D238" s="98" t="s">
        <v>35</v>
      </c>
      <c r="E238" s="98" t="s">
        <v>258</v>
      </c>
      <c r="F238" s="99" t="s">
        <v>259</v>
      </c>
      <c r="G238" s="119" t="s">
        <v>316</v>
      </c>
      <c r="H238" s="119"/>
      <c r="I238" s="103" t="s">
        <v>25</v>
      </c>
      <c r="J238" s="104" t="s">
        <v>265</v>
      </c>
      <c r="K238" s="105">
        <f>SUM(M238:O238)</f>
        <v>1</v>
      </c>
      <c r="L238" s="106" t="s">
        <v>159</v>
      </c>
      <c r="M238" s="105">
        <v>0.2</v>
      </c>
      <c r="N238" s="105">
        <v>0.4</v>
      </c>
      <c r="O238" s="105">
        <v>0.4</v>
      </c>
    </row>
    <row r="239" spans="2:15" s="96" customFormat="1" ht="54" customHeight="1" x14ac:dyDescent="0.2">
      <c r="B239" s="82" t="s">
        <v>226</v>
      </c>
      <c r="C239" s="82" t="s">
        <v>273</v>
      </c>
      <c r="D239" s="98" t="s">
        <v>35</v>
      </c>
      <c r="E239" s="98" t="s">
        <v>258</v>
      </c>
      <c r="F239" s="99" t="s">
        <v>259</v>
      </c>
      <c r="G239" s="119" t="s">
        <v>301</v>
      </c>
      <c r="H239" s="119"/>
      <c r="I239" s="103" t="s">
        <v>25</v>
      </c>
      <c r="J239" s="104" t="s">
        <v>265</v>
      </c>
      <c r="K239" s="105">
        <f>SUM(M239:O239)</f>
        <v>1</v>
      </c>
      <c r="L239" s="106" t="s">
        <v>159</v>
      </c>
      <c r="M239" s="105">
        <v>0.4</v>
      </c>
      <c r="N239" s="105">
        <v>0.3</v>
      </c>
      <c r="O239" s="105">
        <v>0.3</v>
      </c>
    </row>
    <row r="240" spans="2:15" s="96" customFormat="1" ht="64.5" customHeight="1" x14ac:dyDescent="0.2">
      <c r="B240" s="82" t="s">
        <v>226</v>
      </c>
      <c r="C240" s="82" t="s">
        <v>273</v>
      </c>
      <c r="D240" s="98" t="s">
        <v>35</v>
      </c>
      <c r="E240" s="98" t="s">
        <v>258</v>
      </c>
      <c r="F240" s="99" t="s">
        <v>259</v>
      </c>
      <c r="G240" s="119" t="s">
        <v>302</v>
      </c>
      <c r="H240" s="119"/>
      <c r="I240" s="103" t="s">
        <v>25</v>
      </c>
      <c r="J240" s="104" t="s">
        <v>265</v>
      </c>
      <c r="K240" s="105">
        <f>SUM(M240:O240)</f>
        <v>1</v>
      </c>
      <c r="L240" s="106" t="s">
        <v>159</v>
      </c>
      <c r="M240" s="105">
        <v>1</v>
      </c>
      <c r="N240" s="105" t="s">
        <v>159</v>
      </c>
      <c r="O240" s="105" t="s">
        <v>159</v>
      </c>
    </row>
    <row r="241" spans="2:30" s="96" customFormat="1" ht="101.25" customHeight="1" x14ac:dyDescent="0.2">
      <c r="B241" s="82" t="s">
        <v>226</v>
      </c>
      <c r="C241" s="82" t="s">
        <v>273</v>
      </c>
      <c r="D241" s="98" t="s">
        <v>35</v>
      </c>
      <c r="E241" s="98" t="s">
        <v>258</v>
      </c>
      <c r="F241" s="99" t="s">
        <v>259</v>
      </c>
      <c r="G241" s="119" t="s">
        <v>303</v>
      </c>
      <c r="H241" s="119"/>
      <c r="I241" s="103" t="s">
        <v>25</v>
      </c>
      <c r="J241" s="104" t="s">
        <v>265</v>
      </c>
      <c r="K241" s="105">
        <v>1</v>
      </c>
      <c r="L241" s="106">
        <v>1</v>
      </c>
      <c r="M241" s="105">
        <v>1</v>
      </c>
      <c r="N241" s="105">
        <v>1</v>
      </c>
      <c r="O241" s="105">
        <v>1</v>
      </c>
    </row>
    <row r="242" spans="2:30" s="96" customFormat="1" ht="89.25" customHeight="1" x14ac:dyDescent="0.2">
      <c r="B242" s="82" t="s">
        <v>226</v>
      </c>
      <c r="C242" s="82" t="s">
        <v>273</v>
      </c>
      <c r="D242" s="98" t="s">
        <v>35</v>
      </c>
      <c r="E242" s="98" t="s">
        <v>258</v>
      </c>
      <c r="F242" s="99" t="s">
        <v>259</v>
      </c>
      <c r="G242" s="119" t="s">
        <v>304</v>
      </c>
      <c r="H242" s="119"/>
      <c r="I242" s="103" t="s">
        <v>25</v>
      </c>
      <c r="J242" s="104" t="s">
        <v>265</v>
      </c>
      <c r="K242" s="105">
        <v>1</v>
      </c>
      <c r="L242" s="106" t="s">
        <v>159</v>
      </c>
      <c r="M242" s="105" t="s">
        <v>159</v>
      </c>
      <c r="N242" s="105">
        <v>1</v>
      </c>
      <c r="O242" s="105" t="s">
        <v>159</v>
      </c>
    </row>
    <row r="243" spans="2:30" s="96" customFormat="1" ht="89.25" customHeight="1" x14ac:dyDescent="0.2">
      <c r="B243" s="82" t="s">
        <v>226</v>
      </c>
      <c r="C243" s="82" t="s">
        <v>273</v>
      </c>
      <c r="D243" s="98" t="s">
        <v>35</v>
      </c>
      <c r="E243" s="98" t="s">
        <v>258</v>
      </c>
      <c r="F243" s="99" t="s">
        <v>259</v>
      </c>
      <c r="G243" s="119" t="s">
        <v>305</v>
      </c>
      <c r="H243" s="119"/>
      <c r="I243" s="103" t="s">
        <v>25</v>
      </c>
      <c r="J243" s="104" t="s">
        <v>265</v>
      </c>
      <c r="K243" s="105">
        <v>1</v>
      </c>
      <c r="L243" s="106" t="s">
        <v>159</v>
      </c>
      <c r="M243" s="105">
        <v>1</v>
      </c>
      <c r="N243" s="105">
        <v>1</v>
      </c>
      <c r="O243" s="105">
        <v>1</v>
      </c>
    </row>
    <row r="244" spans="2:30" s="96" customFormat="1" ht="89.25" customHeight="1" x14ac:dyDescent="0.2">
      <c r="B244" s="82" t="s">
        <v>219</v>
      </c>
      <c r="C244" s="82" t="s">
        <v>273</v>
      </c>
      <c r="D244" s="98" t="s">
        <v>35</v>
      </c>
      <c r="E244" s="98" t="s">
        <v>258</v>
      </c>
      <c r="F244" s="99" t="s">
        <v>259</v>
      </c>
      <c r="G244" s="119" t="s">
        <v>297</v>
      </c>
      <c r="H244" s="119"/>
      <c r="I244" s="103" t="s">
        <v>25</v>
      </c>
      <c r="J244" s="104" t="s">
        <v>266</v>
      </c>
      <c r="K244" s="105">
        <f>SUM(M244:O244)</f>
        <v>1</v>
      </c>
      <c r="L244" s="106" t="s">
        <v>159</v>
      </c>
      <c r="M244" s="105">
        <v>0.05</v>
      </c>
      <c r="N244" s="105">
        <v>0.1</v>
      </c>
      <c r="O244" s="105">
        <v>0.85</v>
      </c>
    </row>
    <row r="245" spans="2:30" s="96" customFormat="1" ht="52.5" customHeight="1" x14ac:dyDescent="0.2">
      <c r="B245" s="82" t="s">
        <v>219</v>
      </c>
      <c r="C245" s="82" t="s">
        <v>273</v>
      </c>
      <c r="D245" s="98" t="s">
        <v>35</v>
      </c>
      <c r="E245" s="98" t="s">
        <v>258</v>
      </c>
      <c r="F245" s="99" t="s">
        <v>259</v>
      </c>
      <c r="G245" s="119" t="s">
        <v>306</v>
      </c>
      <c r="H245" s="119"/>
      <c r="I245" s="103" t="s">
        <v>25</v>
      </c>
      <c r="J245" s="104" t="s">
        <v>266</v>
      </c>
      <c r="K245" s="112">
        <f>SUM(L245:O245)</f>
        <v>40</v>
      </c>
      <c r="L245" s="106" t="s">
        <v>159</v>
      </c>
      <c r="M245" s="112">
        <v>10</v>
      </c>
      <c r="N245" s="112">
        <v>10</v>
      </c>
      <c r="O245" s="112">
        <v>20</v>
      </c>
      <c r="P245" s="96" t="s">
        <v>317</v>
      </c>
    </row>
    <row r="246" spans="2:30" s="96" customFormat="1" ht="52.5" customHeight="1" x14ac:dyDescent="0.2">
      <c r="B246" s="82" t="s">
        <v>219</v>
      </c>
      <c r="C246" s="82" t="s">
        <v>273</v>
      </c>
      <c r="D246" s="98" t="s">
        <v>35</v>
      </c>
      <c r="E246" s="98" t="s">
        <v>258</v>
      </c>
      <c r="F246" s="99" t="s">
        <v>259</v>
      </c>
      <c r="G246" s="119" t="s">
        <v>307</v>
      </c>
      <c r="H246" s="119"/>
      <c r="I246" s="103" t="s">
        <v>25</v>
      </c>
      <c r="J246" s="104" t="s">
        <v>266</v>
      </c>
      <c r="K246" s="103">
        <f>SUM(L246:O246)</f>
        <v>20</v>
      </c>
      <c r="L246" s="103" t="s">
        <v>159</v>
      </c>
      <c r="M246" s="103">
        <v>5</v>
      </c>
      <c r="N246" s="103">
        <v>10</v>
      </c>
      <c r="O246" s="103">
        <v>5</v>
      </c>
    </row>
    <row r="247" spans="2:30" s="96" customFormat="1" ht="85.5" customHeight="1" x14ac:dyDescent="0.2">
      <c r="B247" s="82" t="s">
        <v>219</v>
      </c>
      <c r="C247" s="82" t="s">
        <v>273</v>
      </c>
      <c r="D247" s="98" t="s">
        <v>35</v>
      </c>
      <c r="E247" s="98" t="s">
        <v>258</v>
      </c>
      <c r="F247" s="99" t="s">
        <v>259</v>
      </c>
      <c r="G247" s="119" t="s">
        <v>318</v>
      </c>
      <c r="H247" s="119"/>
      <c r="I247" s="103" t="s">
        <v>25</v>
      </c>
      <c r="J247" s="104" t="s">
        <v>266</v>
      </c>
      <c r="K247" s="105">
        <v>1</v>
      </c>
      <c r="L247" s="106" t="s">
        <v>159</v>
      </c>
      <c r="M247" s="105">
        <v>1</v>
      </c>
      <c r="N247" s="105">
        <v>1</v>
      </c>
      <c r="O247" s="105">
        <v>1</v>
      </c>
    </row>
    <row r="248" spans="2:30" s="96" customFormat="1" ht="85.5" customHeight="1" x14ac:dyDescent="0.2">
      <c r="B248" s="82" t="s">
        <v>215</v>
      </c>
      <c r="C248" s="82" t="s">
        <v>273</v>
      </c>
      <c r="D248" s="98" t="s">
        <v>35</v>
      </c>
      <c r="E248" s="98" t="s">
        <v>258</v>
      </c>
      <c r="F248" s="99" t="s">
        <v>277</v>
      </c>
      <c r="G248" s="119" t="s">
        <v>298</v>
      </c>
      <c r="H248" s="119"/>
      <c r="I248" s="103" t="s">
        <v>25</v>
      </c>
      <c r="J248" s="104" t="s">
        <v>267</v>
      </c>
      <c r="K248" s="103">
        <v>1</v>
      </c>
      <c r="L248" s="103" t="s">
        <v>159</v>
      </c>
      <c r="M248" s="103" t="s">
        <v>159</v>
      </c>
      <c r="N248" s="103">
        <v>1</v>
      </c>
      <c r="O248" s="103" t="s">
        <v>159</v>
      </c>
    </row>
    <row r="249" spans="2:30" s="96" customFormat="1" ht="85.5" customHeight="1" x14ac:dyDescent="0.2">
      <c r="B249" s="82" t="s">
        <v>219</v>
      </c>
      <c r="C249" s="82" t="s">
        <v>273</v>
      </c>
      <c r="D249" s="98" t="s">
        <v>35</v>
      </c>
      <c r="E249" s="98" t="s">
        <v>258</v>
      </c>
      <c r="F249" s="99" t="s">
        <v>259</v>
      </c>
      <c r="G249" s="119" t="s">
        <v>308</v>
      </c>
      <c r="H249" s="119"/>
      <c r="I249" s="103" t="s">
        <v>25</v>
      </c>
      <c r="J249" s="104" t="s">
        <v>268</v>
      </c>
      <c r="K249" s="105">
        <v>1</v>
      </c>
      <c r="L249" s="106" t="s">
        <v>159</v>
      </c>
      <c r="M249" s="105">
        <v>1</v>
      </c>
      <c r="N249" s="105">
        <v>1</v>
      </c>
      <c r="O249" s="105">
        <v>1</v>
      </c>
    </row>
    <row r="250" spans="2:30" s="96" customFormat="1" ht="117.75" customHeight="1" x14ac:dyDescent="0.2">
      <c r="B250" s="82" t="s">
        <v>219</v>
      </c>
      <c r="C250" s="82" t="s">
        <v>273</v>
      </c>
      <c r="D250" s="98" t="s">
        <v>35</v>
      </c>
      <c r="E250" s="98" t="s">
        <v>258</v>
      </c>
      <c r="F250" s="99" t="s">
        <v>259</v>
      </c>
      <c r="G250" s="119" t="s">
        <v>309</v>
      </c>
      <c r="H250" s="119"/>
      <c r="I250" s="103" t="s">
        <v>25</v>
      </c>
      <c r="J250" s="104" t="s">
        <v>268</v>
      </c>
      <c r="K250" s="103">
        <f>SUM(L250:O250)</f>
        <v>3</v>
      </c>
      <c r="L250" s="103" t="s">
        <v>159</v>
      </c>
      <c r="M250" s="103">
        <v>1</v>
      </c>
      <c r="N250" s="103">
        <v>1</v>
      </c>
      <c r="O250" s="103">
        <v>1</v>
      </c>
    </row>
    <row r="251" spans="2:30" s="96" customFormat="1" ht="63.75" customHeight="1" x14ac:dyDescent="0.2">
      <c r="B251" s="82" t="s">
        <v>219</v>
      </c>
      <c r="C251" s="82" t="s">
        <v>273</v>
      </c>
      <c r="D251" s="98" t="s">
        <v>35</v>
      </c>
      <c r="E251" s="98" t="s">
        <v>258</v>
      </c>
      <c r="F251" s="99" t="s">
        <v>259</v>
      </c>
      <c r="G251" s="119" t="s">
        <v>310</v>
      </c>
      <c r="H251" s="119"/>
      <c r="I251" s="103" t="s">
        <v>25</v>
      </c>
      <c r="J251" s="104" t="s">
        <v>268</v>
      </c>
      <c r="K251" s="103">
        <f>SUM(L251:O251)</f>
        <v>5</v>
      </c>
      <c r="L251" s="103" t="s">
        <v>159</v>
      </c>
      <c r="M251" s="103">
        <v>2</v>
      </c>
      <c r="N251" s="103">
        <v>2</v>
      </c>
      <c r="O251" s="103">
        <v>1</v>
      </c>
    </row>
    <row r="252" spans="2:30" s="96" customFormat="1" ht="72" customHeight="1" x14ac:dyDescent="0.2">
      <c r="B252" s="82" t="s">
        <v>219</v>
      </c>
      <c r="C252" s="82" t="s">
        <v>273</v>
      </c>
      <c r="D252" s="98" t="s">
        <v>35</v>
      </c>
      <c r="E252" s="98" t="s">
        <v>258</v>
      </c>
      <c r="F252" s="99" t="s">
        <v>259</v>
      </c>
      <c r="G252" s="119" t="s">
        <v>311</v>
      </c>
      <c r="H252" s="119"/>
      <c r="I252" s="103" t="s">
        <v>25</v>
      </c>
      <c r="J252" s="104" t="s">
        <v>268</v>
      </c>
      <c r="K252" s="103">
        <f>SUM(L252:O252)</f>
        <v>5</v>
      </c>
      <c r="L252" s="103" t="s">
        <v>159</v>
      </c>
      <c r="M252" s="103">
        <v>2</v>
      </c>
      <c r="N252" s="103">
        <v>2</v>
      </c>
      <c r="O252" s="103">
        <v>1</v>
      </c>
    </row>
    <row r="253" spans="2:30" s="118" customFormat="1" ht="72" customHeight="1" x14ac:dyDescent="0.2">
      <c r="B253" s="82" t="s">
        <v>219</v>
      </c>
      <c r="C253" s="82" t="s">
        <v>198</v>
      </c>
      <c r="D253" s="98" t="s">
        <v>35</v>
      </c>
      <c r="E253" s="98" t="s">
        <v>258</v>
      </c>
      <c r="F253" s="99" t="s">
        <v>336</v>
      </c>
      <c r="G253" s="119" t="s">
        <v>350</v>
      </c>
      <c r="H253" s="119"/>
      <c r="I253" s="103" t="s">
        <v>38</v>
      </c>
      <c r="J253" s="104" t="s">
        <v>162</v>
      </c>
      <c r="K253" s="103">
        <v>16</v>
      </c>
      <c r="L253" s="103" t="s">
        <v>337</v>
      </c>
      <c r="M253" s="103">
        <v>3</v>
      </c>
      <c r="N253" s="103">
        <v>16</v>
      </c>
      <c r="O253" s="103">
        <v>16</v>
      </c>
      <c r="P253" s="117"/>
      <c r="Q253" s="117"/>
      <c r="R253" s="117"/>
      <c r="S253" s="117"/>
      <c r="T253" s="117"/>
      <c r="U253" s="117"/>
      <c r="V253" s="117"/>
      <c r="W253" s="117"/>
      <c r="X253" s="117"/>
      <c r="Y253" s="117"/>
      <c r="Z253" s="117"/>
      <c r="AA253" s="117"/>
      <c r="AB253" s="117"/>
      <c r="AC253" s="117"/>
      <c r="AD253" s="117"/>
    </row>
    <row r="254" spans="2:30" ht="62.25" customHeight="1" x14ac:dyDescent="0.2">
      <c r="B254" s="82" t="s">
        <v>219</v>
      </c>
      <c r="C254" s="82" t="s">
        <v>273</v>
      </c>
      <c r="D254" s="115" t="s">
        <v>35</v>
      </c>
      <c r="E254" s="115" t="s">
        <v>36</v>
      </c>
      <c r="F254" s="116" t="s">
        <v>259</v>
      </c>
      <c r="G254" s="119" t="s">
        <v>334</v>
      </c>
      <c r="H254" s="119"/>
      <c r="I254" s="103" t="s">
        <v>25</v>
      </c>
      <c r="J254" s="104" t="s">
        <v>335</v>
      </c>
      <c r="K254" s="105">
        <v>1</v>
      </c>
      <c r="L254" s="103" t="s">
        <v>159</v>
      </c>
      <c r="M254" s="105">
        <v>0.3</v>
      </c>
      <c r="N254" s="105">
        <v>0.55000000000000004</v>
      </c>
      <c r="O254" s="105">
        <v>0.15</v>
      </c>
    </row>
    <row r="255" spans="2:30" ht="18.75" customHeight="1" x14ac:dyDescent="0.2">
      <c r="B255" s="93" t="s">
        <v>185</v>
      </c>
      <c r="D255" s="93"/>
      <c r="E255" s="93"/>
      <c r="F255" s="93"/>
      <c r="G255" s="94"/>
      <c r="H255" s="94"/>
      <c r="I255" s="95"/>
      <c r="J255" s="95"/>
      <c r="K255" s="93"/>
      <c r="L255" s="93"/>
      <c r="M255" s="93"/>
      <c r="N255" s="93"/>
      <c r="O255" s="93"/>
    </row>
  </sheetData>
  <autoFilter ref="A4:AD255">
    <filterColumn colId="6" showButton="0"/>
  </autoFilter>
  <customSheetViews>
    <customSheetView guid="{E7D7E319-07D3-4657-8281-8E9CC8AB81F4}" scale="90" showGridLines="0" filter="1" showAutoFilter="1" topLeftCell="D1">
      <selection activeCell="R2" sqref="P2:T2"/>
      <pageMargins left="0.27777777777777779" right="0.27777777777777779" top="0.27777777777777779" bottom="0.27777777777777779" header="0" footer="0"/>
      <pageSetup paperSize="9" firstPageNumber="0" fitToWidth="0" fitToHeight="0" pageOrder="overThenDown" orientation="portrait" horizontalDpi="300" verticalDpi="300" r:id="rId1"/>
      <headerFooter alignWithMargins="0"/>
      <autoFilter ref="A3:K207">
        <filterColumn colId="5" showButton="0"/>
        <filterColumn colId="8">
          <filters>
            <filter val="ÁREA DE TECNOLOGÍAS Y SISTEMAS DE INFORMACIÓN"/>
            <filter val="ÁREA FINANCIERA"/>
            <filter val="OFICINA DE PLANEACIÓN"/>
            <filter val="SECRETARÍA JURÍDICA"/>
            <filter val="SUBDIRECCIÓN GENERAL"/>
          </filters>
        </filterColumn>
      </autoFilter>
    </customSheetView>
    <customSheetView guid="{C0742460-9DC3-47D1-AB62-E1EDE2D943DD}" scale="90" showGridLines="0" filter="1" showAutoFilter="1" topLeftCell="A51">
      <selection activeCell="F57" sqref="F57:G57"/>
      <pageMargins left="0.27777777777777779" right="0.27777777777777779" top="0.27777777777777779" bottom="0.27777777777777779" header="0" footer="0"/>
      <pageSetup paperSize="9" firstPageNumber="0" fitToWidth="0" fitToHeight="0" pageOrder="overThenDown" orientation="portrait" horizontalDpi="300" verticalDpi="300" r:id="rId2"/>
      <headerFooter alignWithMargins="0"/>
      <autoFilter ref="A3:K207">
        <filterColumn colId="2">
          <filters>
            <filter val="EVALUACIÓN DE RESULTADOS"/>
          </filters>
        </filterColumn>
        <filterColumn colId="5" showButton="0"/>
      </autoFilter>
    </customSheetView>
    <customSheetView guid="{A5E9040F-B5BC-44A4-B173-1BE0B10F6DC3}" scale="90" showGridLines="0" showAutoFilter="1">
      <selection activeCell="O8" sqref="O8"/>
      <pageMargins left="0.27777777777777779" right="0.27777777777777779" top="0.27777777777777779" bottom="0.27777777777777779" header="0" footer="0"/>
      <pageSetup paperSize="9" firstPageNumber="0" fitToWidth="0" fitToHeight="0" pageOrder="overThenDown" orientation="portrait" horizontalDpi="300" verticalDpi="300" r:id="rId3"/>
      <headerFooter alignWithMargins="0"/>
      <autoFilter ref="A3:K207">
        <filterColumn colId="5" showButton="0"/>
      </autoFilter>
    </customSheetView>
    <customSheetView guid="{41437E70-DD6A-4446-A876-71F85A4E0519}" scale="90" showGridLines="0" showAutoFilter="1">
      <selection activeCell="O8" sqref="O8"/>
      <pageMargins left="0.27777777777777779" right="0.27777777777777779" top="0.27777777777777779" bottom="0.27777777777777779" header="0" footer="0"/>
      <pageSetup paperSize="9" firstPageNumber="0" fitToWidth="0" fitToHeight="0" pageOrder="overThenDown" orientation="portrait" horizontalDpi="300" verticalDpi="300" r:id="rId4"/>
      <headerFooter alignWithMargins="0"/>
      <autoFilter ref="A3:K207">
        <filterColumn colId="5" showButton="0"/>
      </autoFilter>
    </customSheetView>
    <customSheetView guid="{EB5E099D-0C64-4B89-98F6-3F0ABA69CBD5}" scale="90" showGridLines="0" showAutoFilter="1" topLeftCell="A3">
      <selection activeCell="F67" sqref="F67:G67"/>
      <pageMargins left="0.27777777777777779" right="0.27777777777777779" top="0.27777777777777779" bottom="0.27777777777777779" header="0" footer="0"/>
      <pageSetup paperSize="9" firstPageNumber="0" fitToWidth="0" fitToHeight="0" pageOrder="overThenDown" orientation="portrait" horizontalDpi="300" verticalDpi="300" r:id="rId5"/>
      <headerFooter alignWithMargins="0"/>
      <autoFilter ref="A3:K207">
        <filterColumn colId="5" showButton="0"/>
      </autoFilter>
    </customSheetView>
  </customSheetViews>
  <mergeCells count="255">
    <mergeCell ref="G254:H254"/>
    <mergeCell ref="G253:H253"/>
    <mergeCell ref="G218:H218"/>
    <mergeCell ref="G219:H219"/>
    <mergeCell ref="G220:H220"/>
    <mergeCell ref="G221:H221"/>
    <mergeCell ref="G222:H222"/>
    <mergeCell ref="G209:H209"/>
    <mergeCell ref="G210:H210"/>
    <mergeCell ref="G211:H211"/>
    <mergeCell ref="G212:H212"/>
    <mergeCell ref="G213:H213"/>
    <mergeCell ref="G214:H214"/>
    <mergeCell ref="G215:H215"/>
    <mergeCell ref="G216:H216"/>
    <mergeCell ref="G217:H217"/>
    <mergeCell ref="G232:H232"/>
    <mergeCell ref="G233:H233"/>
    <mergeCell ref="G234:H234"/>
    <mergeCell ref="G235:H235"/>
    <mergeCell ref="G236:H236"/>
    <mergeCell ref="G237:H237"/>
    <mergeCell ref="G238:H238"/>
    <mergeCell ref="G239:H239"/>
    <mergeCell ref="G207:H207"/>
    <mergeCell ref="G208:H208"/>
    <mergeCell ref="G205:H205"/>
    <mergeCell ref="G130:H130"/>
    <mergeCell ref="G131:H131"/>
    <mergeCell ref="G132:H132"/>
    <mergeCell ref="G133:H133"/>
    <mergeCell ref="G134:H134"/>
    <mergeCell ref="G136:H136"/>
    <mergeCell ref="G135:H135"/>
    <mergeCell ref="G201:H201"/>
    <mergeCell ref="G202:H202"/>
    <mergeCell ref="G183:H183"/>
    <mergeCell ref="G184:H184"/>
    <mergeCell ref="G185:H185"/>
    <mergeCell ref="G179:H179"/>
    <mergeCell ref="G203:H203"/>
    <mergeCell ref="G204:H204"/>
    <mergeCell ref="G198:H198"/>
    <mergeCell ref="G189:H189"/>
    <mergeCell ref="G190:H190"/>
    <mergeCell ref="G186:H186"/>
    <mergeCell ref="G187:H187"/>
    <mergeCell ref="G188:H188"/>
    <mergeCell ref="G206:H206"/>
    <mergeCell ref="G195:H195"/>
    <mergeCell ref="G196:H196"/>
    <mergeCell ref="G197:H197"/>
    <mergeCell ref="G191:H191"/>
    <mergeCell ref="G199:H199"/>
    <mergeCell ref="G200:H200"/>
    <mergeCell ref="G192:H192"/>
    <mergeCell ref="G193:H193"/>
    <mergeCell ref="G194:H194"/>
    <mergeCell ref="G164:H164"/>
    <mergeCell ref="G158:H158"/>
    <mergeCell ref="G166:H166"/>
    <mergeCell ref="G177:H177"/>
    <mergeCell ref="G178:H178"/>
    <mergeCell ref="G172:H172"/>
    <mergeCell ref="G180:H180"/>
    <mergeCell ref="G181:H181"/>
    <mergeCell ref="G182:H182"/>
    <mergeCell ref="G170:H170"/>
    <mergeCell ref="G165:H165"/>
    <mergeCell ref="G173:H173"/>
    <mergeCell ref="G174:H174"/>
    <mergeCell ref="G175:H175"/>
    <mergeCell ref="G176:H176"/>
    <mergeCell ref="G171:H171"/>
    <mergeCell ref="G168:H168"/>
    <mergeCell ref="G169:H169"/>
    <mergeCell ref="G167:H167"/>
    <mergeCell ref="G148:H148"/>
    <mergeCell ref="G144:H144"/>
    <mergeCell ref="G163:H163"/>
    <mergeCell ref="G152:H152"/>
    <mergeCell ref="G153:H153"/>
    <mergeCell ref="G154:H154"/>
    <mergeCell ref="G155:H155"/>
    <mergeCell ref="G151:H151"/>
    <mergeCell ref="G149:H149"/>
    <mergeCell ref="G150:H150"/>
    <mergeCell ref="G159:H159"/>
    <mergeCell ref="G160:H160"/>
    <mergeCell ref="G162:H162"/>
    <mergeCell ref="G161:H161"/>
    <mergeCell ref="G156:H156"/>
    <mergeCell ref="G157:H157"/>
    <mergeCell ref="G129:H129"/>
    <mergeCell ref="G118:H118"/>
    <mergeCell ref="G126:H126"/>
    <mergeCell ref="G120:H120"/>
    <mergeCell ref="G128:H128"/>
    <mergeCell ref="G145:H145"/>
    <mergeCell ref="G146:H146"/>
    <mergeCell ref="G147:H147"/>
    <mergeCell ref="G138:H138"/>
    <mergeCell ref="G139:H139"/>
    <mergeCell ref="G140:H140"/>
    <mergeCell ref="G141:H141"/>
    <mergeCell ref="G142:H142"/>
    <mergeCell ref="G143:H143"/>
    <mergeCell ref="G137:H137"/>
    <mergeCell ref="G125:H125"/>
    <mergeCell ref="G121:H121"/>
    <mergeCell ref="G122:H122"/>
    <mergeCell ref="G123:H123"/>
    <mergeCell ref="G119:H119"/>
    <mergeCell ref="G127:H127"/>
    <mergeCell ref="G91:H91"/>
    <mergeCell ref="G97:H97"/>
    <mergeCell ref="G93:H93"/>
    <mergeCell ref="G84:H84"/>
    <mergeCell ref="G85:H85"/>
    <mergeCell ref="G87:H87"/>
    <mergeCell ref="G88:H88"/>
    <mergeCell ref="G89:H89"/>
    <mergeCell ref="G124:H124"/>
    <mergeCell ref="G98:H98"/>
    <mergeCell ref="G106:H106"/>
    <mergeCell ref="G107:H107"/>
    <mergeCell ref="G108:H108"/>
    <mergeCell ref="G109:H109"/>
    <mergeCell ref="G110:H110"/>
    <mergeCell ref="G105:H105"/>
    <mergeCell ref="G99:H99"/>
    <mergeCell ref="G100:H100"/>
    <mergeCell ref="G101:H101"/>
    <mergeCell ref="G102:H102"/>
    <mergeCell ref="G103:H103"/>
    <mergeCell ref="G104:H104"/>
    <mergeCell ref="G113:H113"/>
    <mergeCell ref="G114:H114"/>
    <mergeCell ref="G115:H115"/>
    <mergeCell ref="G116:H116"/>
    <mergeCell ref="G117:H117"/>
    <mergeCell ref="G16:H16"/>
    <mergeCell ref="G17:H17"/>
    <mergeCell ref="G12:H12"/>
    <mergeCell ref="G13:H13"/>
    <mergeCell ref="G14:H14"/>
    <mergeCell ref="G111:H111"/>
    <mergeCell ref="G24:H24"/>
    <mergeCell ref="G25:H25"/>
    <mergeCell ref="G21:H21"/>
    <mergeCell ref="G22:H22"/>
    <mergeCell ref="G23:H23"/>
    <mergeCell ref="G69:H69"/>
    <mergeCell ref="G56:H56"/>
    <mergeCell ref="G112:H112"/>
    <mergeCell ref="G92:H92"/>
    <mergeCell ref="G94:H94"/>
    <mergeCell ref="G95:H95"/>
    <mergeCell ref="G96:H96"/>
    <mergeCell ref="G90:H90"/>
    <mergeCell ref="G86:H86"/>
    <mergeCell ref="G82:H82"/>
    <mergeCell ref="G83:H83"/>
    <mergeCell ref="G79:H79"/>
    <mergeCell ref="G72:H72"/>
    <mergeCell ref="G73:H73"/>
    <mergeCell ref="G74:H74"/>
    <mergeCell ref="G68:H68"/>
    <mergeCell ref="G70:H70"/>
    <mergeCell ref="G71:H71"/>
    <mergeCell ref="G78:H78"/>
    <mergeCell ref="G80:H80"/>
    <mergeCell ref="G81:H81"/>
    <mergeCell ref="G62:H62"/>
    <mergeCell ref="G63:H63"/>
    <mergeCell ref="G58:H58"/>
    <mergeCell ref="G75:H75"/>
    <mergeCell ref="G76:H76"/>
    <mergeCell ref="G77:H77"/>
    <mergeCell ref="G64:H64"/>
    <mergeCell ref="G66:H66"/>
    <mergeCell ref="G67:H67"/>
    <mergeCell ref="G65:H65"/>
    <mergeCell ref="G43:H43"/>
    <mergeCell ref="G44:H44"/>
    <mergeCell ref="G45:H45"/>
    <mergeCell ref="G46:H46"/>
    <mergeCell ref="G35:H35"/>
    <mergeCell ref="G36:H36"/>
    <mergeCell ref="G37:H37"/>
    <mergeCell ref="G38:H38"/>
    <mergeCell ref="G39:H39"/>
    <mergeCell ref="G40:H40"/>
    <mergeCell ref="E3:L3"/>
    <mergeCell ref="M3:O3"/>
    <mergeCell ref="G30:H30"/>
    <mergeCell ref="G31:H31"/>
    <mergeCell ref="G32:H32"/>
    <mergeCell ref="G33:H33"/>
    <mergeCell ref="G34:H34"/>
    <mergeCell ref="G8:H8"/>
    <mergeCell ref="E2:M2"/>
    <mergeCell ref="N2:O2"/>
    <mergeCell ref="G26:H26"/>
    <mergeCell ref="G27:H27"/>
    <mergeCell ref="G28:H28"/>
    <mergeCell ref="G29:H29"/>
    <mergeCell ref="G18:H18"/>
    <mergeCell ref="G19:H19"/>
    <mergeCell ref="G20:H20"/>
    <mergeCell ref="G15:H15"/>
    <mergeCell ref="G4:H4"/>
    <mergeCell ref="G9:H9"/>
    <mergeCell ref="G10:H10"/>
    <mergeCell ref="G11:H11"/>
    <mergeCell ref="G5:H5"/>
    <mergeCell ref="G6:H6"/>
    <mergeCell ref="G7:H7"/>
    <mergeCell ref="G223:H223"/>
    <mergeCell ref="G224:H224"/>
    <mergeCell ref="G225:H225"/>
    <mergeCell ref="G226:H226"/>
    <mergeCell ref="G227:H227"/>
    <mergeCell ref="G228:H228"/>
    <mergeCell ref="G229:H229"/>
    <mergeCell ref="G230:H230"/>
    <mergeCell ref="G54:H54"/>
    <mergeCell ref="G55:H55"/>
    <mergeCell ref="G57:H57"/>
    <mergeCell ref="G59:H59"/>
    <mergeCell ref="G60:H60"/>
    <mergeCell ref="G61:H61"/>
    <mergeCell ref="G48:H48"/>
    <mergeCell ref="G49:H49"/>
    <mergeCell ref="G50:H50"/>
    <mergeCell ref="G51:H51"/>
    <mergeCell ref="G52:H52"/>
    <mergeCell ref="G53:H53"/>
    <mergeCell ref="G47:H47"/>
    <mergeCell ref="G41:H41"/>
    <mergeCell ref="G42:H42"/>
    <mergeCell ref="G231:H231"/>
    <mergeCell ref="G243:H243"/>
    <mergeCell ref="G250:H250"/>
    <mergeCell ref="G251:H251"/>
    <mergeCell ref="G252:H252"/>
    <mergeCell ref="G240:H240"/>
    <mergeCell ref="G241:H241"/>
    <mergeCell ref="G242:H242"/>
    <mergeCell ref="G244:H244"/>
    <mergeCell ref="G245:H245"/>
    <mergeCell ref="G246:H246"/>
    <mergeCell ref="G247:H247"/>
    <mergeCell ref="G248:H248"/>
    <mergeCell ref="G249:H249"/>
  </mergeCells>
  <dataValidations count="3">
    <dataValidation type="list" allowBlank="1" showInputMessage="1" showErrorMessage="1" sqref="B120:B125 B5:B117 B128:B252">
      <formula1>INDIRECT(XER5)</formula1>
    </dataValidation>
    <dataValidation type="list" allowBlank="1" showInputMessage="1" showErrorMessage="1" sqref="B118:B119 B126:B127">
      <formula1>INDIRECT(XER119)</formula1>
    </dataValidation>
    <dataValidation type="list" allowBlank="1" showInputMessage="1" showErrorMessage="1" sqref="B253:B254">
      <formula1>INDIRECT(XEQ253)</formula1>
    </dataValidation>
  </dataValidations>
  <pageMargins left="0.19685039370078741" right="0.19685039370078741" top="0.27559055118110237" bottom="0.27559055118110237" header="0" footer="0"/>
  <pageSetup paperSize="9" scale="70" firstPageNumber="0" fitToWidth="0" fitToHeight="0" pageOrder="overThenDown" orientation="landscape" horizontalDpi="300" verticalDpi="300" r:id="rId6"/>
  <headerFooter alignWithMargins="0">
    <oddFooter>&amp;C&amp;"-,Normal"&amp;8&amp;P/&amp;N</oddFooter>
  </headerFooter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9"/>
  <sheetViews>
    <sheetView showGridLines="0" zoomScale="120" zoomScaleNormal="120" workbookViewId="0">
      <selection activeCell="B11" sqref="B11"/>
    </sheetView>
  </sheetViews>
  <sheetFormatPr baseColWidth="10" defaultRowHeight="12.75" x14ac:dyDescent="0.2"/>
  <cols>
    <col min="2" max="17" width="20.7109375" customWidth="1"/>
  </cols>
  <sheetData>
    <row r="2" spans="2:17" ht="51.75" thickBot="1" x14ac:dyDescent="0.25">
      <c r="B2" s="43" t="s">
        <v>194</v>
      </c>
      <c r="C2" s="43" t="s">
        <v>195</v>
      </c>
      <c r="D2" s="43" t="s">
        <v>196</v>
      </c>
      <c r="E2" s="43" t="s">
        <v>197</v>
      </c>
      <c r="F2" s="43" t="s">
        <v>198</v>
      </c>
      <c r="G2" s="43" t="s">
        <v>199</v>
      </c>
      <c r="H2" s="43" t="s">
        <v>200</v>
      </c>
      <c r="I2" s="43" t="s">
        <v>201</v>
      </c>
      <c r="J2" s="43" t="s">
        <v>202</v>
      </c>
      <c r="K2" s="43" t="s">
        <v>233</v>
      </c>
      <c r="L2" s="43" t="s">
        <v>203</v>
      </c>
      <c r="M2" s="43" t="s">
        <v>232</v>
      </c>
      <c r="N2" s="43" t="s">
        <v>204</v>
      </c>
      <c r="O2" s="43" t="s">
        <v>205</v>
      </c>
      <c r="P2" s="43" t="s">
        <v>206</v>
      </c>
      <c r="Q2" s="43" t="s">
        <v>207</v>
      </c>
    </row>
    <row r="3" spans="2:17" ht="24.75" thickBot="1" x14ac:dyDescent="0.25">
      <c r="B3" s="67" t="s">
        <v>195</v>
      </c>
      <c r="C3" s="49" t="s">
        <v>208</v>
      </c>
      <c r="D3" s="67" t="s">
        <v>209</v>
      </c>
      <c r="E3" s="49" t="s">
        <v>210</v>
      </c>
      <c r="F3" s="44" t="s">
        <v>209</v>
      </c>
      <c r="G3" s="67" t="s">
        <v>209</v>
      </c>
      <c r="H3" s="49" t="s">
        <v>211</v>
      </c>
      <c r="I3" s="44" t="s">
        <v>211</v>
      </c>
      <c r="J3" s="67" t="s">
        <v>209</v>
      </c>
      <c r="K3" s="69" t="s">
        <v>209</v>
      </c>
      <c r="L3" s="67" t="s">
        <v>212</v>
      </c>
      <c r="M3" s="67" t="s">
        <v>212</v>
      </c>
      <c r="N3" s="49" t="s">
        <v>213</v>
      </c>
      <c r="O3" s="44" t="s">
        <v>209</v>
      </c>
      <c r="P3" s="44" t="s">
        <v>209</v>
      </c>
      <c r="Q3" s="67" t="s">
        <v>209</v>
      </c>
    </row>
    <row r="4" spans="2:17" ht="24.75" thickBot="1" x14ac:dyDescent="0.25">
      <c r="B4" s="78" t="s">
        <v>196</v>
      </c>
      <c r="C4" s="50" t="s">
        <v>214</v>
      </c>
      <c r="D4" s="68" t="s">
        <v>214</v>
      </c>
      <c r="E4" s="50" t="s">
        <v>213</v>
      </c>
      <c r="F4" s="45" t="s">
        <v>215</v>
      </c>
      <c r="G4" s="68" t="s">
        <v>214</v>
      </c>
      <c r="H4" s="50" t="s">
        <v>216</v>
      </c>
      <c r="I4" s="45" t="s">
        <v>216</v>
      </c>
      <c r="J4" s="68" t="s">
        <v>214</v>
      </c>
      <c r="K4" s="70" t="s">
        <v>214</v>
      </c>
      <c r="L4" s="68" t="s">
        <v>216</v>
      </c>
      <c r="M4" s="68" t="s">
        <v>216</v>
      </c>
      <c r="N4" s="50" t="s">
        <v>217</v>
      </c>
      <c r="O4" s="45" t="s">
        <v>214</v>
      </c>
      <c r="P4" s="45" t="s">
        <v>214</v>
      </c>
      <c r="Q4" s="68" t="s">
        <v>214</v>
      </c>
    </row>
    <row r="5" spans="2:17" ht="24.75" thickBot="1" x14ac:dyDescent="0.25">
      <c r="B5" s="78" t="s">
        <v>197</v>
      </c>
      <c r="C5" s="50" t="s">
        <v>210</v>
      </c>
      <c r="D5" s="68" t="s">
        <v>210</v>
      </c>
      <c r="E5" s="50" t="s">
        <v>218</v>
      </c>
      <c r="F5" s="45" t="s">
        <v>219</v>
      </c>
      <c r="G5" s="68" t="s">
        <v>220</v>
      </c>
      <c r="H5" s="50" t="s">
        <v>221</v>
      </c>
      <c r="I5" s="45" t="s">
        <v>221</v>
      </c>
      <c r="J5" s="68" t="s">
        <v>210</v>
      </c>
      <c r="K5" s="70" t="s">
        <v>210</v>
      </c>
      <c r="L5" s="68" t="s">
        <v>213</v>
      </c>
      <c r="M5" s="68" t="s">
        <v>213</v>
      </c>
      <c r="N5" s="74" t="s">
        <v>222</v>
      </c>
      <c r="O5" s="45" t="s">
        <v>210</v>
      </c>
      <c r="P5" s="45" t="s">
        <v>210</v>
      </c>
      <c r="Q5" s="68" t="s">
        <v>210</v>
      </c>
    </row>
    <row r="6" spans="2:17" ht="24.75" thickBot="1" x14ac:dyDescent="0.25">
      <c r="B6" s="78" t="s">
        <v>198</v>
      </c>
      <c r="C6" s="50" t="s">
        <v>223</v>
      </c>
      <c r="D6" s="68" t="s">
        <v>223</v>
      </c>
      <c r="E6" s="74" t="s">
        <v>217</v>
      </c>
      <c r="F6" s="46" t="s">
        <v>224</v>
      </c>
      <c r="G6" s="68" t="s">
        <v>211</v>
      </c>
      <c r="H6" s="50" t="s">
        <v>217</v>
      </c>
      <c r="I6" s="45" t="s">
        <v>215</v>
      </c>
      <c r="J6" s="68" t="s">
        <v>212</v>
      </c>
      <c r="K6" s="70" t="s">
        <v>212</v>
      </c>
      <c r="L6" s="68" t="s">
        <v>218</v>
      </c>
      <c r="M6" s="68" t="s">
        <v>219</v>
      </c>
      <c r="N6" s="47"/>
      <c r="O6" s="45" t="s">
        <v>212</v>
      </c>
      <c r="P6" s="45" t="s">
        <v>212</v>
      </c>
      <c r="Q6" s="68" t="s">
        <v>212</v>
      </c>
    </row>
    <row r="7" spans="2:17" ht="24.75" thickBot="1" x14ac:dyDescent="0.25">
      <c r="B7" s="78" t="s">
        <v>199</v>
      </c>
      <c r="C7" s="50" t="s">
        <v>225</v>
      </c>
      <c r="D7" s="68" t="s">
        <v>225</v>
      </c>
      <c r="E7" s="47"/>
      <c r="F7" s="50"/>
      <c r="G7" s="68" t="s">
        <v>226</v>
      </c>
      <c r="H7" s="50" t="s">
        <v>219</v>
      </c>
      <c r="I7" s="45" t="s">
        <v>218</v>
      </c>
      <c r="J7" s="68" t="s">
        <v>226</v>
      </c>
      <c r="K7" s="70" t="s">
        <v>226</v>
      </c>
      <c r="L7" s="73" t="s">
        <v>224</v>
      </c>
      <c r="M7" s="73" t="s">
        <v>224</v>
      </c>
      <c r="N7" s="47"/>
      <c r="O7" s="45" t="s">
        <v>226</v>
      </c>
      <c r="P7" s="45" t="s">
        <v>226</v>
      </c>
      <c r="Q7" s="68" t="s">
        <v>226</v>
      </c>
    </row>
    <row r="8" spans="2:17" ht="24.75" thickBot="1" x14ac:dyDescent="0.25">
      <c r="B8" s="78" t="s">
        <v>200</v>
      </c>
      <c r="C8" s="50" t="s">
        <v>216</v>
      </c>
      <c r="D8" s="68" t="s">
        <v>216</v>
      </c>
      <c r="E8" s="47"/>
      <c r="F8" s="50"/>
      <c r="G8" s="68" t="s">
        <v>216</v>
      </c>
      <c r="H8" s="74" t="s">
        <v>224</v>
      </c>
      <c r="I8" s="45" t="s">
        <v>219</v>
      </c>
      <c r="J8" s="68" t="s">
        <v>216</v>
      </c>
      <c r="K8" s="70" t="s">
        <v>216</v>
      </c>
      <c r="L8" s="50"/>
      <c r="M8" s="47"/>
      <c r="N8" s="47"/>
      <c r="O8" s="45" t="s">
        <v>227</v>
      </c>
      <c r="P8" s="45" t="s">
        <v>227</v>
      </c>
      <c r="Q8" s="68" t="s">
        <v>227</v>
      </c>
    </row>
    <row r="9" spans="2:17" ht="24.75" thickBot="1" x14ac:dyDescent="0.25">
      <c r="B9" s="78" t="s">
        <v>201</v>
      </c>
      <c r="C9" s="50" t="s">
        <v>213</v>
      </c>
      <c r="D9" s="68" t="s">
        <v>213</v>
      </c>
      <c r="E9" s="47"/>
      <c r="F9" s="50"/>
      <c r="G9" s="68" t="s">
        <v>221</v>
      </c>
      <c r="H9" s="48"/>
      <c r="I9" s="46" t="s">
        <v>224</v>
      </c>
      <c r="J9" s="68" t="s">
        <v>213</v>
      </c>
      <c r="K9" s="70" t="s">
        <v>213</v>
      </c>
      <c r="L9" s="50"/>
      <c r="M9" s="47"/>
      <c r="N9" s="47"/>
      <c r="O9" s="45" t="s">
        <v>225</v>
      </c>
      <c r="P9" s="45" t="s">
        <v>225</v>
      </c>
      <c r="Q9" s="68" t="s">
        <v>225</v>
      </c>
    </row>
    <row r="10" spans="2:17" ht="24.75" thickBot="1" x14ac:dyDescent="0.25">
      <c r="B10" s="78" t="s">
        <v>202</v>
      </c>
      <c r="C10" s="50" t="s">
        <v>218</v>
      </c>
      <c r="D10" s="68" t="s">
        <v>218</v>
      </c>
      <c r="E10" s="47"/>
      <c r="F10" s="50"/>
      <c r="G10" s="68" t="s">
        <v>215</v>
      </c>
      <c r="H10" s="48"/>
      <c r="I10" s="50"/>
      <c r="J10" s="68" t="s">
        <v>215</v>
      </c>
      <c r="K10" s="70" t="s">
        <v>215</v>
      </c>
      <c r="L10" s="50"/>
      <c r="M10" s="48"/>
      <c r="N10" s="47"/>
      <c r="O10" s="45" t="s">
        <v>216</v>
      </c>
      <c r="P10" s="45" t="s">
        <v>216</v>
      </c>
      <c r="Q10" s="68" t="s">
        <v>216</v>
      </c>
    </row>
    <row r="11" spans="2:17" ht="36.75" thickBot="1" x14ac:dyDescent="0.25">
      <c r="B11" s="78" t="s">
        <v>233</v>
      </c>
      <c r="C11" s="50" t="s">
        <v>228</v>
      </c>
      <c r="D11" s="68" t="s">
        <v>228</v>
      </c>
      <c r="E11" s="47"/>
      <c r="F11" s="50"/>
      <c r="G11" s="68" t="s">
        <v>218</v>
      </c>
      <c r="H11" s="48"/>
      <c r="I11" s="50"/>
      <c r="J11" s="68" t="s">
        <v>218</v>
      </c>
      <c r="K11" s="70" t="s">
        <v>218</v>
      </c>
      <c r="L11" s="50"/>
      <c r="M11" s="48"/>
      <c r="N11" s="47"/>
      <c r="O11" s="45" t="s">
        <v>213</v>
      </c>
      <c r="P11" s="45" t="s">
        <v>213</v>
      </c>
      <c r="Q11" s="68" t="s">
        <v>213</v>
      </c>
    </row>
    <row r="12" spans="2:17" ht="26.25" thickBot="1" x14ac:dyDescent="0.25">
      <c r="B12" s="78" t="s">
        <v>203</v>
      </c>
      <c r="C12" s="50" t="s">
        <v>217</v>
      </c>
      <c r="D12" s="68" t="s">
        <v>217</v>
      </c>
      <c r="E12" s="47"/>
      <c r="F12" s="50"/>
      <c r="G12" s="68" t="s">
        <v>219</v>
      </c>
      <c r="H12" s="48"/>
      <c r="I12" s="50"/>
      <c r="J12" s="68" t="s">
        <v>217</v>
      </c>
      <c r="K12" s="71" t="s">
        <v>219</v>
      </c>
      <c r="L12" s="50"/>
      <c r="M12" s="48"/>
      <c r="N12" s="47"/>
      <c r="O12" s="45" t="s">
        <v>215</v>
      </c>
      <c r="P12" s="45" t="s">
        <v>215</v>
      </c>
      <c r="Q12" s="68" t="s">
        <v>215</v>
      </c>
    </row>
    <row r="13" spans="2:17" ht="26.25" thickBot="1" x14ac:dyDescent="0.25">
      <c r="B13" s="78" t="s">
        <v>232</v>
      </c>
      <c r="C13" s="50" t="s">
        <v>222</v>
      </c>
      <c r="D13" s="68" t="s">
        <v>222</v>
      </c>
      <c r="E13" s="47"/>
      <c r="F13" s="50"/>
      <c r="G13" s="73" t="s">
        <v>224</v>
      </c>
      <c r="H13" s="48"/>
      <c r="I13" s="50"/>
      <c r="J13" s="68" t="s">
        <v>222</v>
      </c>
      <c r="K13" s="72" t="s">
        <v>224</v>
      </c>
      <c r="L13" s="50"/>
      <c r="M13" s="48"/>
      <c r="N13" s="47"/>
      <c r="O13" s="45" t="s">
        <v>218</v>
      </c>
      <c r="P13" s="45" t="s">
        <v>218</v>
      </c>
      <c r="Q13" s="68" t="s">
        <v>218</v>
      </c>
    </row>
    <row r="14" spans="2:17" ht="24.75" thickBot="1" x14ac:dyDescent="0.25">
      <c r="B14" s="78" t="s">
        <v>204</v>
      </c>
      <c r="C14" s="50" t="s">
        <v>229</v>
      </c>
      <c r="D14" s="68" t="s">
        <v>229</v>
      </c>
      <c r="E14" s="47"/>
      <c r="F14" s="50"/>
      <c r="G14" s="48"/>
      <c r="H14" s="48"/>
      <c r="I14" s="50"/>
      <c r="J14" s="68" t="s">
        <v>229</v>
      </c>
      <c r="K14" s="50"/>
      <c r="L14" s="50"/>
      <c r="M14" s="48"/>
      <c r="N14" s="47"/>
      <c r="O14" s="45" t="s">
        <v>228</v>
      </c>
      <c r="P14" s="45" t="s">
        <v>228</v>
      </c>
      <c r="Q14" s="68" t="s">
        <v>228</v>
      </c>
    </row>
    <row r="15" spans="2:17" ht="24.75" thickBot="1" x14ac:dyDescent="0.25">
      <c r="B15" s="78" t="s">
        <v>205</v>
      </c>
      <c r="C15" s="74" t="s">
        <v>219</v>
      </c>
      <c r="D15" s="68" t="s">
        <v>219</v>
      </c>
      <c r="E15" s="47"/>
      <c r="F15" s="50"/>
      <c r="G15" s="48"/>
      <c r="H15" s="48"/>
      <c r="I15" s="50"/>
      <c r="J15" s="68" t="s">
        <v>219</v>
      </c>
      <c r="K15" s="50"/>
      <c r="L15" s="50"/>
      <c r="M15" s="48"/>
      <c r="N15" s="47"/>
      <c r="O15" s="45" t="s">
        <v>217</v>
      </c>
      <c r="P15" s="45" t="s">
        <v>217</v>
      </c>
      <c r="Q15" s="68" t="s">
        <v>217</v>
      </c>
    </row>
    <row r="16" spans="2:17" ht="24.75" thickBot="1" x14ac:dyDescent="0.25">
      <c r="B16" s="78" t="s">
        <v>206</v>
      </c>
      <c r="C16" s="51"/>
      <c r="D16" s="73" t="s">
        <v>224</v>
      </c>
      <c r="E16" s="47"/>
      <c r="F16" s="50"/>
      <c r="G16" s="48"/>
      <c r="H16" s="48"/>
      <c r="I16" s="50"/>
      <c r="J16" s="73" t="s">
        <v>224</v>
      </c>
      <c r="K16" s="50"/>
      <c r="L16" s="50"/>
      <c r="M16" s="48"/>
      <c r="N16" s="47"/>
      <c r="O16" s="45" t="s">
        <v>222</v>
      </c>
      <c r="P16" s="45" t="s">
        <v>222</v>
      </c>
      <c r="Q16" s="68" t="s">
        <v>222</v>
      </c>
    </row>
    <row r="17" spans="2:17" ht="24.75" thickBot="1" x14ac:dyDescent="0.25">
      <c r="B17" s="79" t="s">
        <v>207</v>
      </c>
      <c r="C17" s="52"/>
      <c r="D17" s="52"/>
      <c r="E17" s="53"/>
      <c r="F17" s="53"/>
      <c r="G17" s="54"/>
      <c r="H17" s="54"/>
      <c r="I17" s="50"/>
      <c r="J17" s="50"/>
      <c r="K17" s="50"/>
      <c r="L17" s="50"/>
      <c r="M17" s="48"/>
      <c r="N17" s="54"/>
      <c r="O17" s="45" t="s">
        <v>229</v>
      </c>
      <c r="P17" s="45" t="s">
        <v>229</v>
      </c>
      <c r="Q17" s="68" t="s">
        <v>229</v>
      </c>
    </row>
    <row r="18" spans="2:17" ht="24.75" x14ac:dyDescent="0.25">
      <c r="B18" s="47"/>
      <c r="C18" s="55"/>
      <c r="D18" s="55"/>
      <c r="E18" s="56"/>
      <c r="F18" s="56"/>
      <c r="G18" s="57"/>
      <c r="H18" s="57"/>
      <c r="I18" s="58"/>
      <c r="J18" s="58"/>
      <c r="K18" s="58"/>
      <c r="L18" s="58"/>
      <c r="M18" s="59"/>
      <c r="N18" s="57"/>
      <c r="O18" s="60" t="s">
        <v>219</v>
      </c>
      <c r="P18" s="60" t="s">
        <v>219</v>
      </c>
      <c r="Q18" s="76" t="s">
        <v>219</v>
      </c>
    </row>
    <row r="19" spans="2:17" ht="25.5" thickBot="1" x14ac:dyDescent="0.3">
      <c r="B19" s="47"/>
      <c r="C19" s="55"/>
      <c r="D19" s="55"/>
      <c r="E19" s="56"/>
      <c r="F19" s="56"/>
      <c r="G19" s="57"/>
      <c r="H19" s="57"/>
      <c r="I19" s="58"/>
      <c r="J19" s="58"/>
      <c r="K19" s="58"/>
      <c r="L19" s="58"/>
      <c r="M19" s="59"/>
      <c r="N19" s="57"/>
      <c r="O19" s="61" t="s">
        <v>224</v>
      </c>
      <c r="P19" s="75" t="s">
        <v>224</v>
      </c>
      <c r="Q19" s="77" t="s">
        <v>224</v>
      </c>
    </row>
  </sheetData>
  <customSheetViews>
    <customSheetView guid="{E7D7E319-07D3-4657-8281-8E9CC8AB81F4}" scale="120" showGridLines="0" state="hidden">
      <selection activeCell="B11" sqref="B11"/>
      <pageMargins left="0.7" right="0.7" top="0.75" bottom="0.75" header="0.3" footer="0.3"/>
    </customSheetView>
    <customSheetView guid="{C0742460-9DC3-47D1-AB62-E1EDE2D943DD}" scale="120" showGridLines="0" state="hidden">
      <selection activeCell="B11" sqref="B11"/>
      <pageMargins left="0.7" right="0.7" top="0.75" bottom="0.75" header="0.3" footer="0.3"/>
    </customSheetView>
    <customSheetView guid="{A5E9040F-B5BC-44A4-B173-1BE0B10F6DC3}" scale="120" showGridLines="0" state="hidden">
      <selection activeCell="B11" sqref="B11"/>
      <pageMargins left="0.7" right="0.7" top="0.75" bottom="0.75" header="0.3" footer="0.3"/>
    </customSheetView>
    <customSheetView guid="{41437E70-DD6A-4446-A876-71F85A4E0519}" scale="120" showGridLines="0" state="hidden">
      <selection activeCell="B11" sqref="B11"/>
      <pageMargins left="0.7" right="0.7" top="0.75" bottom="0.75" header="0.3" footer="0.3"/>
    </customSheetView>
    <customSheetView guid="{EB5E099D-0C64-4B89-98F6-3F0ABA69CBD5}" scale="120" showGridLines="0" state="hidden">
      <selection activeCell="B11" sqref="B11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18</vt:i4>
      </vt:variant>
    </vt:vector>
  </HeadingPairs>
  <TitlesOfParts>
    <vt:vector size="20" baseType="lpstr">
      <vt:lpstr>Indicadores PES</vt:lpstr>
      <vt:lpstr>Hoja1</vt:lpstr>
      <vt:lpstr>_Emprendimiento</vt:lpstr>
      <vt:lpstr>_Equidad</vt:lpstr>
      <vt:lpstr>_Legalidad</vt:lpstr>
      <vt:lpstr>_Pacto_por_el_transporte_y_la_logística</vt:lpstr>
      <vt:lpstr>_Pacto_por_la_Ciencia_la_Tecnología_y_la_Innovación</vt:lpstr>
      <vt:lpstr>_Pacto_por_la_construcción_de_paz</vt:lpstr>
      <vt:lpstr>_Pacto_por_la_Descentralización</vt:lpstr>
      <vt:lpstr>_Pacto_por_la_equidad_de_las_mujeres</vt:lpstr>
      <vt:lpstr>_Pacto_por_la_equidad_de_oportunidades</vt:lpstr>
      <vt:lpstr>_Pacto_por_la_inclusión_de_todas_las_personas_con_discapacidad</vt:lpstr>
      <vt:lpstr>_Pacto_por_la_protección_y_promoción</vt:lpstr>
      <vt:lpstr>_Pacto_por_la_Sostenibilidad</vt:lpstr>
      <vt:lpstr>_Pacto_por_la_Transformación_digítal_de_Colombia</vt:lpstr>
      <vt:lpstr>_Pacto_por_una_gestión_pública_efectiva</vt:lpstr>
      <vt:lpstr>_Pacto_Región_Océanos</vt:lpstr>
      <vt:lpstr>'Indicadores PES'!Área_de_impresión</vt:lpstr>
      <vt:lpstr>Pactos</vt:lpstr>
      <vt:lpstr>'Indicadores PES'!Títulos_a_imprimir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Andrés Patarroyo Villalba</dc:creator>
  <cp:lastModifiedBy>María del Rocio Lesmes Rubio</cp:lastModifiedBy>
  <cp:lastPrinted>2020-07-18T01:24:51Z</cp:lastPrinted>
  <dcterms:created xsi:type="dcterms:W3CDTF">2019-11-05T21:58:15Z</dcterms:created>
  <dcterms:modified xsi:type="dcterms:W3CDTF">2020-12-29T21:16:12Z</dcterms:modified>
</cp:coreProperties>
</file>